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longh\Desktop\X\03_decision\"/>
    </mc:Choice>
  </mc:AlternateContent>
  <xr:revisionPtr revIDLastSave="0" documentId="13_ncr:1_{DA2A97F8-3F87-4CDD-A05A-DEB0F1DF7D3A}" xr6:coauthVersionLast="47" xr6:coauthVersionMax="47" xr10:uidLastSave="{00000000-0000-0000-0000-000000000000}"/>
  <bookViews>
    <workbookView xWindow="-108" yWindow="-108" windowWidth="30936" windowHeight="16896" firstSheet="1" activeTab="1" xr2:uid="{F0AAE8D5-7B46-4A44-93D3-7018DF79E503}"/>
  </bookViews>
  <sheets>
    <sheet name="__snloffice" sheetId="2" state="veryHidden" r:id="rId1"/>
    <sheet name="Sheet1" sheetId="1" r:id="rId2"/>
  </sheets>
  <definedNames>
    <definedName name="_xlnm._FilterDatabase" localSheetId="1" hidden="1">Sheet1!$A$5:$AN$5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E31312E_69A8_41E8_969F_A5277D985FC3_" localSheetId="1" hidden="1">Sheet1!$A$1,Sheet1!$C$6:$AN$3256</definedName>
    <definedName name="snl__1080EF33_A72D_40CE_801E_E457111BFA1B_" localSheetId="1" hidden="1">Sheet1!$A$1,Sheet1!$C$6:$AN$3256</definedName>
    <definedName name="snl__DB6924DD_E961_4378_8AC6_81FF6C3D7051_" localSheetId="1" hidden="1">Sheet1!$A$1,Sheet1!$C$6:$AN$3256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1" l="1"/>
  <c r="A2" i="1"/>
  <c r="B2" i="1"/>
  <c r="C2" i="1"/>
  <c r="D2" i="1"/>
  <c r="E2" i="1"/>
  <c r="F2" i="1"/>
  <c r="G2" i="1"/>
  <c r="H2" i="1"/>
  <c r="I2" i="1"/>
  <c r="J2" i="1"/>
  <c r="K2" i="1"/>
  <c r="L2" i="1"/>
  <c r="M2" i="1"/>
  <c r="N2" i="1"/>
  <c r="O2" i="1"/>
  <c r="P2" i="1"/>
  <c r="Q2" i="1"/>
  <c r="R2" i="1"/>
  <c r="S2" i="1"/>
  <c r="T2" i="1"/>
  <c r="U2" i="1"/>
  <c r="V2" i="1"/>
  <c r="W2" i="1"/>
  <c r="X2" i="1"/>
  <c r="Y2" i="1"/>
  <c r="Z2" i="1"/>
  <c r="AA2" i="1"/>
  <c r="AB2" i="1"/>
  <c r="AC2" i="1"/>
  <c r="AD2" i="1"/>
  <c r="AE2" i="1"/>
  <c r="AF2" i="1"/>
  <c r="AG2" i="1"/>
  <c r="AH2" i="1"/>
  <c r="AI2" i="1"/>
  <c r="AJ2" i="1"/>
  <c r="AK2" i="1"/>
  <c r="AL2" i="1"/>
  <c r="AM2" i="1"/>
  <c r="AN2" i="1"/>
  <c r="D4" i="1"/>
  <c r="E4" i="1"/>
  <c r="F4" i="1"/>
</calcChain>
</file>

<file path=xl/sharedStrings.xml><?xml version="1.0" encoding="utf-8"?>
<sst xmlns="http://schemas.openxmlformats.org/spreadsheetml/2006/main" count="28717" uniqueCount="3309">
  <si>
    <t>SP_ENTITY_NAME</t>
  </si>
  <si>
    <t>SP_ENTITY_ID</t>
  </si>
  <si>
    <t>SP_EXCHANGE</t>
  </si>
  <si>
    <t>SP_MARKETCAP</t>
  </si>
  <si>
    <t>IQ_TEV</t>
  </si>
  <si>
    <t>SNL_TEV</t>
  </si>
  <si>
    <t>IQ_DILUT_EPS_BEFORE_EXTRA</t>
  </si>
  <si>
    <t>SP_PE_EXCL</t>
  </si>
  <si>
    <t>IQ_DILUT_EPS_AFTER_EXTRA</t>
  </si>
  <si>
    <t>SP_PE</t>
  </si>
  <si>
    <t>SP_PTBV_X</t>
  </si>
  <si>
    <t>SP_PBV_X</t>
  </si>
  <si>
    <t>SP_PNETFCF</t>
  </si>
  <si>
    <t>SP_PLFCF</t>
  </si>
  <si>
    <t>SP_PLFCF_LQA</t>
  </si>
  <si>
    <t>IQ_TEV_TOTAL_REV</t>
  </si>
  <si>
    <t>IQ_TEV_EBITDA</t>
  </si>
  <si>
    <t>SP_TEV_EBITDA</t>
  </si>
  <si>
    <t>SP_MONTH_FYE</t>
  </si>
  <si>
    <t>SP_TOTAL_REV</t>
  </si>
  <si>
    <t>IQ_GROSS_MARGIN</t>
  </si>
  <si>
    <t>IQ_EBITDA_MARGIN</t>
  </si>
  <si>
    <t>SP_SHARES_OUT_PERIOD_END</t>
  </si>
  <si>
    <t>SP_PCT_SHARES_OWNED_ALL_INSTITUTIONS</t>
  </si>
  <si>
    <t>SP_NO_INSTITUTIONAL_INVESTORS</t>
  </si>
  <si>
    <t>SP_SHARES_OWNED_ALL_INSTITUTIONS</t>
  </si>
  <si>
    <t>SP_MARKET_VALUE_ALL_INSTITUTIONS</t>
  </si>
  <si>
    <t>SP_NO_FLOAT_SHARES</t>
  </si>
  <si>
    <t>SP_PCT_FLOAT_SHARES</t>
  </si>
  <si>
    <t>FQ0</t>
  </si>
  <si>
    <t>LTM</t>
  </si>
  <si>
    <t>FY0</t>
  </si>
  <si>
    <t>FY-1</t>
  </si>
  <si>
    <t>FY-2</t>
  </si>
  <si>
    <t>FY-3</t>
  </si>
  <si>
    <t>LTM-1</t>
  </si>
  <si>
    <t>LTM-2</t>
  </si>
  <si>
    <t>LTM-3</t>
  </si>
  <si>
    <t>FQ-1</t>
  </si>
  <si>
    <t>FQ-4</t>
  </si>
  <si>
    <t>Apple Inc. (NASDAQGS:AAPL)</t>
  </si>
  <si>
    <t>NASDAQGS</t>
  </si>
  <si>
    <t>NA</t>
  </si>
  <si>
    <t>Sep</t>
  </si>
  <si>
    <t>NVIDIA Corporation (NASDAQGS:NVDA)</t>
  </si>
  <si>
    <t>Jan</t>
  </si>
  <si>
    <t>Microsoft Corporation (NASDAQGS:MSFT)</t>
  </si>
  <si>
    <t>Jun</t>
  </si>
  <si>
    <t>Amazon.com, Inc. (NASDAQGS:AMZN)</t>
  </si>
  <si>
    <t>Dec</t>
  </si>
  <si>
    <t>Alphabet Inc. (NASDAQGS:GOOGL)</t>
  </si>
  <si>
    <t>Meta Platforms, Inc. (NASDAQGS:META)</t>
  </si>
  <si>
    <t>Tesla, Inc. (NASDAQGS:TSLA)</t>
  </si>
  <si>
    <t>Berkshire Hathaway Inc. (NYSE:BRK.A)</t>
  </si>
  <si>
    <t>NYSE</t>
  </si>
  <si>
    <t>Broadcom Inc. (NASDAQGS:AVGO)</t>
  </si>
  <si>
    <t>Oct</t>
  </si>
  <si>
    <t>Walmart Inc. (NYSE:WMT)</t>
  </si>
  <si>
    <t>Eli Lilly and Company (NYSE:LLY)</t>
  </si>
  <si>
    <t>JPMorgan Chase &amp; Co. (NYSE:JPM)</t>
  </si>
  <si>
    <t>Visa Inc. (NYSE:V)</t>
  </si>
  <si>
    <t>UnitedHealth Group Incorporated (NYSE:UNH)</t>
  </si>
  <si>
    <t>Exxon Mobil Corporation (NYSE:XOM)</t>
  </si>
  <si>
    <t>May</t>
  </si>
  <si>
    <t>Mastercard Incorporated (NYSE:MA)</t>
  </si>
  <si>
    <t>Costco Wholesale Corporation (NASDAQGS:COST)</t>
  </si>
  <si>
    <t>Aug</t>
  </si>
  <si>
    <t>The Home Depot, Inc. (NYSE:HD)</t>
  </si>
  <si>
    <t>The Procter &amp; Gamble Company (NYSE:PG)</t>
  </si>
  <si>
    <t>Netflix, Inc. (NASDAQGS:NFLX)</t>
  </si>
  <si>
    <t>Johnson &amp; Johnson (NYSE:JNJ)</t>
  </si>
  <si>
    <t>Bank of America Corporation (NYSE:BAC)</t>
  </si>
  <si>
    <t>AbbVie Inc. (NYSE:ABBV)</t>
  </si>
  <si>
    <t>Salesforce, Inc. (NYSE:CRM)</t>
  </si>
  <si>
    <t>Chevron Corporation (NYSE:CVX)</t>
  </si>
  <si>
    <t>T-Mobile US, Inc. (NASDAQGS:TMUS)</t>
  </si>
  <si>
    <t>The Coca-Cola Company (NYSE:KO)</t>
  </si>
  <si>
    <t>Merck &amp; Co., Inc. (NYSE:MRK)</t>
  </si>
  <si>
    <t>Wells Fargo &amp; Company (NYSE:WFC)</t>
  </si>
  <si>
    <t>Cisco Systems, Inc. (NASDAQGS:CSCO)</t>
  </si>
  <si>
    <t>Jul</t>
  </si>
  <si>
    <t>Adobe Inc. (NASDAQGS:ADBE)</t>
  </si>
  <si>
    <t>Nov</t>
  </si>
  <si>
    <t>PepsiCo, Inc. (NASDAQGS:PEP)</t>
  </si>
  <si>
    <t>Accenture plc (NYSE:ACN)</t>
  </si>
  <si>
    <t>Advanced Micro Devices, Inc. (NASDAQGS:AMD)</t>
  </si>
  <si>
    <t>Linde plc (NASDAQGS:LIN)</t>
  </si>
  <si>
    <t>ServiceNow, Inc. (NYSE:NOW)</t>
  </si>
  <si>
    <t>American Express Company (NYSE:AXP)</t>
  </si>
  <si>
    <t>The Walt Disney Company (NYSE:DIS)</t>
  </si>
  <si>
    <t>McDonald's Corporation (NYSE:MCD)</t>
  </si>
  <si>
    <t>Morgan Stanley (NYSE:MS)</t>
  </si>
  <si>
    <t>International Business Machines Corporation (NYSE:IBM)</t>
  </si>
  <si>
    <t>Philip Morris International Inc. (NYSE:PM)</t>
  </si>
  <si>
    <t>Abbott Laboratories (NYSE:ABT)</t>
  </si>
  <si>
    <t>Thermo Fisher Scientific Inc. (NYSE:TMO)</t>
  </si>
  <si>
    <t>The Goldman Sachs Group, Inc. (NYSE:GS)</t>
  </si>
  <si>
    <t>Alibaba Group Holding Limited (NYSE:BABA)</t>
  </si>
  <si>
    <t>Mar</t>
  </si>
  <si>
    <t>General Electric Company (NYSE:GE)</t>
  </si>
  <si>
    <t>Caterpillar Inc. (NYSE:CAT)</t>
  </si>
  <si>
    <t>Intuitive Surgical, Inc. (NASDAQGS:ISRG)</t>
  </si>
  <si>
    <t>Verizon Communications Inc. (NYSE:VZ)</t>
  </si>
  <si>
    <t>Texas Instruments Incorporated (NASDAQGS:TXN)</t>
  </si>
  <si>
    <t>Intuit Inc. (NASDAQGS:INTU)</t>
  </si>
  <si>
    <t>QUALCOMM Incorporated (NASDAQGS:QCOM)</t>
  </si>
  <si>
    <t>Danaher Corporation (NYSE:DHR)</t>
  </si>
  <si>
    <t>Booking Holdings Inc. (NASDAQGS:BKNG)</t>
  </si>
  <si>
    <t>AT&amp;T Inc. (NYSE:T)</t>
  </si>
  <si>
    <t>Comcast Corporation (NASDAQGS:CMCSA)</t>
  </si>
  <si>
    <t>RTX Corporation (NYSE:RTX)</t>
  </si>
  <si>
    <t>S&amp;P Global Inc. (NYSE:SPGI)</t>
  </si>
  <si>
    <t>NextEra Energy, Inc. (NYSE:NEE)</t>
  </si>
  <si>
    <t>BlackRock, Inc. (NYSE:BLK)</t>
  </si>
  <si>
    <t>The Progressive Corporation (NYSE:PGR)</t>
  </si>
  <si>
    <t>Lowe's Companies, Inc. (NYSE:LOW)</t>
  </si>
  <si>
    <t>Palantir Technologies Inc. (NASDAQGS:PLTR)</t>
  </si>
  <si>
    <t>Amgen Inc. (NASDAQGS:AMGN)</t>
  </si>
  <si>
    <t>Uber Technologies, Inc. (NYSE:UBER)</t>
  </si>
  <si>
    <t>The Charles Schwab Corporation (NYSE:SCHW)</t>
  </si>
  <si>
    <t>Honeywell International Inc. (NASDAQGS:HON)</t>
  </si>
  <si>
    <t>Stryker Corporation (NYSE:SYK)</t>
  </si>
  <si>
    <t>Shopify Inc. (NYSE:SHOP)</t>
  </si>
  <si>
    <t>Pfizer Inc. (NYSE:PFE)</t>
  </si>
  <si>
    <t>Eaton Corporation plc (NYSE:ETN)</t>
  </si>
  <si>
    <t>Union Pacific Corporation (NYSE:UNP)</t>
  </si>
  <si>
    <t>Blackstone Inc. (NYSE:BX)</t>
  </si>
  <si>
    <t>KKR &amp; Co. Inc. (NYSE:KKR)</t>
  </si>
  <si>
    <t>Applied Materials, Inc. (NASDAQGS:AMAT)</t>
  </si>
  <si>
    <t>The TJX Companies, Inc. (NYSE:TJX)</t>
  </si>
  <si>
    <t>Arm Holdings plc (NASDAQGS:ARM)</t>
  </si>
  <si>
    <t>ConocoPhillips (NYSE:COP)</t>
  </si>
  <si>
    <t>PDD Holdings Inc. (NASDAQGS:PDD)</t>
  </si>
  <si>
    <t>Citigroup Inc. (NYSE:C)</t>
  </si>
  <si>
    <t>Boston Scientific Corporation (NYSE:BSX)</t>
  </si>
  <si>
    <t>Arista Networks Inc (NYSE:ANET)</t>
  </si>
  <si>
    <t>Deere &amp; Company (NYSE:DE)</t>
  </si>
  <si>
    <t>Palo Alto Networks, Inc. (NASDAQGS:PANW)</t>
  </si>
  <si>
    <t>Fiserv, Inc. (NYSE:FI)</t>
  </si>
  <si>
    <t>Lockheed Martin Corporation (NYSE:LMT)</t>
  </si>
  <si>
    <t>Automatic Data Processing, Inc. (NASDAQGS:ADP)</t>
  </si>
  <si>
    <t>Vertex Pharmaceuticals Incorporated (NASDAQGS:VRTX)</t>
  </si>
  <si>
    <t>Bristol-Myers Squibb Company (NYSE:BMY)</t>
  </si>
  <si>
    <t>NIKE, Inc. (NYSE:NKE)</t>
  </si>
  <si>
    <t>Chubb Limited (NYSE:CB)</t>
  </si>
  <si>
    <t>Starbucks Corporation (NASDAQGS:SBUX)</t>
  </si>
  <si>
    <t>The Boeing Company (NYSE:BA)</t>
  </si>
  <si>
    <t>United Parcel Service, Inc. (NYSE:UPS)</t>
  </si>
  <si>
    <t>Gilead Sciences, Inc. (NASDAQGS:GILD)</t>
  </si>
  <si>
    <t>Marsh &amp; McLennan Companies, Inc. (NYSE:MMC)</t>
  </si>
  <si>
    <t>AppLovin Corporation (NASDAQGS:APP)</t>
  </si>
  <si>
    <t>Medtronic plc (NYSE:MDT)</t>
  </si>
  <si>
    <t>Apr</t>
  </si>
  <si>
    <t>Micron Technology, Inc. (NASDAQGS:MU)</t>
  </si>
  <si>
    <t>Analog Devices, Inc. (NASDAQGS:ADI)</t>
  </si>
  <si>
    <t>Prologis, Inc. (NYSE:PLD)</t>
  </si>
  <si>
    <t>Intel Corporation (NASDAQGS:INTC)</t>
  </si>
  <si>
    <t>MercadoLibre, Inc. (NASDAQGS:MELI)</t>
  </si>
  <si>
    <t>The Sherwin-Williams Company (NYSE:SHW)</t>
  </si>
  <si>
    <t>Apollo Global Management, Inc. (NYSE:APO)</t>
  </si>
  <si>
    <t>Altria Group, Inc. (NYSE:MO)</t>
  </si>
  <si>
    <t>American Tower Corporation (NYSE:AMT)</t>
  </si>
  <si>
    <t>The Southern Company (NYSE:SO)</t>
  </si>
  <si>
    <t>Spotify Technology S.A. (NYSE:SPOT)</t>
  </si>
  <si>
    <t>Lam Research Corporation (NASDAQGS:LRCX)</t>
  </si>
  <si>
    <t>Equinix, Inc. (NASDAQGS:EQIX)</t>
  </si>
  <si>
    <t>Elevance Health, Inc. (NYSE:ELV)</t>
  </si>
  <si>
    <t>The Cigna Group (NYSE:CI)</t>
  </si>
  <si>
    <t>Trane Technologies plc (NYSE:TT)</t>
  </si>
  <si>
    <t>Intercontinental Exchange, Inc. (NYSE:ICE)</t>
  </si>
  <si>
    <t>GE Vernova Inc. (NYSE:GEV)</t>
  </si>
  <si>
    <t>Waste Management, Inc. (NYSE:WM)</t>
  </si>
  <si>
    <t>Cintas Corporation (NASDAQGS:CTAS)</t>
  </si>
  <si>
    <t>Moody's Corporation (NYSE:MCO)</t>
  </si>
  <si>
    <t>Parker-Hannifin Corporation (NYSE:PH)</t>
  </si>
  <si>
    <t>Duke Energy Corporation (NYSE:DUK)</t>
  </si>
  <si>
    <t>Dell Technologies Inc. (NYSE:DELL)</t>
  </si>
  <si>
    <t>Amphenol Corporation (NYSE:APH)</t>
  </si>
  <si>
    <t>PayPal Holdings, Inc. (NASDAQGS:PYPL)</t>
  </si>
  <si>
    <t>Mondelez International, Inc. (NASDAQGS:MDLZ)</t>
  </si>
  <si>
    <t>KLA Corporation (NASDAQGS:KLAC)</t>
  </si>
  <si>
    <t>Welltower Inc. (NYSE:WELL)</t>
  </si>
  <si>
    <t>Synopsys, Inc. (NASDAQGS:SNPS)</t>
  </si>
  <si>
    <t>CME Group Inc. (NASDAQGS:CME)</t>
  </si>
  <si>
    <t>CrowdStrike Holdings, Inc. (NASDAQGS:CRWD)</t>
  </si>
  <si>
    <t>The PNC Financial Services Group, Inc. (NYSE:PNC)</t>
  </si>
  <si>
    <t>Airbnb, Inc. (NASDAQGS:ABNB)</t>
  </si>
  <si>
    <t>Aon plc (NYSE:AON)</t>
  </si>
  <si>
    <t>Cadence Design Systems, Inc. (NASDAQGS:CDNS)</t>
  </si>
  <si>
    <t>Chipotle Mexican Grill, Inc. (NYSE:CMG)</t>
  </si>
  <si>
    <t>MicroStrategy Incorporated (NASDAQGS:MSTR)</t>
  </si>
  <si>
    <t>Motorola Solutions, Inc. (NYSE:MSI)</t>
  </si>
  <si>
    <t>U.S. Bancorp (NYSE:USB)</t>
  </si>
  <si>
    <t>HCA Healthcare, Inc. (NYSE:HCA)</t>
  </si>
  <si>
    <t>Illinois Tool Works Inc. (NYSE:ITW)</t>
  </si>
  <si>
    <t>Regeneron Pharmaceuticals, Inc. (NASDAQGS:REGN)</t>
  </si>
  <si>
    <t>Marriott International, Inc. (NASDAQGS:MAR)</t>
  </si>
  <si>
    <t>Marvell Technology, Inc. (NASDAQGS:MRVL)</t>
  </si>
  <si>
    <t>Constellation Energy Corporation (NASDAQGS:CEG)</t>
  </si>
  <si>
    <t>McKesson Corporation (NYSE:MCK)</t>
  </si>
  <si>
    <t>Southern Copper Corporation (NYSE:SCCO)</t>
  </si>
  <si>
    <t>Zoetis Inc. (NYSE:ZTS)</t>
  </si>
  <si>
    <t>Colgate-Palmolive Company (NYSE:CL)</t>
  </si>
  <si>
    <t>General Dynamics Corporation (NYSE:GD)</t>
  </si>
  <si>
    <t>Ferrari N.V. (NYSE:RACE)</t>
  </si>
  <si>
    <t>Emerson Electric Co. (NYSE:EMR)</t>
  </si>
  <si>
    <t>CVS Health Corporation (NYSE:CVS)</t>
  </si>
  <si>
    <t>DoorDash, Inc. (NASDAQGS:DASH)</t>
  </si>
  <si>
    <t>EOG Resources, Inc. (NYSE:EOG)</t>
  </si>
  <si>
    <t>Enterprise Products Partners L.P. (NYSE:EPD)</t>
  </si>
  <si>
    <t>Air Products and Chemicals, Inc. (NYSE:APD)</t>
  </si>
  <si>
    <t>Coinbase Global, Inc. (NASDAQGS:COIN)</t>
  </si>
  <si>
    <t>FedEx Corporation (NYSE:FDX)</t>
  </si>
  <si>
    <t>Capital One Financial Corporation (NYSE:COF)</t>
  </si>
  <si>
    <t>Fortinet, Inc. (NASDAQGS:FTNT)</t>
  </si>
  <si>
    <t>3M Company (NYSE:MMM)</t>
  </si>
  <si>
    <t>O'Reilly Automotive, Inc. (NASDAQGS:ORLY)</t>
  </si>
  <si>
    <t>Northrop Grumman Corporation (NYSE:NOC)</t>
  </si>
  <si>
    <t>The Williams Companies, Inc. (NYSE:WMB)</t>
  </si>
  <si>
    <t>CSX Corporation (NASDAQGS:CSX)</t>
  </si>
  <si>
    <t>TransDigm Group Incorporated (NYSE:TDG)</t>
  </si>
  <si>
    <t>Ecolab Inc. (NYSE:ECL)</t>
  </si>
  <si>
    <t>Carrier Global Corporation (NYSE:CARR)</t>
  </si>
  <si>
    <t>CRH plc (NYSE:CRH)</t>
  </si>
  <si>
    <t>Atlassian Corporation (NASDAQGS:TEAM)</t>
  </si>
  <si>
    <t>Arthur J. Gallagher &amp; Co. (NYSE:AJG)</t>
  </si>
  <si>
    <t>Republic Services, Inc. (NYSE:RSG)</t>
  </si>
  <si>
    <t>Energy Transfer LP (NYSE:ET)</t>
  </si>
  <si>
    <t>ONEOK, Inc. (NYSE:OKE)</t>
  </si>
  <si>
    <t>Workday, Inc. (NASDAQGS:WDAY)</t>
  </si>
  <si>
    <t>Royal Caribbean Cruises Ltd. (NYSE:RCL)</t>
  </si>
  <si>
    <t>Sea Limited (NYSE:SE)</t>
  </si>
  <si>
    <t>Digital Realty Trust, Inc. (NYSE:DLR)</t>
  </si>
  <si>
    <t>Becton, Dickinson and Company (NYSE:BDX)</t>
  </si>
  <si>
    <t>Freeport-McMoRan Inc. (NYSE:FCX)</t>
  </si>
  <si>
    <t>Aflac Incorporated (NYSE:AFL)</t>
  </si>
  <si>
    <t>Truist Financial Corporation (NYSE:TFC)</t>
  </si>
  <si>
    <t>Kinder Morgan, Inc. (NYSE:KMI)</t>
  </si>
  <si>
    <t>Autodesk, Inc. (NASDAQGS:ADSK)</t>
  </si>
  <si>
    <t>Norfolk Southern Corporation (NYSE:NSC)</t>
  </si>
  <si>
    <t>Schlumberger Limited (NYSE:SLB)</t>
  </si>
  <si>
    <t>Hilton Worldwide Holdings Inc. (NYSE:HLT)</t>
  </si>
  <si>
    <t>PACCAR Inc (NASDAQGS:PCAR)</t>
  </si>
  <si>
    <t>General Motors Company (NYSE:GM)</t>
  </si>
  <si>
    <t>MetLife, Inc. (NYSE:MET)</t>
  </si>
  <si>
    <t>Copart, Inc. (NASDAQGS:CPRT)</t>
  </si>
  <si>
    <t>Public Storage (NYSE:PSA)</t>
  </si>
  <si>
    <t>Roper Technologies, Inc. (NASDAQGS:ROP)</t>
  </si>
  <si>
    <t>Target Corporation (NYSE:TGT)</t>
  </si>
  <si>
    <t>The Travelers Companies, Inc. (NYSE:TRV)</t>
  </si>
  <si>
    <t>Nu Holdings Ltd. (NYSE:NU)</t>
  </si>
  <si>
    <t>Simon Property Group, Inc. (NYSE:SPG)</t>
  </si>
  <si>
    <t>The Bank of New York Mellon Corporation (NYSE:BK)</t>
  </si>
  <si>
    <t>Sempra (NYSE:SRE)</t>
  </si>
  <si>
    <t>W.W. Grainger, Inc. (NYSE:GWW)</t>
  </si>
  <si>
    <t>NXP Semiconductors N.V. (NASDAQGS:NXPI)</t>
  </si>
  <si>
    <t>Fair Isaac Corporation (NYSE:FICO)</t>
  </si>
  <si>
    <t>Snowflake Inc. (NYSE:SNOW)</t>
  </si>
  <si>
    <t>United Rentals, Inc. (NYSE:URI)</t>
  </si>
  <si>
    <t>Charter Communications, Inc. (NASDAQGS:CHTR)</t>
  </si>
  <si>
    <t>Ameriprise Financial, Inc. (NYSE:AMP)</t>
  </si>
  <si>
    <t>Johnson Controls International plc (NYSE:JCI)</t>
  </si>
  <si>
    <t>Phillips 66 (NYSE:PSX)</t>
  </si>
  <si>
    <t>The Allstate Corporation (NYSE:ALL)</t>
  </si>
  <si>
    <t>Block, Inc. (NYSE:SQ)</t>
  </si>
  <si>
    <t>Vistra Corp. (NYSE:VST)</t>
  </si>
  <si>
    <t>D.R. Horton, Inc. (NYSE:DHI)</t>
  </si>
  <si>
    <t>JD.com, Inc. (NASDAQGS:JD)</t>
  </si>
  <si>
    <t>Monster Beverage Corporation (NASDAQGS:MNST)</t>
  </si>
  <si>
    <t>AutoZone, Inc. (NYSE:AZO)</t>
  </si>
  <si>
    <t>American Electric Power Company, Inc. (NASDAQGS:AEP)</t>
  </si>
  <si>
    <t>Paychex, Inc. (NASDAQGS:PAYX)</t>
  </si>
  <si>
    <t>MPLX LP (NYSE:MPLX)</t>
  </si>
  <si>
    <t>Datadog, Inc. (NASDAQGS:DDOG)</t>
  </si>
  <si>
    <t>Diamondback Energy, Inc. (NASDAQGS:FANG)</t>
  </si>
  <si>
    <t>Cummins Inc. (NYSE:CMI)</t>
  </si>
  <si>
    <t>Ross Stores, Inc. (NASDAQGS:ROST)</t>
  </si>
  <si>
    <t>Quanta Services, Inc. (NYSE:PWR)</t>
  </si>
  <si>
    <t>Realty Income Corporation (NYSE:O)</t>
  </si>
  <si>
    <t>Cheniere Energy, Inc. (NYSE:LNG)</t>
  </si>
  <si>
    <t>Marathon Petroleum Corporation (NYSE:MPC)</t>
  </si>
  <si>
    <t>Waste Connections, Inc. (NYSE:WCN)</t>
  </si>
  <si>
    <t>Dominion Energy, Inc. (NYSE:D)</t>
  </si>
  <si>
    <t>Axon Enterprise, Inc. (NASDAQGS:AXON)</t>
  </si>
  <si>
    <t>Flutter Entertainment plc (NYSE:FLUT)</t>
  </si>
  <si>
    <t>Cencora, Inc. (NYSE:COR)</t>
  </si>
  <si>
    <t>Howmet Aerospace Inc. (NYSE:HWM)</t>
  </si>
  <si>
    <t>Old Dominion Freight Line, Inc. (NASDAQGS:ODFL)</t>
  </si>
  <si>
    <t>American International Group, Inc. (NYSE:AIG)</t>
  </si>
  <si>
    <t>Vertiv Holdings Co (NYSE:VRT)</t>
  </si>
  <si>
    <t>Fastenal Company (NASDAQGS:FAST)</t>
  </si>
  <si>
    <t>MSCI Inc. (NYSE:MSCI)</t>
  </si>
  <si>
    <t>Nasdaq, Inc. (NASDAQGS:NDAQ)</t>
  </si>
  <si>
    <t>Newmont Corporation (NYSE:NEM)</t>
  </si>
  <si>
    <t>Occidental Petroleum Corporation (NYSE:OXY)</t>
  </si>
  <si>
    <t>Lennar Corporation (NYSE:LEN)</t>
  </si>
  <si>
    <t>Public Service Enterprise Group Incorporated (NYSE:PEG)</t>
  </si>
  <si>
    <t>L3Harris Technologies, Inc. (NYSE:LHX)</t>
  </si>
  <si>
    <t>Kimberly-Clark Corporation (NYSE:KMB)</t>
  </si>
  <si>
    <t>PG&amp;E Corporation (NYSE:PCG)</t>
  </si>
  <si>
    <t>Crown Castle Inc. (NYSE:CCI)</t>
  </si>
  <si>
    <t>Kenvue Inc. (NYSE:KVUE)</t>
  </si>
  <si>
    <t>Prudential Financial, Inc. (NYSE:PRU)</t>
  </si>
  <si>
    <t>Fidelity National Information Services, Inc. (NYSE:FIS)</t>
  </si>
  <si>
    <t>Discover Financial Services (NYSE:DFS)</t>
  </si>
  <si>
    <t>Coupang, Inc. (NYSE:CPNG)</t>
  </si>
  <si>
    <t>TE Connectivity plc (NYSE:TEL)</t>
  </si>
  <si>
    <t>Hess Corporation (NYSE:HES)</t>
  </si>
  <si>
    <t>AMETEK, Inc. (NYSE:AME)</t>
  </si>
  <si>
    <t>Targa Resources Corp. (NYSE:TRGP)</t>
  </si>
  <si>
    <t>Keurig Dr Pepper Inc. (NASDAQGS:KDP)</t>
  </si>
  <si>
    <t>Ford Motor Company (NYSE:F)</t>
  </si>
  <si>
    <t>The Kroger Co. (NYSE:KR)</t>
  </si>
  <si>
    <t>Valero Energy Corporation (NYSE:VLO)</t>
  </si>
  <si>
    <t>Constellation Brands, Inc. (NYSE:STZ)</t>
  </si>
  <si>
    <t>Feb</t>
  </si>
  <si>
    <t>Baker Hughes Company (NASDAQGS:BKR)</t>
  </si>
  <si>
    <t>Ferguson Enterprises Inc. (NYSE:FERG)</t>
  </si>
  <si>
    <t>Electronic Arts Inc. (NASDAQGS:EA)</t>
  </si>
  <si>
    <t>Corteva, Inc. (NYSE:CTVA)</t>
  </si>
  <si>
    <t>Agnico Eagle Mines Limited (NYSE:AEM)</t>
  </si>
  <si>
    <t>CBRE Group, Inc. (NYSE:CBRE)</t>
  </si>
  <si>
    <t>Trip.com Group Limited (NASDAQGS:TCOM)</t>
  </si>
  <si>
    <t>Edwards Lifesciences Corporation (NYSE:EW)</t>
  </si>
  <si>
    <t>Ingersoll Rand Inc. (NYSE:IR)</t>
  </si>
  <si>
    <t>Corning Incorporated (NYSE:GLW)</t>
  </si>
  <si>
    <t>Xcel Energy Inc. (NASDAQGS:XEL)</t>
  </si>
  <si>
    <t>Verisk Analytics, Inc. (NASDAQGS:VRSK)</t>
  </si>
  <si>
    <t>Otis Worldwide Corporation (NYSE:OTIS)</t>
  </si>
  <si>
    <t>Delta Air Lines, Inc. (NYSE:DAL)</t>
  </si>
  <si>
    <t>Garmin Ltd. (NYSE:GRMN)</t>
  </si>
  <si>
    <t>Gartner, Inc. (NYSE:IT)</t>
  </si>
  <si>
    <t>Cognizant Technology Solutions Corporation (NASDAQGS:CTSH)</t>
  </si>
  <si>
    <t>Exelon Corporation (NASDAQGS:EXC)</t>
  </si>
  <si>
    <t>Lululemon Athletica Inc. (NASDAQGS:LULU)</t>
  </si>
  <si>
    <t>Agilent Technologies, Inc. (NYSE:A)</t>
  </si>
  <si>
    <t>Yum! Brands, Inc. (NYSE:YUM)</t>
  </si>
  <si>
    <t>The Kraft Heinz Company (NASDAQGS:KHC)</t>
  </si>
  <si>
    <t>Las Vegas Sands Corp. (NYSE:LVS)</t>
  </si>
  <si>
    <t>Vulcan Materials Company (NYSE:VMC)</t>
  </si>
  <si>
    <t>GE HealthCare Technologies Inc. (NASDAQGS:GEHC)</t>
  </si>
  <si>
    <t>Sysco Corporation (NYSE:SYY)</t>
  </si>
  <si>
    <t>Arch Capital Group Ltd. (NASDAQGS:ACGL)</t>
  </si>
  <si>
    <t>HubSpot, Inc. (NYSE:HUBS)</t>
  </si>
  <si>
    <t>Veeva Systems Inc. (NYSE:VEEV)</t>
  </si>
  <si>
    <t>General Mills, Inc. (NYSE:GIS)</t>
  </si>
  <si>
    <t>Texas Pacific Land Corporation (NYSE:TPL)</t>
  </si>
  <si>
    <t>Martin Marietta Materials, Inc. (NYSE:MLM)</t>
  </si>
  <si>
    <t>Microchip Technology Incorporated (NASDAQGS:MCHP)</t>
  </si>
  <si>
    <t>ResMed Inc. (NYSE:RMD)</t>
  </si>
  <si>
    <t>M&amp;T Bank Corporation (NYSE:MTB)</t>
  </si>
  <si>
    <t>IQVIA Holdings Inc. (NYSE:IQV)</t>
  </si>
  <si>
    <t>Nucor Corporation (NYSE:NUE)</t>
  </si>
  <si>
    <t>Iron Mountain Incorporated (NYSE:IRM)</t>
  </si>
  <si>
    <t>Extra Space Storage Inc. (NYSE:EXR)</t>
  </si>
  <si>
    <t>The Hartford Financial Services Group, Inc. (NYSE:HIG)</t>
  </si>
  <si>
    <t>Humana Inc. (NYSE:HUM)</t>
  </si>
  <si>
    <t>Ares Management Corporation (NYSE:ARES)</t>
  </si>
  <si>
    <t>The Hershey Company (NYSE:HSY)</t>
  </si>
  <si>
    <t>Westinghouse Air Brake Technologies Corporation (NYSE:WAB)</t>
  </si>
  <si>
    <t>DuPont de Nemours, Inc. (NYSE:DD)</t>
  </si>
  <si>
    <t>Consolidated Edison, Inc. (NYSE:ED)</t>
  </si>
  <si>
    <t>Raymond James Financial, Inc. (NYSE:RJF)</t>
  </si>
  <si>
    <t>IDEXX Laboratories, Inc. (NASDAQGS:IDXX)</t>
  </si>
  <si>
    <t>VICI Properties Inc. (NYSE:VICI)</t>
  </si>
  <si>
    <t>Cloudflare, Inc. (NYSE:NET)</t>
  </si>
  <si>
    <t>HP Inc. (NYSE:HPQ)</t>
  </si>
  <si>
    <t>Edison International (NYSE:EIX)</t>
  </si>
  <si>
    <t>Entergy Corporation (NYSE:ETR)</t>
  </si>
  <si>
    <t>Carvana Co. (NYSE:CVNA)</t>
  </si>
  <si>
    <t>AvalonBay Communities, Inc. (NYSE:AVB)</t>
  </si>
  <si>
    <t>CoStar Group, Inc. (NASDAQGS:CSGP)</t>
  </si>
  <si>
    <t>Rockwell Automation, Inc. (NYSE:ROK)</t>
  </si>
  <si>
    <t>Robinhood Markets, Inc. (NASDAQGS:HOOD)</t>
  </si>
  <si>
    <t>Take-Two Interactive Software, Inc. (NASDAQGS:TTWO)</t>
  </si>
  <si>
    <t>Roblox Corporation (NYSE:RBLX)</t>
  </si>
  <si>
    <t>HEICO Corporation (NYSE:HEI)</t>
  </si>
  <si>
    <t>Carnival Corporation &amp; plc (NYSE:CCL)</t>
  </si>
  <si>
    <t>Alnylam Pharmaceuticals, Inc. (NASDAQGS:ALNY)</t>
  </si>
  <si>
    <t>Willis Towers Watson Public Limited Company (NASDAQGS:WTW)</t>
  </si>
  <si>
    <t>Equifax Inc. (NYSE:EFX)</t>
  </si>
  <si>
    <t>Brown &amp; Brown, Inc. (NYSE:BRO)</t>
  </si>
  <si>
    <t>Fifth Third Bancorp (NASDAQGS:FITB)</t>
  </si>
  <si>
    <t>WEC Energy Group, Inc. (NYSE:WEC)</t>
  </si>
  <si>
    <t>Live Nation Entertainment, Inc. (NYSE:LYV)</t>
  </si>
  <si>
    <t>United Airlines Holdings, Inc. (NASDAQGS:UAL)</t>
  </si>
  <si>
    <t>First Citizens BancShares, Inc. (NASDAQGS:FCNC.A)</t>
  </si>
  <si>
    <t>Zscaler, Inc. (NASDAQGS:ZS)</t>
  </si>
  <si>
    <t>Dow Inc. (NYSE:DOW)</t>
  </si>
  <si>
    <t>Xylem Inc. (NYSE:XYL)</t>
  </si>
  <si>
    <t>ANSYS, Inc. (NASDAQGS:ANSS)</t>
  </si>
  <si>
    <t>DexCom, Inc. (NASDAQGS:DXCM)</t>
  </si>
  <si>
    <t>eBay Inc. (NASDAQGS:EBAY)</t>
  </si>
  <si>
    <t>Tractor Supply Company (NASDAQGS:TSCO)</t>
  </si>
  <si>
    <t>Centene Corporation (NYSE:CNC)</t>
  </si>
  <si>
    <t>ON Semiconductor Corporation (NASDAQGS:ON)</t>
  </si>
  <si>
    <t>Global Payments Inc. (NYSE:GPN)</t>
  </si>
  <si>
    <t>Baidu, Inc. (NASDAQGS:BIDU)</t>
  </si>
  <si>
    <t>Deckers Outdoor Corporation (NYSE:DECK)</t>
  </si>
  <si>
    <t>Samsara Inc. (NYSE:IOT)</t>
  </si>
  <si>
    <t>Cardinal Health, Inc. (NYSE:CAH)</t>
  </si>
  <si>
    <t>Keysight Technologies, Inc. (NYSE:KEYS)</t>
  </si>
  <si>
    <t>Equity Residential (NYSE:EQR)</t>
  </si>
  <si>
    <t>Tradeweb Markets Inc. (NASDAQGS:TW)</t>
  </si>
  <si>
    <t>State Street Corporation (NYSE:STT)</t>
  </si>
  <si>
    <t>PPG Industries, Inc. (NYSE:PPG)</t>
  </si>
  <si>
    <t>Smurfit Westrock Plc (NYSE:SW)</t>
  </si>
  <si>
    <t>BioNTech SE (NASDAQGS:BNTX)</t>
  </si>
  <si>
    <t>NVR, Inc. (NYSE:NVR)</t>
  </si>
  <si>
    <t>Dover Corporation (NYSE:DOV)</t>
  </si>
  <si>
    <t>Cheniere Energy Partners, L.P. (NYSE:CQP)</t>
  </si>
  <si>
    <t>Kellanova (NYSE:K)</t>
  </si>
  <si>
    <t>Halliburton Company (NYSE:HAL)</t>
  </si>
  <si>
    <t>PulteGroup, Inc. (NYSE:PHM)</t>
  </si>
  <si>
    <t>GoDaddy Inc. (NYSE:GDDY)</t>
  </si>
  <si>
    <t>Monolithic Power Systems, Inc. (NASDAQGS:MPWR)</t>
  </si>
  <si>
    <t>Broadridge Financial Solutions, Inc. (NYSE:BR)</t>
  </si>
  <si>
    <t>Hewlett Packard Enterprise Company (NYSE:HPE)</t>
  </si>
  <si>
    <t>Fortive Corporation (NYSE:FTV)</t>
  </si>
  <si>
    <t>T. Rowe Price Group, Inc. (NASDAQGS:TROW)</t>
  </si>
  <si>
    <t>EQT Corporation (NYSE:EQT)</t>
  </si>
  <si>
    <t>LyondellBasell Industries N.V. (NYSE:LYB)</t>
  </si>
  <si>
    <t>Church &amp; Dwight Co., Inc. (NYSE:CHD)</t>
  </si>
  <si>
    <t>Tyler Technologies, Inc. (NYSE:TYL)</t>
  </si>
  <si>
    <t>Ventas, Inc. (NYSE:VTR)</t>
  </si>
  <si>
    <t>Veralto Corporation (NYSE:VLTO)</t>
  </si>
  <si>
    <t>American Water Works Company, Inc. (NYSE:AWK)</t>
  </si>
  <si>
    <t>Corpay, Inc. (NYSE:CPAY)</t>
  </si>
  <si>
    <t>Mettler-Toledo International Inc. (NYSE:MTD)</t>
  </si>
  <si>
    <t>Synchrony Financial (NYSE:SYF)</t>
  </si>
  <si>
    <t>Huntington Bancshares Incorporated (NASDAQGS:HBAN)</t>
  </si>
  <si>
    <t>Archer-Daniels-Midland Company (NYSE:ADM)</t>
  </si>
  <si>
    <t>DTE Energy Company (NYSE:DTE)</t>
  </si>
  <si>
    <t>The Estée Lauder Companies Inc. (NYSE:EL)</t>
  </si>
  <si>
    <t>PPL Corporation (NYSE:PPL)</t>
  </si>
  <si>
    <t>Warner Bros. Discovery, Inc. (NASDAQGS:WBD)</t>
  </si>
  <si>
    <t>Zoom Communications Inc. (NASDAQGS:ZM)</t>
  </si>
  <si>
    <t>Western Digital Corporation (NASDAQGS:WDC)</t>
  </si>
  <si>
    <t>Ameren Corporation (NYSE:AEE)</t>
  </si>
  <si>
    <t>Cincinnati Financial Corporation (NASDAQGS:CINF)</t>
  </si>
  <si>
    <t>NetApp, Inc. (NASDAQGS:NTAP)</t>
  </si>
  <si>
    <t>Devon Energy Corporation (NYSE:DVN)</t>
  </si>
  <si>
    <t>Regions Financial Corporation (NYSE:RF)</t>
  </si>
  <si>
    <t>Toast, Inc. (NYSE:TOST)</t>
  </si>
  <si>
    <t>Reddit, Inc. (NYSE:RDDT)</t>
  </si>
  <si>
    <t>Hubbell Incorporated (NYSE:HUBB)</t>
  </si>
  <si>
    <t>W. R. Berkley Corporation (NYSE:WRB)</t>
  </si>
  <si>
    <t>FirstEnergy Corp. (NYSE:FE)</t>
  </si>
  <si>
    <t>Rollins, Inc. (NYSE:ROL)</t>
  </si>
  <si>
    <t>LPL Financial Holdings Inc. (NASDAQGS:LPLA)</t>
  </si>
  <si>
    <t>SBA Communications Corporation (NASDAQGS:SBAC)</t>
  </si>
  <si>
    <t>PTC Inc. (NASDAQGS:PTC)</t>
  </si>
  <si>
    <t>GlobalFoundries Inc. (NASDAQGS:GFS)</t>
  </si>
  <si>
    <t>Lennox International Inc. (NYSE:LII)</t>
  </si>
  <si>
    <t>Expedia Group, Inc. (NASDAQGS:EXPE)</t>
  </si>
  <si>
    <t>Eversource Energy (NYSE:ES)</t>
  </si>
  <si>
    <t>Li Auto Inc. (NASDAQGS:LI)</t>
  </si>
  <si>
    <t>West Pharmaceutical Services, Inc. (NYSE:WST)</t>
  </si>
  <si>
    <t>Atmos Energy Corporation (NYSE:ATO)</t>
  </si>
  <si>
    <t>EMCOR Group, Inc. (NYSE:EME)</t>
  </si>
  <si>
    <t>CDW Corporation (NASDAQGS:CDW)</t>
  </si>
  <si>
    <t>Weyerhaeuser Company (NYSE:WY)</t>
  </si>
  <si>
    <t>Biogen Inc. (NASDAQGS:BIIB)</t>
  </si>
  <si>
    <t>International Flavors &amp; Fragrances Inc. (NYSE:IFF)</t>
  </si>
  <si>
    <t>Erie Indemnity Company (NASDAQGS:ERIE)</t>
  </si>
  <si>
    <t>Tyson Foods, Inc. (NYSE:TSN)</t>
  </si>
  <si>
    <t>Markel Group Inc. (NYSE:MKL)</t>
  </si>
  <si>
    <t>Expand Energy Corporation (NASDAQGS:EXE)</t>
  </si>
  <si>
    <t>Illumina, Inc. (NASDAQGS:ILMN)</t>
  </si>
  <si>
    <t>Waters Corporation (NYSE:WAT)</t>
  </si>
  <si>
    <t>BeiGene, Ltd. (NASDAQGS:BGNE)</t>
  </si>
  <si>
    <t>KE Holdings Inc. (NYSE:BEKE)</t>
  </si>
  <si>
    <t>Teledyne Technologies Incorporated (NYSE:TDY)</t>
  </si>
  <si>
    <t>Restaurant Brands International Inc. (NYSE:QSR)</t>
  </si>
  <si>
    <t>Zimmer Biomet Holdings, Inc. (NYSE:ZBH)</t>
  </si>
  <si>
    <t>Packaging Corporation of America (NYSE:PKG)</t>
  </si>
  <si>
    <t>Natera, Inc. (NASDAQGS:NTRA)</t>
  </si>
  <si>
    <t>Steel Dynamics, Inc. (NASDAQGS:STLD)</t>
  </si>
  <si>
    <t>Leidos Holdings, Inc. (NYSE:LDOS)</t>
  </si>
  <si>
    <t>Northern Trust Corporation (NASDAQGS:NTRS)</t>
  </si>
  <si>
    <t>Affirm Holdings, Inc. (NASDAQGS:AFRM)</t>
  </si>
  <si>
    <t>Formula One Group (NASDAQGS:FWON.K)</t>
  </si>
  <si>
    <t>STERIS plc (NYSE:STE)</t>
  </si>
  <si>
    <t>Builders FirstSource, Inc. (NYSE:BLDR)</t>
  </si>
  <si>
    <t>Seagate Technology Holdings plc (NASDAQGS:STX)</t>
  </si>
  <si>
    <t>First Solar, Inc. (NASDAQGS:FSLR)</t>
  </si>
  <si>
    <t>DraftKings Inc. (NASDAQGS:DKNG)</t>
  </si>
  <si>
    <t>CenterPoint Energy, Inc. (NYSE:CNP)</t>
  </si>
  <si>
    <t>Citizens Financial Group, Inc. (NYSE:CFG)</t>
  </si>
  <si>
    <t>Williams-Sonoma, Inc. (NYSE:WSM)</t>
  </si>
  <si>
    <t>McCormick &amp; Company, Incorporated (NYSE:MKC)</t>
  </si>
  <si>
    <t>Zebra Technologies Corporation (NASDAQGS:ZBRA)</t>
  </si>
  <si>
    <t>Invitation Homes Inc. (NYSE:INVH)</t>
  </si>
  <si>
    <t>Fox Corporation (NASDAQGS:FOXA)</t>
  </si>
  <si>
    <t>Ubiquiti Inc. (NYSE:UI)</t>
  </si>
  <si>
    <t>CMS Energy Corporation (NYSE:CMS)</t>
  </si>
  <si>
    <t>Interactive Brokers Group, Inc. (NASDAQGS:IBKR)</t>
  </si>
  <si>
    <t>The Cooper Companies, Inc. (NASDAQGS:COO)</t>
  </si>
  <si>
    <t>Darden Restaurants, Inc. (NYSE:DRI)</t>
  </si>
  <si>
    <t>The Clorox Company (NYSE:CLX)</t>
  </si>
  <si>
    <t>Watsco, Inc. (NYSE:WSO)</t>
  </si>
  <si>
    <t>Carlisle Companies Incorporated (NYSE:CSL)</t>
  </si>
  <si>
    <t>NRG Energy, Inc. (NYSE:NRG)</t>
  </si>
  <si>
    <t>Pinterest, Inc. (NYSE:PINS)</t>
  </si>
  <si>
    <t>Omnicom Group Inc. (NYSE:OMC)</t>
  </si>
  <si>
    <t>International Paper Company (NYSE:IP)</t>
  </si>
  <si>
    <t>Joint Stock Company Kaspi.kz (NASDAQGS:KSPI)</t>
  </si>
  <si>
    <t>Labcorp Holdings Inc. (NYSE:LH)</t>
  </si>
  <si>
    <t>Grab Holdings Limited (NASDAQGS:GRAB)</t>
  </si>
  <si>
    <t>Viking Holdings Ltd (NYSE:VIK)</t>
  </si>
  <si>
    <t>Check Point Software Technologies Ltd. (NASDAQGS:CHKP)</t>
  </si>
  <si>
    <t>Essex Property Trust, Inc. (NYSE:ESS)</t>
  </si>
  <si>
    <t>Principal Financial Group, Inc. (NASDAQGS:PFG)</t>
  </si>
  <si>
    <t>Snap Inc. (NYSE:SNAP)</t>
  </si>
  <si>
    <t>TransUnion (NYSE:TRU)</t>
  </si>
  <si>
    <t>Brown-Forman Corporation (NYSE:BF.B)</t>
  </si>
  <si>
    <t>Coterra Energy Inc. (NYSE:CTRA)</t>
  </si>
  <si>
    <t>Zillow Group, Inc. (NASDAQGS:ZG)</t>
  </si>
  <si>
    <t>Snap-on Incorporated (NYSE:SNA)</t>
  </si>
  <si>
    <t>Southwest Airlines Co. (NYSE:LUV)</t>
  </si>
  <si>
    <t>Best Buy Co., Inc. (NYSE:BBY)</t>
  </si>
  <si>
    <t>KeyCorp (NYSE:KEY)</t>
  </si>
  <si>
    <t>Alexandria Real Estate Equities, Inc. (NYSE:ARE)</t>
  </si>
  <si>
    <t>Mid-America Apartment Communities, Inc. (NYSE:MAA)</t>
  </si>
  <si>
    <t>SS&amp;C Technologies Holdings, Inc. (NASDAQGS:SSNC)</t>
  </si>
  <si>
    <t>Super Micro Computer, Inc. (NASDAQGS:SMCI)</t>
  </si>
  <si>
    <t>J.B. Hunt Transport Services, Inc. (NASDAQGS:JBHT)</t>
  </si>
  <si>
    <t>The Carlyle Group Inc. (NASDAQGS:CG)</t>
  </si>
  <si>
    <t>Teva Pharmaceutical Industries Limited (NYSE:TEVA)</t>
  </si>
  <si>
    <t>Gen Digital Inc. (NASDAQGS:GEN)</t>
  </si>
  <si>
    <t>Booz Allen Hamilton Holding Corporation (NYSE:BAH)</t>
  </si>
  <si>
    <t>Loews Corporation (NYSE:L)</t>
  </si>
  <si>
    <t>Insulet Corporation (NASDAQGS:PODD)</t>
  </si>
  <si>
    <t>On Holding AG (NYSE:ONON)</t>
  </si>
  <si>
    <t>FactSet Research Systems Inc. (NYSE:FDS)</t>
  </si>
  <si>
    <t>Ball Corporation (NYSE:BALL)</t>
  </si>
  <si>
    <t>Corebridge Financial, Inc. (NYSE:CRBG)</t>
  </si>
  <si>
    <t>AerCap Holdings N.V. (NYSE:AER)</t>
  </si>
  <si>
    <t>Ulta Beauty, Inc. (NASDAQGS:ULTA)</t>
  </si>
  <si>
    <t>Quest Diagnostics Incorporated (NYSE:DGX)</t>
  </si>
  <si>
    <t>Tencent Music Entertainment Group (NYSE:TME)</t>
  </si>
  <si>
    <t>Hologic, Inc. (NASDAQGS:HOLX)</t>
  </si>
  <si>
    <t>RB Global, Inc. (NYSE:RBA)</t>
  </si>
  <si>
    <t>Pentair plc (NYSE:PNR)</t>
  </si>
  <si>
    <t>VeriSign, Inc. (NASDAQGS:VRSN)</t>
  </si>
  <si>
    <t>Teradyne, Inc. (NASDAQGS:TER)</t>
  </si>
  <si>
    <t>RPM International Inc. (NYSE:RPM)</t>
  </si>
  <si>
    <t>Trimble Inc. (NASDAQGS:TRMB)</t>
  </si>
  <si>
    <t>SoFi Technologies, Inc. (NASDAQGS:SOFI)</t>
  </si>
  <si>
    <t>Hormel Foods Corporation (NYSE:HRL)</t>
  </si>
  <si>
    <t>NiSource Inc. (NYSE:NI)</t>
  </si>
  <si>
    <t>XPO, Inc. (NYSE:XPO)</t>
  </si>
  <si>
    <t>Burlington Stores, Inc. (NYSE:BURL)</t>
  </si>
  <si>
    <t>Yum China Holdings, Inc. (NYSE:YUMC)</t>
  </si>
  <si>
    <t>Owens Corning (NYSE:OC)</t>
  </si>
  <si>
    <t>Genuine Parts Company (NYSE:GPC)</t>
  </si>
  <si>
    <t>Jacobs Solutions Inc. (NYSE:J)</t>
  </si>
  <si>
    <t>Comfort Systems USA, Inc. (NYSE:FIX)</t>
  </si>
  <si>
    <t>Nutanix, Inc. (NASDAQGS:NTNX)</t>
  </si>
  <si>
    <t>IDEX Corporation (NYSE:IEX)</t>
  </si>
  <si>
    <t>Manhattan Associates, Inc. (NASDAQGS:MANH)</t>
  </si>
  <si>
    <t>Reliance, Inc. (NYSE:RS)</t>
  </si>
  <si>
    <t>Masco Corporation (NYSE:MAS)</t>
  </si>
  <si>
    <t>Align Technology, Inc. (NASDAQGS:ALGN)</t>
  </si>
  <si>
    <t>Pure Storage, Inc. (NYSE:PSTG)</t>
  </si>
  <si>
    <t>ICON Public Limited Company (NASDAQGS:ICLR)</t>
  </si>
  <si>
    <t>Fidelity National Financial, Inc. (NYSE:FNF)</t>
  </si>
  <si>
    <t>FTAI Aviation Ltd. (NASDAQGS:FTAI)</t>
  </si>
  <si>
    <t>Kimco Realty Corporation (NYSE:KIM)</t>
  </si>
  <si>
    <t>Baxter International Inc. (NYSE:BAX)</t>
  </si>
  <si>
    <t>News Corporation (NASDAQGS:NWSA)</t>
  </si>
  <si>
    <t>Molina Healthcare, Inc. (NYSE:MOH)</t>
  </si>
  <si>
    <t>Expeditors International of Washington, Inc. (NYSE:EXPD)</t>
  </si>
  <si>
    <t>Dollar General Corporation (NYSE:DG)</t>
  </si>
  <si>
    <t>Guidewire Software, Inc. (NYSE:GWRE)</t>
  </si>
  <si>
    <t>DICK'S Sporting Goods, Inc. (NYSE:DKS)</t>
  </si>
  <si>
    <t>Warner Music Group Corp. (NASDAQGS:WMG)</t>
  </si>
  <si>
    <t>Dynatrace, Inc. (NYSE:DT)</t>
  </si>
  <si>
    <t>Coca-Cola FEMSA, S.A.B. de C.V. (NYSE:KOF)</t>
  </si>
  <si>
    <t>Toll Brothers, Inc. (NYSE:TOL)</t>
  </si>
  <si>
    <t>Everest Group, Ltd. (NYSE:EG)</t>
  </si>
  <si>
    <t>Moderna, Inc. (NASDAQGS:MRNA)</t>
  </si>
  <si>
    <t>Avery Dennison Corporation (NYSE:AVY)</t>
  </si>
  <si>
    <t>United Therapeutics Corporation (NASDAQGS:UTHR)</t>
  </si>
  <si>
    <t>Westlake Corporation (NYSE:WLK)</t>
  </si>
  <si>
    <t>Domino's Pizza, Inc. (NYSE:DPZ)</t>
  </si>
  <si>
    <t>Astera Labs, Inc. (NASDAQGS:ALAB)</t>
  </si>
  <si>
    <t>Jefferies Financial Group Inc. (NYSE:JEF)</t>
  </si>
  <si>
    <t>US Foods Holding Corp. (NYSE:USFD)</t>
  </si>
  <si>
    <t>Alliant Energy Corporation (NASDAQGS:LNT)</t>
  </si>
  <si>
    <t>DocuSign, Inc. (NASDAQGS:DOCU)</t>
  </si>
  <si>
    <t>Brookfield Infrastructure Partners L.P. (NYSE:BIP)</t>
  </si>
  <si>
    <t>CAVA Group, Inc. (NYSE:CAVA)</t>
  </si>
  <si>
    <t>Sun Communities, Inc. (NYSE:SUI)</t>
  </si>
  <si>
    <t>Twilio Inc. (NYSE:TWLO)</t>
  </si>
  <si>
    <t>Entegris, Inc. (NASDAQGS:ENTG)</t>
  </si>
  <si>
    <t>Textron Inc. (NYSE:TXT)</t>
  </si>
  <si>
    <t>Aspen Technology, Inc. (NASDAQGS:AZPN)</t>
  </si>
  <si>
    <t>CNH Industrial N.V. (NYSE:CNH)</t>
  </si>
  <si>
    <t>Viatris Inc. (NASDAQGS:VTRS)</t>
  </si>
  <si>
    <t>Casey's General Stores, Inc. (NASDAQGS:CASY)</t>
  </si>
  <si>
    <t>CF Industries Holdings, Inc. (NYSE:CF)</t>
  </si>
  <si>
    <t>Bentley Systems, Incorporated (NASDAQGS:BSY)</t>
  </si>
  <si>
    <t>AECOM (NYSE:ACM)</t>
  </si>
  <si>
    <t>Western Midstream Partners, LP (NYSE:WES)</t>
  </si>
  <si>
    <t>Coherent Corp. (NYSE:COHR)</t>
  </si>
  <si>
    <t>Sprouts Farmers Market, Inc. (NASDAQGS:SFM)</t>
  </si>
  <si>
    <t>Healthpeak Properties, Inc. (NYSE:DOC)</t>
  </si>
  <si>
    <t>Graco Inc. (NYSE:GGG)</t>
  </si>
  <si>
    <t>Jabil Inc. (NYSE:JBL)</t>
  </si>
  <si>
    <t>Amcor plc (NYSE:AMCR)</t>
  </si>
  <si>
    <t>Dollar Tree, Inc. (NASDAQGS:DLTR)</t>
  </si>
  <si>
    <t>Duolingo, Inc. (NASDAQGS:DUOL)</t>
  </si>
  <si>
    <t>ZTO Express (Cayman) Inc. (NYSE:ZTO)</t>
  </si>
  <si>
    <t>East West Bancorp, Inc. (NASDAQGS:EWBC)</t>
  </si>
  <si>
    <t>Morningstar, Inc. (NASDAQGS:MORN)</t>
  </si>
  <si>
    <t>Hyatt Hotels Corporation (NYSE:H)</t>
  </si>
  <si>
    <t>UDR, Inc. (NYSE:UDR)</t>
  </si>
  <si>
    <t>Equitable Holdings, Inc. (NYSE:EQH)</t>
  </si>
  <si>
    <t>Flex Ltd. (NASDAQGS:FLEX)</t>
  </si>
  <si>
    <t>Saia, Inc. (NASDAQGS:SAIA)</t>
  </si>
  <si>
    <t>Reinsurance Group of America, Incorporated (NYSE:RGA)</t>
  </si>
  <si>
    <t>Nordson Corporation (NASDAQGS:NDSN)</t>
  </si>
  <si>
    <t>Evergy, Inc. (NASDAQGS:EVRG)</t>
  </si>
  <si>
    <t>RenaissanceRe Holdings Ltd. (NYSE:RNR)</t>
  </si>
  <si>
    <t>Credicorp Ltd. (NYSE:BAP)</t>
  </si>
  <si>
    <t>F5, Inc. (NASDAQGS:FFIV)</t>
  </si>
  <si>
    <t>Mobileye Global Inc. (NASDAQGS:MBLY)</t>
  </si>
  <si>
    <t>Tapestry, Inc. (NYSE:TPR)</t>
  </si>
  <si>
    <t>Lineage, Inc. (NASDAQGS:LINE)</t>
  </si>
  <si>
    <t>Incyte Corporation (NASDAQGS:INCY)</t>
  </si>
  <si>
    <t>Ralph Lauren Corporation (NYSE:RL)</t>
  </si>
  <si>
    <t>Pool Corporation (NASDAQGS:POOL)</t>
  </si>
  <si>
    <t>Avantor, Inc. (NYSE:AVTR)</t>
  </si>
  <si>
    <t>Ares Capital Corporation (NASDAQGS:ARCC)</t>
  </si>
  <si>
    <t>monday.com Ltd. (NASDAQGS:MNDY)</t>
  </si>
  <si>
    <t>Curtiss-Wright Corporation (NYSE:CW)</t>
  </si>
  <si>
    <t>Gaming and Leisure Properties, Inc. (NASDAQGS:GLPI)</t>
  </si>
  <si>
    <t>American Homes 4 Rent (NYSE:AMH)</t>
  </si>
  <si>
    <t>Revvity, Inc. (NYSE:RVTY)</t>
  </si>
  <si>
    <t>Akamai Technologies, Inc. (NASDAQGS:AKAM)</t>
  </si>
  <si>
    <t>SharkNinja, Inc. (NYSE:SN)</t>
  </si>
  <si>
    <t>CyberArk Software Ltd. (NASDAQGS:CYBR)</t>
  </si>
  <si>
    <t>Unum Group (NYSE:UNM)</t>
  </si>
  <si>
    <t>Clean Harbors, Inc. (NYSE:CLH)</t>
  </si>
  <si>
    <t>Skyworks Solutions, Inc. (NASDAQGS:SWKS)</t>
  </si>
  <si>
    <t>Chewy, Inc. (NYSE:CHWY)</t>
  </si>
  <si>
    <t>Avangrid, Inc. (NYSE:AGR)</t>
  </si>
  <si>
    <t>EPAM Systems, Inc. (NYSE:EPAM)</t>
  </si>
  <si>
    <t>Stanley Black &amp; Decker, Inc. (NYSE:SWK)</t>
  </si>
  <si>
    <t>The Campbell's Company (NASDAQGS:CPB)</t>
  </si>
  <si>
    <t>Performance Food Group Company (NYSE:PFGC)</t>
  </si>
  <si>
    <t>Lamar Advertising Company (NASDAQGS:LAMR)</t>
  </si>
  <si>
    <t>Texas Roadhouse, Inc. (NASDAQGS:TXRH)</t>
  </si>
  <si>
    <t>Regency Centers Corporation (NASDAQGS:REG)</t>
  </si>
  <si>
    <t>CNA Financial Corporation (NYSE:CNA)</t>
  </si>
  <si>
    <t>Equity LifeStyle Properties, Inc. (NYSE:ELS)</t>
  </si>
  <si>
    <t>DaVita Inc. (NYSE:DVA)</t>
  </si>
  <si>
    <t>Tenet Healthcare Corporation (NYSE:THC)</t>
  </si>
  <si>
    <t>Universal Health Services, Inc. (NYSE:UHS)</t>
  </si>
  <si>
    <t>Blue Owl Capital Inc. (NYSE:OWL)</t>
  </si>
  <si>
    <t>Insmed Incorporated (NASDAQGS:INSM)</t>
  </si>
  <si>
    <t>Camden Property Trust (NYSE:CPT)</t>
  </si>
  <si>
    <t>TechnipFMC plc (NYSE:FTI)</t>
  </si>
  <si>
    <t>Jones Lang LaSalle Incorporated (NYSE:JLL)</t>
  </si>
  <si>
    <t>Amer Sports, Inc. (NYSE:AS)</t>
  </si>
  <si>
    <t>Okta, Inc. (NASDAQGS:OKTA)</t>
  </si>
  <si>
    <t>Conagra Brands, Inc. (NYSE:CAG)</t>
  </si>
  <si>
    <t>Houlihan Lokey, Inc. (NYSE:HLI)</t>
  </si>
  <si>
    <t>Plains All American Pipeline, L.P. (NASDAQGS:PAA)</t>
  </si>
  <si>
    <t>Aptiv PLC (NYSE:APTV)</t>
  </si>
  <si>
    <t>CarMax, Inc. (NYSE:KMX)</t>
  </si>
  <si>
    <t>GameStop Corp. (NYSE:GME)</t>
  </si>
  <si>
    <t>BXP, Inc. (NYSE:BXP)</t>
  </si>
  <si>
    <t>Paycom Software, Inc. (NYSE:PAYC)</t>
  </si>
  <si>
    <t>nVent Electric plc (NYSE:NVT)</t>
  </si>
  <si>
    <t>Host Hotels &amp; Resorts, Inc. (NASDAQGS:HST)</t>
  </si>
  <si>
    <t>Jack Henry &amp; Associates, Inc. (NASDAQGS:JKHY)</t>
  </si>
  <si>
    <t>Neurocrine Biosciences, Inc. (NASDAQGS:NBIX)</t>
  </si>
  <si>
    <t>Service Corporation International (NYSE:SCI)</t>
  </si>
  <si>
    <t>Molson Coors Beverage Company (NYSE:TAP)</t>
  </si>
  <si>
    <t>Sarepta Therapeutics, Inc. (NASDAQGS:SRPT)</t>
  </si>
  <si>
    <t>ITT Inc. (NYSE:ITT)</t>
  </si>
  <si>
    <t>BJ's Wholesale Club Holdings, Inc. (NYSE:BJ)</t>
  </si>
  <si>
    <t>Albemarle Corporation (NYSE:ALB)</t>
  </si>
  <si>
    <t>Dayforce Inc. (NYSE:DAY)</t>
  </si>
  <si>
    <t>MakeMyTrip Limited (NASDAQGS:MMYT)</t>
  </si>
  <si>
    <t>BioMarin Pharmaceutical Inc. (NASDAQGS:BMRN)</t>
  </si>
  <si>
    <t>AngloGold Ashanti plc (NYSE:AU)</t>
  </si>
  <si>
    <t>The J. M. Smucker Company (NYSE:SJM)</t>
  </si>
  <si>
    <t>Bunge Global SA (NYSE:BG)</t>
  </si>
  <si>
    <t>Wix.com Ltd. (NASDAQGS:WIX)</t>
  </si>
  <si>
    <t>W. P. Carey Inc. (NYSE:WPC)</t>
  </si>
  <si>
    <t>Rivian Automotive, Inc. (NASDAQGS:RIVN)</t>
  </si>
  <si>
    <t>C.H. Robinson Worldwide, Inc. (NASDAQGS:CHRW)</t>
  </si>
  <si>
    <t>U-Haul Holding Company (NYSE:UHAL)</t>
  </si>
  <si>
    <t>Solventum Corporation (NYSE:SOLV)</t>
  </si>
  <si>
    <t>Lincoln Electric Holdings, Inc. (NASDAQGS:LECO)</t>
  </si>
  <si>
    <t>American Financial Group, Inc. (NYSE:AFG)</t>
  </si>
  <si>
    <t>Allegion plc (NYSE:ALLE)</t>
  </si>
  <si>
    <t>Pilgrim's Pride Corporation (NASDAQGS:PPC)</t>
  </si>
  <si>
    <t>Ally Financial Inc. (NYSE:ALLY)</t>
  </si>
  <si>
    <t>Liberty Broadband Corporation (NASDAQGS:LBRD.K)</t>
  </si>
  <si>
    <t>Eastman Chemical Company (NYSE:EMN)</t>
  </si>
  <si>
    <t>Procore Technologies, Inc. (NYSE:PCOR)</t>
  </si>
  <si>
    <t>Floor &amp; Decor Holdings, Inc. (NYSE:FND)</t>
  </si>
  <si>
    <t>Alcoa Corporation (NYSE:AA)</t>
  </si>
  <si>
    <t>Bio-Techne Corporation (NASDAQGS:TECH)</t>
  </si>
  <si>
    <t>BWX Technologies, Inc. (NYSE:BWXT)</t>
  </si>
  <si>
    <t>Franklin Resources, Inc. (NYSE:BEN)</t>
  </si>
  <si>
    <t>Juniper Networks, Inc. (NYSE:JNPR)</t>
  </si>
  <si>
    <t>Stifel Financial Corp. (NYSE:SF)</t>
  </si>
  <si>
    <t>Royalty Pharma plc (NASDAQGS:RPRX)</t>
  </si>
  <si>
    <t>Kinsale Capital Group, Inc. (NYSE:KNSL)</t>
  </si>
  <si>
    <t>Ovintiv Inc. (NYSE:OVV)</t>
  </si>
  <si>
    <t>Norwegian Cruise Line Holdings Ltd. (NYSE:NCLH)</t>
  </si>
  <si>
    <t>Vaxcyte, Inc. (NASDAQGS:PCVX)</t>
  </si>
  <si>
    <t>Evercore Inc. (NYSE:EVR)</t>
  </si>
  <si>
    <t>Globus Medical, Inc. (NYSE:GMED)</t>
  </si>
  <si>
    <t>Assurant, Inc. (NYSE:AIZ)</t>
  </si>
  <si>
    <t>Paylocity Holding Corporation (NASDAQGS:PCTY)</t>
  </si>
  <si>
    <t>AptarGroup, Inc. (NYSE:ATR)</t>
  </si>
  <si>
    <t>Albertsons Companies, Inc. (NYSE:ACI)</t>
  </si>
  <si>
    <t>The Interpublic Group of Companies, Inc. (NYSE:IPG)</t>
  </si>
  <si>
    <t>TopBuild Corp. (NYSE:BLD)</t>
  </si>
  <si>
    <t>Regal Rexnord Corporation (NYSE:RRX)</t>
  </si>
  <si>
    <t>Coca-Cola Consolidated, Inc. (NASDAQGS:COKE)</t>
  </si>
  <si>
    <t>XPeng Inc. (NYSE:XPEV)</t>
  </si>
  <si>
    <t>MGM Resorts International (NYSE:MGM)</t>
  </si>
  <si>
    <t>Elastic N.V. (NYSE:ESTC)</t>
  </si>
  <si>
    <t>MasTec, Inc. (NYSE:MTZ)</t>
  </si>
  <si>
    <t>Maplebear Inc. (NASDAQGS:CART)</t>
  </si>
  <si>
    <t>CubeSmart (NYSE:CUBE)</t>
  </si>
  <si>
    <t>First Horizon Corporation (NYSE:FHN)</t>
  </si>
  <si>
    <t>Generac Holdings Inc. (NYSE:GNRC)</t>
  </si>
  <si>
    <t>TKO Group Holdings, Inc. (NYSE:TKO)</t>
  </si>
  <si>
    <t>Annaly Capital Management, Inc. (NYSE:NLY)</t>
  </si>
  <si>
    <t>Penske Automotive Group, Inc. (NYSE:PAG)</t>
  </si>
  <si>
    <t>Aurora Innovation, Inc. (NASDAQGS:AUR)</t>
  </si>
  <si>
    <t>Tetra Tech, Inc. (NASDAQGS:TTEK)</t>
  </si>
  <si>
    <t>Murphy USA Inc. (NYSE:MUSA)</t>
  </si>
  <si>
    <t>Catalent, Inc. (NYSE:CTLT)</t>
  </si>
  <si>
    <t>AAON, Inc. (NASDAQGS:AAON)</t>
  </si>
  <si>
    <t>Lamb Weston Holdings, Inc. (NYSE:LW)</t>
  </si>
  <si>
    <t>Permian Resources Corporation (NYSE:PR)</t>
  </si>
  <si>
    <t>Essential Utilities, Inc. (NYSE:WTRG)</t>
  </si>
  <si>
    <t>Sociedad Química y Minera de Chile S.A. (NYSE:SQM)</t>
  </si>
  <si>
    <t>Omega Healthcare Investors, Inc. (NYSE:OHI)</t>
  </si>
  <si>
    <t>Talen Energy Corporation (NASDAQGS:TLN)</t>
  </si>
  <si>
    <t>Crown Holdings, Inc. (NYSE:CCK)</t>
  </si>
  <si>
    <t>Primo Brands Corporation (NYSE:PRMB)</t>
  </si>
  <si>
    <t>A. O. Smith Corporation (NYSE:AOS)</t>
  </si>
  <si>
    <t>DT Midstream, Inc. (NYSE:DTM)</t>
  </si>
  <si>
    <t>UL Solutions Inc. (NYSE:ULS)</t>
  </si>
  <si>
    <t>Aramark (NYSE:ARMK)</t>
  </si>
  <si>
    <t>Woodward, Inc. (NASDAQGS:WWD)</t>
  </si>
  <si>
    <t>Pinnacle West Capital Corporation (NYSE:PNW)</t>
  </si>
  <si>
    <t>SEI Investments Company (NASDAQGS:SEIC)</t>
  </si>
  <si>
    <t>Webster Financial Corporation (NYSE:WBS)</t>
  </si>
  <si>
    <t>Brookfield Wealth Solutions Ltd. (NYSE:BNT)</t>
  </si>
  <si>
    <t>Medpace Holdings, Inc. (NASDAQGS:MEDP)</t>
  </si>
  <si>
    <t>Applied Industrial Technologies, Inc. (NYSE:AIT)</t>
  </si>
  <si>
    <t>Advanced Drainage Systems, Inc. (NYSE:WMS)</t>
  </si>
  <si>
    <t>Full Truck Alliance Co. Ltd. (NYSE:YMM)</t>
  </si>
  <si>
    <t>RBC Bearings Incorporated (NYSE:RBC)</t>
  </si>
  <si>
    <t>Churchill Downs Incorporated (NASDAQGS:CHDN)</t>
  </si>
  <si>
    <t>Crane Company (NYSE:CR)</t>
  </si>
  <si>
    <t>Exelixis, Inc. (NASDAQGS:EXEL)</t>
  </si>
  <si>
    <t>APi Group Corporation (NYSE:APG)</t>
  </si>
  <si>
    <t>Encompass Health Corporation (NYSE:EHC)</t>
  </si>
  <si>
    <t>WESCO International, Inc. (NYSE:WCC)</t>
  </si>
  <si>
    <t>Eagle Materials Inc. (NYSE:EXP)</t>
  </si>
  <si>
    <t>Lithia Motors, Inc. (NYSE:LAD)</t>
  </si>
  <si>
    <t>CACI International Inc (NYSE:CACI)</t>
  </si>
  <si>
    <t>Wynn Resorts, Limited (NASDAQGS:WYNN)</t>
  </si>
  <si>
    <t>Allison Transmission Holdings, Inc. (NYSE:ALSN)</t>
  </si>
  <si>
    <t>GitLab Inc. (NASDAQGS:GTLB)</t>
  </si>
  <si>
    <t>LKQ Corporation (NASDAQGS:LKQ)</t>
  </si>
  <si>
    <t>Western Alliance Bancorporation (NYSE:WAL)</t>
  </si>
  <si>
    <t>Parsons Corporation (NYSE:PSN)</t>
  </si>
  <si>
    <t>Charles River Laboratories International, Inc. (NYSE:CRL)</t>
  </si>
  <si>
    <t>Antero Resources Corporation (NYSE:AR)</t>
  </si>
  <si>
    <t>TD SYNNEX Corporation (NYSE:SNX)</t>
  </si>
  <si>
    <t>Confluent, Inc. (NASDAQGS:CFLT)</t>
  </si>
  <si>
    <t>BellRing Brands, Inc. (NYSE:BRBR)</t>
  </si>
  <si>
    <t>Primerica, Inc. (NYSE:PRI)</t>
  </si>
  <si>
    <t>H World Group Limited (NASDAQGS:HTHT)</t>
  </si>
  <si>
    <t>Ciena Corporation (NYSE:CIEN)</t>
  </si>
  <si>
    <t>Roku, Inc. (NASDAQGS:ROKU)</t>
  </si>
  <si>
    <t>Klaviyo, Inc. (NYSE:KVYO)</t>
  </si>
  <si>
    <t>Federal Realty Investment Trust (NYSE:FRT)</t>
  </si>
  <si>
    <t>Amdocs Limited (NASDAQGS:DOX)</t>
  </si>
  <si>
    <t>Doximity, Inc. (NYSE:DOCS)</t>
  </si>
  <si>
    <t>Tempus AI, Inc (NASDAQGS:TEM)</t>
  </si>
  <si>
    <t>Globant S.A. (NYSE:GLOB)</t>
  </si>
  <si>
    <t>Old Republic International Corporation (NYSE:ORI)</t>
  </si>
  <si>
    <t>Acuity Brands, Inc. (NYSE:AYI)</t>
  </si>
  <si>
    <t>MarketAxess Holdings Inc. (NASDAQGS:MKTX)</t>
  </si>
  <si>
    <t>Revolution Medicines, Inc. (NASDAQGS:RVMD)</t>
  </si>
  <si>
    <t>NM</t>
  </si>
  <si>
    <t>Pinnacle Financial Partners, Inc. (NASDAQGS:PNFP)</t>
  </si>
  <si>
    <t>Fortune Brands Innovations, Inc. (NYSE:FBIN)</t>
  </si>
  <si>
    <t>Tempur Sealy International, Inc. (NYSE:TPX)</t>
  </si>
  <si>
    <t>Unity Software Inc. (NYSE:U)</t>
  </si>
  <si>
    <t>VinFast Auto Ltd. (NASDAQGS:VFS)</t>
  </si>
  <si>
    <t>Birkenstock Holding plc (NYSE:BIRK)</t>
  </si>
  <si>
    <t>Carpenter Technology Corporation (NYSE:CRS)</t>
  </si>
  <si>
    <t>Qiagen N.V. (NYSE:QGEN)</t>
  </si>
  <si>
    <t>Skechers U.S.A., Inc. (NYSE:SKX)</t>
  </si>
  <si>
    <t>Fluor Corporation (NYSE:FLR)</t>
  </si>
  <si>
    <t>Royal Gold, Inc. (NASDAQGS:RGLD)</t>
  </si>
  <si>
    <t>MACOM Technology Solutions Holdings, Inc. (NASDAQGS:MTSI)</t>
  </si>
  <si>
    <t>Knight-Swift Transportation Holdings Inc. (NYSE:KNX)</t>
  </si>
  <si>
    <t>Henry Schein, Inc. (NASDAQGS:HSIC)</t>
  </si>
  <si>
    <t>Wingstop Inc. (NASDAQGS:WING)</t>
  </si>
  <si>
    <t>Ingredion Incorporated (NYSE:INGR)</t>
  </si>
  <si>
    <t>StandardAero, Inc. (NYSE:SARO)</t>
  </si>
  <si>
    <t>American Airlines Group Inc. (NASDAQGS:AAL)</t>
  </si>
  <si>
    <t>New Oriental Education &amp; Technology Group Inc. (NYSE:EDU)</t>
  </si>
  <si>
    <t>Bio-Rad Laboratories, Inc. (NYSE:BIO)</t>
  </si>
  <si>
    <t>Comerica Incorporated (NYSE:CMA)</t>
  </si>
  <si>
    <t>Commerce Bancshares, Inc. (NASDAQGS:CBSH)</t>
  </si>
  <si>
    <t>Ryan Specialty Holdings, Inc. (NYSE:RYAN)</t>
  </si>
  <si>
    <t>NIO Inc. (NYSE:NIO)</t>
  </si>
  <si>
    <t>Penumbra, Inc. (NYSE:PEN)</t>
  </si>
  <si>
    <t>Endeavor Group Holdings, Inc. (NYSE:EDR)</t>
  </si>
  <si>
    <t>Core &amp; Main, Inc. (NYSE:CNM)</t>
  </si>
  <si>
    <t>Donaldson Company, Inc. (NYSE:DCI)</t>
  </si>
  <si>
    <t>Rexford Industrial Realty, Inc. (NYSE:REXR)</t>
  </si>
  <si>
    <t>Globe Life Inc. (NYSE:GL)</t>
  </si>
  <si>
    <t>BILL Holdings, Inc. (NYSE:BILL)</t>
  </si>
  <si>
    <t>The AES Corporation (NYSE:AES)</t>
  </si>
  <si>
    <t>Roivant Sciences Ltd. (NASDAQGS:ROIV)</t>
  </si>
  <si>
    <t>Masimo Corporation (NASDAQGS:MASI)</t>
  </si>
  <si>
    <t>Rubrik, Inc. (NYSE:RBRK)</t>
  </si>
  <si>
    <t>Leonardo DRS, Inc. (NASDAQGS:DRS)</t>
  </si>
  <si>
    <t>Mueller Industries, Inc. (NYSE:MLI)</t>
  </si>
  <si>
    <t>United States Steel Corporation (NYSE:X)</t>
  </si>
  <si>
    <t>Wintrust Financial Corporation (NASDAQGS:WTFC)</t>
  </si>
  <si>
    <t>The Gap, Inc. (NYSE:GAP)</t>
  </si>
  <si>
    <t>Sirius XM Holdings Inc. (NASDAQGS:SIRI)</t>
  </si>
  <si>
    <t>Hasbro, Inc. (NASDAQGS:HAS)</t>
  </si>
  <si>
    <t>Brixmor Property Group Inc. (NYSE:BRX)</t>
  </si>
  <si>
    <t>Intra-Cellular Therapies, Inc. (NASDAQGS:ITCI)</t>
  </si>
  <si>
    <t>Graphic Packaging Holding Company (NYSE:GPK)</t>
  </si>
  <si>
    <t>Cullen/Frost Bankers, Inc. (NYSE:CFR)</t>
  </si>
  <si>
    <t>Altair Engineering Inc. (NASDAQGS:ALTR)</t>
  </si>
  <si>
    <t>Teleflex Incorporated (NYSE:TFX)</t>
  </si>
  <si>
    <t>Summit Materials, Inc. (NYSE:SUM)</t>
  </si>
  <si>
    <t>Zions Bancorporation, National Association (NASDAQGS:ZION)</t>
  </si>
  <si>
    <t>The Toro Company (NYSE:TTC)</t>
  </si>
  <si>
    <t>The New York Times Company (NYSE:NYT)</t>
  </si>
  <si>
    <t>HealthEquity, Inc. (NASDAQGS:HQY)</t>
  </si>
  <si>
    <t>SentinelOne, Inc. (NYSE:S)</t>
  </si>
  <si>
    <t>OGE Energy Corp. (NYSE:OGE)</t>
  </si>
  <si>
    <t>Axalta Coating Systems Ltd. (NYSE:AXTA)</t>
  </si>
  <si>
    <t>Bruker Corporation (NASDAQGS:BRKR)</t>
  </si>
  <si>
    <t>Mohawk Industries, Inc. (NYSE:MHK)</t>
  </si>
  <si>
    <t>Global-E Online Ltd. (NASDAQGS:GLBE)</t>
  </si>
  <si>
    <t>Frontier Communications Parent, Inc. (NASDAQGS:FYBR)</t>
  </si>
  <si>
    <t>Range Resources Corporation (NYSE:RRC)</t>
  </si>
  <si>
    <t>ATI Inc. (NYSE:ATI)</t>
  </si>
  <si>
    <t>Dropbox, Inc. (NASDAQGS:DBX)</t>
  </si>
  <si>
    <t>AGNC Investment Corp. (NASDAQGS:AGNC)</t>
  </si>
  <si>
    <t>Chemed Corporation (NYSE:CHE)</t>
  </si>
  <si>
    <t>EastGroup Properties, Inc. (NYSE:EGP)</t>
  </si>
  <si>
    <t>Fabrinet (NYSE:FN)</t>
  </si>
  <si>
    <t>SouthState Corporation (NYSE:SSB)</t>
  </si>
  <si>
    <t>Repligen Corporation (NASDAQGS:RGEN)</t>
  </si>
  <si>
    <t>The Mosaic Company (NYSE:MOS)</t>
  </si>
  <si>
    <t>Light &amp; Wonder, Inc. (NASDAQGS:LNW)</t>
  </si>
  <si>
    <t>Planet Fitness, Inc. (NYSE:PLNT)</t>
  </si>
  <si>
    <t>APA Corporation (NASDAQGS:APA)</t>
  </si>
  <si>
    <t>Berry Global Group, Inc. (NYSE:BERY)</t>
  </si>
  <si>
    <t>The Ensign Group, Inc. (NASDAQGS:ENSG)</t>
  </si>
  <si>
    <t>Louisiana-Pacific Corporation (NYSE:LPX)</t>
  </si>
  <si>
    <t>Loar Holdings Inc. (NYSE:LOAR)</t>
  </si>
  <si>
    <t>UFP Industries, Inc. (NASDAQGS:UFPI)</t>
  </si>
  <si>
    <t>NNN REIT, Inc. (NYSE:NNN)</t>
  </si>
  <si>
    <t>Match Group, Inc. (NASDAQGS:MTCH)</t>
  </si>
  <si>
    <t>Vornado Realty Trust (NYSE:VNO)</t>
  </si>
  <si>
    <t>SPX Technologies, Inc. (NYSE:SPXC)</t>
  </si>
  <si>
    <t>Caesars Entertainment, Inc. (NASDAQGS:CZR)</t>
  </si>
  <si>
    <t>Pegasystems Inc. (NASDAQGS:PEGA)</t>
  </si>
  <si>
    <t>Genpact Limited (NYSE:G)</t>
  </si>
  <si>
    <t>Ascendis Pharma A/S (NASDAQGS:ASND)</t>
  </si>
  <si>
    <t>Credo Technology Group Holding Ltd (NASDAQGS:CRDO)</t>
  </si>
  <si>
    <t>Invesco Ltd. (NYSE:IVZ)</t>
  </si>
  <si>
    <t>Chart Industries, Inc. (NYSE:GTLS)</t>
  </si>
  <si>
    <t>H&amp;R Block, Inc. (NYSE:HRB)</t>
  </si>
  <si>
    <t>Onto Innovation Inc. (NYSE:ONTO)</t>
  </si>
  <si>
    <t>KBR, Inc. (NYSE:KBR)</t>
  </si>
  <si>
    <t>Informatica Inc. (NYSE:INFA)</t>
  </si>
  <si>
    <t>Synovus Financial Corp. (NYSE:SNV)</t>
  </si>
  <si>
    <t>Kyndryl Holdings, Inc. (NYSE:KD)</t>
  </si>
  <si>
    <t>RLI Corp. (NYSE:RLI)</t>
  </si>
  <si>
    <t>Trex Company, Inc. (NYSE:TREX)</t>
  </si>
  <si>
    <t>Hamilton Lane Incorporated (NASDAQGS:HLNE)</t>
  </si>
  <si>
    <t>Shift4 Payments, Inc. (NYSE:FOUR)</t>
  </si>
  <si>
    <t>Flowserve Corporation (NYSE:FLS)</t>
  </si>
  <si>
    <t>Celanese Corporation (NYSE:CE)</t>
  </si>
  <si>
    <t>Voya Financial, Inc. (NYSE:VOYA)</t>
  </si>
  <si>
    <t>Prosperity Bancshares, Inc. (NYSE:PB)</t>
  </si>
  <si>
    <t>Open Text Corporation (NASDAQGS:OTEX)</t>
  </si>
  <si>
    <t>Bilibili Inc. (NASDAQGS:BILI)</t>
  </si>
  <si>
    <t>Simpson Manufacturing Co., Inc. (NYSE:SSD)</t>
  </si>
  <si>
    <t>Agree Realty Corporation (NYSE:ADC)</t>
  </si>
  <si>
    <t>Glaukos Corporation (NYSE:GKOS)</t>
  </si>
  <si>
    <t>IonQ, Inc. (NYSE:IONQ)</t>
  </si>
  <si>
    <t>CCC Intelligent Solutions Holdings Inc. (NASDAQGS:CCCS)</t>
  </si>
  <si>
    <t>V.F. Corporation (NYSE:VFC)</t>
  </si>
  <si>
    <t>Bath &amp; Body Works, Inc. (NYSE:BBWI)</t>
  </si>
  <si>
    <t>Lattice Semiconductor Corporation (NASDAQGS:LSCC)</t>
  </si>
  <si>
    <t>Old National Bancorp (NASDAQGS:ONB)</t>
  </si>
  <si>
    <t>UiPath Inc. (NYSE:PATH)</t>
  </si>
  <si>
    <t>Universal Display Corporation (NASDAQGS:OLED)</t>
  </si>
  <si>
    <t>Autoliv, Inc. (NYSE:ALV)</t>
  </si>
  <si>
    <t>ESAB Corporation (NYSE:ESAB)</t>
  </si>
  <si>
    <t>Walgreens Boots Alliance, Inc. (NASDAQGS:WBA)</t>
  </si>
  <si>
    <t>Chord Energy Corporation (NASDAQGS:CHRD)</t>
  </si>
  <si>
    <t>Smartsheet Inc. (NYSE:SMAR)</t>
  </si>
  <si>
    <t>AXIS Capital Holdings Limited (NYSE:AXS)</t>
  </si>
  <si>
    <t>Huntington Ingalls Industries, Inc. (NYSE:HII)</t>
  </si>
  <si>
    <t>Paramount Global (NASDAQGS:PARA)</t>
  </si>
  <si>
    <t>Legend Biotech Corporation (NASDAQGS:LEGN)</t>
  </si>
  <si>
    <t>The Middleby Corporation (NASDAQGS:MIDD)</t>
  </si>
  <si>
    <t>HF Sinclair Corporation (NYSE:DINO)</t>
  </si>
  <si>
    <t>Antero Midstream Corporation (NYSE:AM)</t>
  </si>
  <si>
    <t>Sunoco LP (NYSE:SUN)</t>
  </si>
  <si>
    <t>MKS Instruments, Inc. (NASDAQGS:MKSI)</t>
  </si>
  <si>
    <t>Abercrombie &amp; Fitch Co. (NYSE:ANF)</t>
  </si>
  <si>
    <t>Taylor Morrison Home Corporation (NYSE:TMHC)</t>
  </si>
  <si>
    <t>Wyndham Hotels &amp; Resorts, Inc. (NYSE:WH)</t>
  </si>
  <si>
    <t>BOK Financial Corporation (NASDAQGS:BOKF)</t>
  </si>
  <si>
    <t>The AZEK Company Inc. (NYSE:AZEK)</t>
  </si>
  <si>
    <t>Robert Half Inc. (NYSE:RHI)</t>
  </si>
  <si>
    <t>AGCO Corporation (NYSE:AGCO)</t>
  </si>
  <si>
    <t>BorgWarner Inc. (NYSE:BWA)</t>
  </si>
  <si>
    <t>WEX Inc. (NYSE:WEX)</t>
  </si>
  <si>
    <t>Commvault Systems, Inc. (NASDAQGS:CVLT)</t>
  </si>
  <si>
    <t>Matador Resources Company (NYSE:MTDR)</t>
  </si>
  <si>
    <t>Dolby Laboratories, Inc. (NYSE:DLB)</t>
  </si>
  <si>
    <t>ExlService Holdings, Inc. (NASDAQGS:EXLS)</t>
  </si>
  <si>
    <t>Lumen Technologies, Inc. (NYSE:LUMN)</t>
  </si>
  <si>
    <t>Jackson Financial Inc. (NYSE:JXN)</t>
  </si>
  <si>
    <t>Oshkosh Corporation (NYSE:OSK)</t>
  </si>
  <si>
    <t>FMC Corporation (NYSE:FMC)</t>
  </si>
  <si>
    <t>Jazz Pharmaceuticals plc (NASDAQGS:JAZZ)</t>
  </si>
  <si>
    <t>EnLink Midstream, LLC (NYSE:ENLC)</t>
  </si>
  <si>
    <t>e.l.f. Beauty, Inc. (NYSE:ELF)</t>
  </si>
  <si>
    <t>TPG Inc. (NASDAQGS:TPG)</t>
  </si>
  <si>
    <t>XP Inc. (NASDAQGS:XP)</t>
  </si>
  <si>
    <t>GXO Logistics, Inc. (NYSE:GXO)</t>
  </si>
  <si>
    <t>Kirby Corporation (NYSE:KEX)</t>
  </si>
  <si>
    <t>SPS Commerce, Inc. (NASDAQGS:SPSC)</t>
  </si>
  <si>
    <t>EchoStar Corporation (NASDAQGS:SATS)</t>
  </si>
  <si>
    <t>First American Financial Corporation (NYSE:FAF)</t>
  </si>
  <si>
    <t>Lyft, Inc. (NASDAQGS:LYFT)</t>
  </si>
  <si>
    <t>Watts Water Technologies, Inc. (NYSE:WTS)</t>
  </si>
  <si>
    <t>Upstart Holdings, Inc. (NASDAQGS:UPST)</t>
  </si>
  <si>
    <t>Casella Waste Systems, Inc. (NASDAQGS:CWST)</t>
  </si>
  <si>
    <t>Madrigal Pharmaceuticals, Inc. (NASDAQGS:MDGL)</t>
  </si>
  <si>
    <t>FTI Consulting, Inc. (NYSE:FCN)</t>
  </si>
  <si>
    <t>Janus Henderson Group plc (NYSE:JHG)</t>
  </si>
  <si>
    <t>Ryder System, Inc. (NYSE:R)</t>
  </si>
  <si>
    <t>Modine Manufacturing Company (NYSE:MOD)</t>
  </si>
  <si>
    <t>RH (NYSE:RH)</t>
  </si>
  <si>
    <t>CSW Industrials, Inc. (NASDAQGS:CSWI)</t>
  </si>
  <si>
    <t>Vipshop Holdings Limited (NYSE:VIPS)</t>
  </si>
  <si>
    <t>Clearwater Analytics Holdings, Inc. (NYSE:CWAN)</t>
  </si>
  <si>
    <t>AutoNation, Inc. (NYSE:AN)</t>
  </si>
  <si>
    <t>Popular, Inc. (NASDAQGS:BPOP)</t>
  </si>
  <si>
    <t>First Industrial Realty Trust, Inc. (NYSE:FR)</t>
  </si>
  <si>
    <t>Moog Inc. (NYSE:MOG.A)</t>
  </si>
  <si>
    <t>Blackstone Secured Lending Fund (NYSE:BXSL)</t>
  </si>
  <si>
    <t>Dillard's, Inc. (NYSE:DDS)</t>
  </si>
  <si>
    <t>Post Holdings, Inc. (NYSE:POST)</t>
  </si>
  <si>
    <t>Hims &amp; Hers Health, Inc. (NYSE:HIMS)</t>
  </si>
  <si>
    <t>Choice Hotels International, Inc. (NYSE:CHH)</t>
  </si>
  <si>
    <t>Commercial Metals Company (NYSE:CMC)</t>
  </si>
  <si>
    <t>Beacon Roofing Supply, Inc. (NASDAQGS:BECN)</t>
  </si>
  <si>
    <t>Cadence Bank (NYSE:CADE)</t>
  </si>
  <si>
    <t>Bausch + Lomb Corporation (NYSE:BLCO)</t>
  </si>
  <si>
    <t>Valmont Industries, Inc. (NYSE:VMI)</t>
  </si>
  <si>
    <t>Armstrong World Industries, Inc. (NYSE:AWI)</t>
  </si>
  <si>
    <t>Gentex Corporation (NASDAQGS:GNTX)</t>
  </si>
  <si>
    <t>Element Solutions Inc (NYSE:ESI)</t>
  </si>
  <si>
    <t>Ryman Hospitality Properties, Inc. (NYSE:RHP)</t>
  </si>
  <si>
    <t>Levi Strauss &amp; Co. (NYSE:LEVI)</t>
  </si>
  <si>
    <t>SiteOne Landscape Supply, Inc. (NYSE:SITE)</t>
  </si>
  <si>
    <t>Meritage Homes Corporation (NYSE:MTH)</t>
  </si>
  <si>
    <t>Nuvalent, Inc. (NASDAQGS:NUVL)</t>
  </si>
  <si>
    <t>Starwood Property Trust, Inc. (NYSE:STWD)</t>
  </si>
  <si>
    <t>Cognex Corporation (NASDAQGS:CGNX)</t>
  </si>
  <si>
    <t>Joby Aviation, Inc. (NYSE:JOBY)</t>
  </si>
  <si>
    <t>OneMain Holdings, Inc. (NYSE:OMF)</t>
  </si>
  <si>
    <t>ADT Inc. (NYSE:ADT)</t>
  </si>
  <si>
    <t>MSA Safety Incorporated (NYSE:MSA)</t>
  </si>
  <si>
    <t>HashiCorp, Inc. (NASDAQGS:HCP)</t>
  </si>
  <si>
    <t>Americold Realty Trust, Inc. (NYSE:COLD)</t>
  </si>
  <si>
    <t>Zurn Elkay Water Solutions Corporation (NYSE:ZWS)</t>
  </si>
  <si>
    <t>Bright Horizons Family Solutions Inc. (NYSE:BFAM)</t>
  </si>
  <si>
    <t>Vail Resorts, Inc. (NYSE:MTN)</t>
  </si>
  <si>
    <t>STAG Industrial, Inc. (NYSE:STAG)</t>
  </si>
  <si>
    <t>Alaska Air Group, Inc. (NYSE:ALK)</t>
  </si>
  <si>
    <t>Liberty Live Group (NASDAQGS:LLYV.K)</t>
  </si>
  <si>
    <t>MGIC Investment Corporation (NYSE:MTG)</t>
  </si>
  <si>
    <t>Herc Holdings Inc. (NYSE:HRI)</t>
  </si>
  <si>
    <t>Landstar System, Inc. (NASDAQGS:LSTR)</t>
  </si>
  <si>
    <t>Glacier Bancorp, Inc. (NYSE:GBCI)</t>
  </si>
  <si>
    <t>Lucid Group, Inc. (NASDAQGS:LCID)</t>
  </si>
  <si>
    <t>Elanco Animal Health Incorporated (NYSE:ELAN)</t>
  </si>
  <si>
    <t>Boyd Gaming Corporation (NYSE:BYD)</t>
  </si>
  <si>
    <t>Qorvo, Inc. (NASDAQGS:QRVO)</t>
  </si>
  <si>
    <t>Amkor Technology, Inc. (NASDAQGS:AMKR)</t>
  </si>
  <si>
    <t>UGI Corporation (NYSE:UGI)</t>
  </si>
  <si>
    <t>Ternium S.A. (NYSE:TX)</t>
  </si>
  <si>
    <t>Columbia Banking System, Inc. (NASDAQGS:COLB)</t>
  </si>
  <si>
    <t>Healthcare Realty Trust Incorporated (NYSE:HR)</t>
  </si>
  <si>
    <t>Darling Ingredients Inc. (NYSE:DAR)</t>
  </si>
  <si>
    <t>Coty Inc. (NYSE:COTY)</t>
  </si>
  <si>
    <t>Brookfield Infrastructure Corporation (NYSE:BIPC)</t>
  </si>
  <si>
    <t>Mattel, Inc. (NASDAQGS:MAT)</t>
  </si>
  <si>
    <t>Installed Building Products, Inc. (NYSE:IBP)</t>
  </si>
  <si>
    <t>Badger Meter, Inc. (NYSE:BMI)</t>
  </si>
  <si>
    <t>Q2 Holdings, Inc. (NYSE:QTWO)</t>
  </si>
  <si>
    <t>Arrow Electronics, Inc. (NYSE:ARW)</t>
  </si>
  <si>
    <t>Home Bancshares, Inc. (Conway, AR) (NYSE:HOMB)</t>
  </si>
  <si>
    <t>IDACORP, Inc. (NYSE:IDA)</t>
  </si>
  <si>
    <t>Bloom Energy Corporation (NYSE:BE)</t>
  </si>
  <si>
    <t>CorVel Corporation (NASDAQGS:CRVL)</t>
  </si>
  <si>
    <t>NOV Inc. (NYSE:NOV)</t>
  </si>
  <si>
    <t>FS KKR Capital Corp. (NYSE:FSK)</t>
  </si>
  <si>
    <t>Selective Insurance Group, Inc. (NASDAQGS:SIGI)</t>
  </si>
  <si>
    <t>Etsy, Inc. (NASDAQGS:ETSY)</t>
  </si>
  <si>
    <t>MINISO Group Holding Limited (NYSE:MNSO)</t>
  </si>
  <si>
    <t>F.N.B. Corporation (NYSE:FNB)</t>
  </si>
  <si>
    <t>Rambus Inc. (NASDAQGS:RMBS)</t>
  </si>
  <si>
    <t>Crocs, Inc. (NASDAQGS:CROX)</t>
  </si>
  <si>
    <t>Science Applications International Corporation (NASDAQGS:SAIC)</t>
  </si>
  <si>
    <t>Cleveland-Cliffs Inc. (NYSE:CLF)</t>
  </si>
  <si>
    <t>Silgan Holdings Inc. (NYSE:SLGN)</t>
  </si>
  <si>
    <t>Whirlpool Corporation (NYSE:WHR)</t>
  </si>
  <si>
    <t>Essent Group Ltd. (NYSE:ESNT)</t>
  </si>
  <si>
    <t>Halozyme Therapeutics, Inc. (NASDAQGS:HALO)</t>
  </si>
  <si>
    <t>UMB Financial Corporation (NASDAQGS:UMBF)</t>
  </si>
  <si>
    <t>Blueprint Medicines Corporation (NASDAQGS:BPMC)</t>
  </si>
  <si>
    <t>Littelfuse, Inc. (NASDAQGS:LFUS)</t>
  </si>
  <si>
    <t>Cytokinetics, Incorporated (NASDAQGS:CYTK)</t>
  </si>
  <si>
    <t>Dutch Bros Inc. (NYSE:BROS)</t>
  </si>
  <si>
    <t>F&amp;G Annuities &amp; Life, Inc. (NYSE:FG)</t>
  </si>
  <si>
    <t>KB Home (NYSE:KBH)</t>
  </si>
  <si>
    <t>Kite Realty Group Trust (NYSE:KRG)</t>
  </si>
  <si>
    <t>Merit Medical Systems, Inc. (NASDAQGS:MMSI)</t>
  </si>
  <si>
    <t>Lincoln National Corporation (NYSE:LNC)</t>
  </si>
  <si>
    <t>PVH Corp. (NYSE:PVH)</t>
  </si>
  <si>
    <t>CNX Resources Corporation (NYSE:CNX)</t>
  </si>
  <si>
    <t>Terreno Realty Corporation (NYSE:TRNO)</t>
  </si>
  <si>
    <t>Credit Acceptance Corporation (NASDAQGS:CACC)</t>
  </si>
  <si>
    <t>TAL Education Group (NYSE:TAL)</t>
  </si>
  <si>
    <t>Novanta Inc. (NASDAQGS:NOVT)</t>
  </si>
  <si>
    <t>Weatherford International plc (NASDAQGS:WFRD)</t>
  </si>
  <si>
    <t>Essential Properties Realty Trust, Inc. (NYSE:EPRT)</t>
  </si>
  <si>
    <t>Lumentum Holdings Inc. (NASDAQGS:LITE)</t>
  </si>
  <si>
    <t>Sterling Infrastructure, Inc. (NASDAQGS:STRL)</t>
  </si>
  <si>
    <t>Cabot Corporation (NYSE:CBT)</t>
  </si>
  <si>
    <t>ACI Worldwide, Inc. (NASDAQGS:ACIW)</t>
  </si>
  <si>
    <t>Champion Homes, Inc. (NYSE:SKY)</t>
  </si>
  <si>
    <t>Federal Signal Corporation (NYSE:FSS)</t>
  </si>
  <si>
    <t>The Hanover Insurance Group, Inc. (NYSE:THG)</t>
  </si>
  <si>
    <t>Valley National Bancorp (NASDAQGS:VLY)</t>
  </si>
  <si>
    <t>Blue Owl Capital Corporation (NYSE:OBDC)</t>
  </si>
  <si>
    <t>THOR Industries, Inc. (NYSE:THO)</t>
  </si>
  <si>
    <t>Amentum Holdings, Inc. (NYSE:AMTM)</t>
  </si>
  <si>
    <t>First Financial Bankshares, Inc. (NASDAQGS:FFIN)</t>
  </si>
  <si>
    <t>Qifu Technology, Inc. (NASDAQGS:QFIN)</t>
  </si>
  <si>
    <t>ICL Group Ltd (NYSE:ICL)</t>
  </si>
  <si>
    <t>Vontier Corporation (NYSE:VNT)</t>
  </si>
  <si>
    <t>ChampionX Corporation (NASDAQGS:CHX)</t>
  </si>
  <si>
    <t>Schneider National, Inc. (NYSE:SNDR)</t>
  </si>
  <si>
    <t>Kanzhun Limited (NASDAQGS:BZ)</t>
  </si>
  <si>
    <t>Brinker International, Inc. (NYSE:EAT)</t>
  </si>
  <si>
    <t>Balchem Corporation (NASDAQGS:BCPC)</t>
  </si>
  <si>
    <t>Knife River Corporation (NYSE:KNF)</t>
  </si>
  <si>
    <t>Rithm Capital Corp. (NYSE:RITM)</t>
  </si>
  <si>
    <t>GATX Corporation (NYSE:GATX)</t>
  </si>
  <si>
    <t>Reynolds Consumer Products Inc. (NASDAQGS:REYN)</t>
  </si>
  <si>
    <t>SLM Corporation (NASDAQGS:SLM)</t>
  </si>
  <si>
    <t>National Fuel Gas Company (NYSE:NFG)</t>
  </si>
  <si>
    <t>ZEEKR Intelligent Technology Holding Limited (NYSE:ZK)</t>
  </si>
  <si>
    <t>Wayfair Inc. (NYSE:W)</t>
  </si>
  <si>
    <t>Inspire Medical Systems, Inc. (NYSE:INSP)</t>
  </si>
  <si>
    <t>Brookfield Business Partners L.P. (NYSE:BBU)</t>
  </si>
  <si>
    <t>United Bankshares, Inc. (NASDAQGS:UBSI)</t>
  </si>
  <si>
    <t>Krystal Biotech, Inc. (NASDAQGS:KRYS)</t>
  </si>
  <si>
    <t>Construction Partners, Inc. (NASDAQGS:ROAD)</t>
  </si>
  <si>
    <t>Air Lease Corporation (NYSE:AL)</t>
  </si>
  <si>
    <t>Bank OZK (NASDAQGS:OZK)</t>
  </si>
  <si>
    <t>Boise Cascade Company (NYSE:BCC)</t>
  </si>
  <si>
    <t>Affiliated Managers Group, Inc. (NYSE:AMG)</t>
  </si>
  <si>
    <t>Arcadium Lithium plc (NYSE:ALTM)</t>
  </si>
  <si>
    <t>Gates Industrial Corporation plc (NYSE:GTES)</t>
  </si>
  <si>
    <t>Ionis Pharmaceuticals, Inc. (NASDAQGS:IONS)</t>
  </si>
  <si>
    <t>Qualys, Inc. (NASDAQGS:QLYS)</t>
  </si>
  <si>
    <t>Varonis Systems, Inc. (NASDAQGS:VRNS)</t>
  </si>
  <si>
    <t>Southwest Gas Holdings, Inc. (NYSE:SWX)</t>
  </si>
  <si>
    <t>Dun &amp; Bradstreet Holdings, Inc. (NYSE:DNB)</t>
  </si>
  <si>
    <t>Ingram Micro Holding Corporation (NYSE:INGM)</t>
  </si>
  <si>
    <t>Icahn Enterprises L.P. (NASDAQGS:IEP)</t>
  </si>
  <si>
    <t>CareTrust REIT, Inc. (NYSE:CTRE)</t>
  </si>
  <si>
    <t>Viper Energy, Inc. (NASDAQGS:VNOM)</t>
  </si>
  <si>
    <t>Cirrus Logic, Inc. (NASDAQGS:CRUS)</t>
  </si>
  <si>
    <t>Group 1 Automotive, Inc. (NYSE:GPI)</t>
  </si>
  <si>
    <t>SL Green Realty Corp. (NYSE:SLG)</t>
  </si>
  <si>
    <t>Madison Square Garden Sports Corp. (NYSE:MSGS)</t>
  </si>
  <si>
    <t>PennyMac Financial Services, Inc. (NYSE:PFSI)</t>
  </si>
  <si>
    <t>Nextracker Inc. (NASDAQGS:NXT)</t>
  </si>
  <si>
    <t>Piper Sandler Companies (NYSE:PIPR)</t>
  </si>
  <si>
    <t>Stevanato Group S.p.A. (NYSE:STVN)</t>
  </si>
  <si>
    <t>United States Cellular Corporation (NYSE:USM)</t>
  </si>
  <si>
    <t>AeroVironment, Inc. (NASDAQGS:AVAV)</t>
  </si>
  <si>
    <t>Impinj, Inc. (NASDAQGS:PI)</t>
  </si>
  <si>
    <t>Moelis &amp; Company (NYSE:MC)</t>
  </si>
  <si>
    <t>The Timken Company (NYSE:TKR)</t>
  </si>
  <si>
    <t>California Resources Corporation (NYSE:CRC)</t>
  </si>
  <si>
    <t>Enact Holdings, Inc. (NASDAQGS:ACT)</t>
  </si>
  <si>
    <t>Workiva Inc. (NYSE:WK)</t>
  </si>
  <si>
    <t>Noble Corporation plc (NYSE:NE)</t>
  </si>
  <si>
    <t>Shake Shack Inc. (NYSE:SHAK)</t>
  </si>
  <si>
    <t>Itron, Inc. (NASDAQGS:ITRI)</t>
  </si>
  <si>
    <t>Nova Ltd. (NASDAQGS:NVMI)</t>
  </si>
  <si>
    <t>Sealed Air Corporation (NYSE:SEE)</t>
  </si>
  <si>
    <t>Radian Group Inc. (NYSE:RDN)</t>
  </si>
  <si>
    <t>Lear Corporation (NYSE:LEA)</t>
  </si>
  <si>
    <t>Waystar Holding Corp. (NASDAQGS:WAY)</t>
  </si>
  <si>
    <t>Brunswick Corporation (NYSE:BC)</t>
  </si>
  <si>
    <t>Crinetics Pharmaceuticals, Inc. (NASDAQGS:CRNX)</t>
  </si>
  <si>
    <t>Magnolia Oil &amp; Gas Corporation (NYSE:MGY)</t>
  </si>
  <si>
    <t>Arcosa, Inc. (NYSE:ACA)</t>
  </si>
  <si>
    <t>Nexstar Media Group, Inc. (NASDAQGS:NXST)</t>
  </si>
  <si>
    <t>Cohen &amp; Steers, Inc. (NYSE:CNS)</t>
  </si>
  <si>
    <t>Dycom Industries, Inc. (NYSE:DY)</t>
  </si>
  <si>
    <t>Lazard, Inc. (NYSE:LAZ)</t>
  </si>
  <si>
    <t>Tower Semiconductor Ltd. (NASDAQGS:TSEM)</t>
  </si>
  <si>
    <t>ServisFirst Bancshares, Inc. (NYSE:SFBS)</t>
  </si>
  <si>
    <t>The Macerich Company (NYSE:MAC)</t>
  </si>
  <si>
    <t>SM Energy Company (NYSE:SM)</t>
  </si>
  <si>
    <t>Sportradar Group AG (NASDAQGS:SRAD)</t>
  </si>
  <si>
    <t>New Jersey Resources Corporation (NYSE:NJR)</t>
  </si>
  <si>
    <t>Hexcel Corporation (NYSE:HXL)</t>
  </si>
  <si>
    <t>Liberty Global Ltd. (NASDAQGS:LBTY.A)</t>
  </si>
  <si>
    <t>Lancaster Colony Corporation (NASDAQGS:LANC)</t>
  </si>
  <si>
    <t>BridgeBio Pharma, Inc. (NASDAQGS:BBIO)</t>
  </si>
  <si>
    <t>Hancock Whitney Corporation (NASDAQGS:HWC)</t>
  </si>
  <si>
    <t>NewMarket Corporation (NYSE:NEU)</t>
  </si>
  <si>
    <t>Five Below, Inc. (NASDAQGS:FIVE)</t>
  </si>
  <si>
    <t>Sonoco Products Company (NYSE:SON)</t>
  </si>
  <si>
    <t>Valvoline Inc. (NYSE:VVV)</t>
  </si>
  <si>
    <t>White Mountains Insurance Group, Ltd. (NYSE:WTM)</t>
  </si>
  <si>
    <t>Asbury Automotive Group, Inc. (NYSE:ABG)</t>
  </si>
  <si>
    <t>Matson, Inc. (NYSE:MATX)</t>
  </si>
  <si>
    <t>Kontoor Brands, Inc. (NYSE:KTB)</t>
  </si>
  <si>
    <t>Zeta Global Holdings Corp. (NYSE:ZETA)</t>
  </si>
  <si>
    <t>Portland General Electric Company (NYSE:POR)</t>
  </si>
  <si>
    <t>Tenable Holdings, Inc. (NASDAQGS:TENB)</t>
  </si>
  <si>
    <t>Box, Inc. (NYSE:BOX)</t>
  </si>
  <si>
    <t>Life Time Group Holdings, Inc. (NYSE:LTH)</t>
  </si>
  <si>
    <t>Cousins Properties Incorporated (NYSE:CUZ)</t>
  </si>
  <si>
    <t>Exponent, Inc. (NASDAQGS:EXPO)</t>
  </si>
  <si>
    <t>Civitas Resources, Inc. (NYSE:CIVI)</t>
  </si>
  <si>
    <t>OneStream, Inc. (NASDAQGS:OS)</t>
  </si>
  <si>
    <t>Core Scientific, Inc. (NASDAQGS:CORZ)</t>
  </si>
  <si>
    <t>Columbia Sportswear Company (NASDAQGS:COLM)</t>
  </si>
  <si>
    <t>Insight Enterprises, Inc. (NASDAQGS:NSIT)</t>
  </si>
  <si>
    <t>Flagstar Financial, Inc. (NYSE:FLG)</t>
  </si>
  <si>
    <t>InterDigital, Inc. (NASDAQGS:IDCC)</t>
  </si>
  <si>
    <t>Olin Corporation (NYSE:OLN)</t>
  </si>
  <si>
    <t>Franklin Electric Co., Inc. (NASDAQGS:FELE)</t>
  </si>
  <si>
    <t>Belden Inc. (NYSE:BDC)</t>
  </si>
  <si>
    <t>Ormat Technologies, Inc. (NYSE:ORA)</t>
  </si>
  <si>
    <t>Independence Realty Trust, Inc. (NYSE:IRT)</t>
  </si>
  <si>
    <t>Kilroy Realty Corporation (NYSE:KRC)</t>
  </si>
  <si>
    <t>Main Street Capital Corporation (NYSE:MAIN)</t>
  </si>
  <si>
    <t>FirstCash Holdings, Inc. (NASDAQGS:FCFS)</t>
  </si>
  <si>
    <t>nCino, Inc. (NASDAQGS:NCNO)</t>
  </si>
  <si>
    <t>Kadant Inc. (NYSE:KAI)</t>
  </si>
  <si>
    <t>RXO, Inc. (NYSE:RXO)</t>
  </si>
  <si>
    <t>Phillips Edison &amp; Company, Inc. (NASDAQGS:PECO)</t>
  </si>
  <si>
    <t>Freshworks Inc. (NASDAQGS:FRSH)</t>
  </si>
  <si>
    <t>Intapp, Inc. (NASDAQGS:INTA)</t>
  </si>
  <si>
    <t>Ameris Bancorp (NYSE:ABCB)</t>
  </si>
  <si>
    <t>Semtech Corporation (NASDAQGS:SMTC)</t>
  </si>
  <si>
    <t>Rush Enterprises, Inc. (NASDAQGS:RUSH.A)</t>
  </si>
  <si>
    <t>Sensata Technologies Holding plc (NYSE:ST)</t>
  </si>
  <si>
    <t>MSC Industrial Direct Co., Inc. (NYSE:MSM)</t>
  </si>
  <si>
    <t>StepStone Group Inc. (NASDAQGS:STEP)</t>
  </si>
  <si>
    <t>Cal-Maine Foods, Inc. (NASDAQGS:CALM)</t>
  </si>
  <si>
    <t>AST SpaceMobile, Inc. (NASDAQGS:ASTS)</t>
  </si>
  <si>
    <t>Flowers Foods, Inc. (NYSE:FLO)</t>
  </si>
  <si>
    <t>Arcellx, Inc. (NASDAQGS:ACLX)</t>
  </si>
  <si>
    <t>Enstar Group Limited (NASDAQGS:ESGR)</t>
  </si>
  <si>
    <t>Avnet, Inc. (NASDAQGS:AVT)</t>
  </si>
  <si>
    <t>Rayonier Inc. (NYSE:RYN)</t>
  </si>
  <si>
    <t>Assured Guaranty Ltd. (NYSE:AGO)</t>
  </si>
  <si>
    <t>Sweetgreen, Inc. (NYSE:SG)</t>
  </si>
  <si>
    <t>Murphy Oil Corporation (NYSE:MUR)</t>
  </si>
  <si>
    <t>Grand Canyon Education, Inc. (NASDAQGS:LOPE)</t>
  </si>
  <si>
    <t>Axos Financial, Inc. (NYSE:AX)</t>
  </si>
  <si>
    <t>C3.ai, Inc. (NYSE:AI)</t>
  </si>
  <si>
    <t>Integer Holdings Corporation (NYSE:ITGR)</t>
  </si>
  <si>
    <t>Paymentus Holdings, Inc. (NYSE:PAY)</t>
  </si>
  <si>
    <t>Alkermes plc (NASDAQGS:ALKS)</t>
  </si>
  <si>
    <t>Avient Corporation (NYSE:AVNT)</t>
  </si>
  <si>
    <t>BGC Group, Inc. (NASDAQGS:BGC)</t>
  </si>
  <si>
    <t>Biohaven Ltd. (NYSE:BHVN)</t>
  </si>
  <si>
    <t>TriNet Group, Inc. (NYSE:TNET)</t>
  </si>
  <si>
    <t>Six Flags Entertainment Corporation (NYSE:FUN)</t>
  </si>
  <si>
    <t>SkyWest, Inc. (NASDAQGS:SKYW)</t>
  </si>
  <si>
    <t>National Beverage Corp. (NASDAQGS:FIZZ)</t>
  </si>
  <si>
    <t>Euronet Worldwide, Inc. (NASDAQGS:EEFT)</t>
  </si>
  <si>
    <t>Sunrise Communications AG (NASDAQGS:SNRE)</t>
  </si>
  <si>
    <t>Black Hills Corporation (NYSE:BKH)</t>
  </si>
  <si>
    <t>Stride, Inc. (NYSE:LRN)</t>
  </si>
  <si>
    <t>Kemper Corporation (NYSE:KMPR)</t>
  </si>
  <si>
    <t>Cactus, Inc. (NYSE:WHD)</t>
  </si>
  <si>
    <t>American Healthcare REIT, Inc. (NYSE:AHR)</t>
  </si>
  <si>
    <t>Comstock Resources, Inc. (NYSE:CRK)</t>
  </si>
  <si>
    <t>International Bancshares Corporation (NASDAQGS:IBOC)</t>
  </si>
  <si>
    <t>Pony AI Inc. (NASDAQGS:PONY)</t>
  </si>
  <si>
    <t>Victory Capital Holdings, Inc. (NASDAQGS:VCTR)</t>
  </si>
  <si>
    <t>Macy's, Inc. (NYSE:M)</t>
  </si>
  <si>
    <t>Primoris Services Corporation (NYSE:PRIM)</t>
  </si>
  <si>
    <t>Urban Outfitters, Inc. (NASDAQGS:URBN)</t>
  </si>
  <si>
    <t>Maximus, Inc. (NYSE:MMS)</t>
  </si>
  <si>
    <t>M/I Homes, Inc. (NYSE:MHO)</t>
  </si>
  <si>
    <t>Archrock, Inc. (NYSE:AROC)</t>
  </si>
  <si>
    <t>Plexus Corp. (NASDAQGS:PLXS)</t>
  </si>
  <si>
    <t>Acushnet Holdings Corp. (NYSE:GOLF)</t>
  </si>
  <si>
    <t>Frontdoor, Inc. (NASDAQGS:FTDR)</t>
  </si>
  <si>
    <t>Nebius Group N.V. (NASDAQGS:NBIS)</t>
  </si>
  <si>
    <t>Sabra Health Care REIT, Inc. (NASDAQGS:SBRA)</t>
  </si>
  <si>
    <t>The Scotts Miracle-Gro Company (NYSE:SMG)</t>
  </si>
  <si>
    <t>TXNM Energy, Inc. (NYSE:TXNM)</t>
  </si>
  <si>
    <t>Global Business Travel Group, Inc. (NYSE:GBTG)</t>
  </si>
  <si>
    <t>ONE Gas, Inc. (NYSE:OGS)</t>
  </si>
  <si>
    <t>Signet Jewelers Limited (NYSE:SIG)</t>
  </si>
  <si>
    <t>Interparfums, Inc. (NASDAQGS:IPAR)</t>
  </si>
  <si>
    <t>Cellebrite DI Ltd. (NASDAQGS:CLBT)</t>
  </si>
  <si>
    <t>Guardant Health, Inc. (NASDAQGS:GH)</t>
  </si>
  <si>
    <t>Ultragenyx Pharmaceutical Inc. (NASDAQGS:RARE)</t>
  </si>
  <si>
    <t>Haemonetics Corporation (NYSE:HAE)</t>
  </si>
  <si>
    <t>Mercury General Corporation (NYSE:MCY)</t>
  </si>
  <si>
    <t>United States Lime &amp; Minerals, Inc. (NASDAQGS:USLM)</t>
  </si>
  <si>
    <t>Granite Construction Incorporated (NYSE:GVA)</t>
  </si>
  <si>
    <t>Associated Banc-Corp (NYSE:ASB)</t>
  </si>
  <si>
    <t>Advanced Energy Industries, Inc. (NASDAQGS:AEIS)</t>
  </si>
  <si>
    <t>Northern Oil and Gas, Inc. (NYSE:NOG)</t>
  </si>
  <si>
    <t>Howard Hughes Holdings Inc. (NYSE:HHH)</t>
  </si>
  <si>
    <t>Atlantic Union Bankshares Corporation (NYSE:AUB)</t>
  </si>
  <si>
    <t>Sanmina Corporation (NASDAQGS:SANM)</t>
  </si>
  <si>
    <t>Harley-Davidson, Inc. (NYSE:HOG)</t>
  </si>
  <si>
    <t>Oscar Health, Inc. (NYSE:OSCR)</t>
  </si>
  <si>
    <t>Dorman Products, Inc. (NASDAQGS:DORM)</t>
  </si>
  <si>
    <t>Alight, Inc. (NYSE:ALIT)</t>
  </si>
  <si>
    <t>Millicom International Cellular S.A. (NASDAQGS:TIGO)</t>
  </si>
  <si>
    <t>Spire Inc. (NYSE:SR)</t>
  </si>
  <si>
    <t>The Brink's Company (NYSE:BCO)</t>
  </si>
  <si>
    <t>Apellis Pharmaceuticals, Inc. (NASDAQGS:APLS)</t>
  </si>
  <si>
    <t>H.B. Fuller Company (NYSE:FUL)</t>
  </si>
  <si>
    <t>Prestige Consumer Healthcare Inc. (NYSE:PBH)</t>
  </si>
  <si>
    <t>Boot Barn Holdings, Inc. (NYSE:BOOT)</t>
  </si>
  <si>
    <t>BancFirst Corporation (NASDAQGS:BANF)</t>
  </si>
  <si>
    <t>Hilton Grand Vacations Inc. (NYSE:HGV)</t>
  </si>
  <si>
    <t>Cavco Industries, Inc. (NASDAQGS:CVCO)</t>
  </si>
  <si>
    <t>Blackbaud, Inc. (NASDAQGS:BLKB)</t>
  </si>
  <si>
    <t>Cinemark Holdings, Inc. (NYSE:CNK)</t>
  </si>
  <si>
    <t>Golub Capital BDC, Inc. (NASDAQGS:GBDC)</t>
  </si>
  <si>
    <t>Immunovant, Inc. (NASDAQGS:IMVT)</t>
  </si>
  <si>
    <t>CBIZ, Inc. (NYSE:CBZ)</t>
  </si>
  <si>
    <t>CNO Financial Group, Inc. (NYSE:CNO)</t>
  </si>
  <si>
    <t>Archer Aviation Inc. (NYSE:ACHR)</t>
  </si>
  <si>
    <t>AllianceBernstein Holding L.P. (NYSE:AB)</t>
  </si>
  <si>
    <t>Golar LNG Limited (NASDAQGS:GLNG)</t>
  </si>
  <si>
    <t>Kratos Defense &amp; Security Solutions, Inc. (NASDAQGS:KTOS)</t>
  </si>
  <si>
    <t>Tanger Inc. (NYSE:SKT)</t>
  </si>
  <si>
    <t>Texas Capital Bancshares, Inc. (NASDAQGS:TCBI)</t>
  </si>
  <si>
    <t>Organon &amp; Co. (NYSE:OGN)</t>
  </si>
  <si>
    <t>MDU Resources Group, Inc. (NYSE:MDU)</t>
  </si>
  <si>
    <t>IAC Inc. (NASDAQGS:IAC)</t>
  </si>
  <si>
    <t>Braze, Inc. (NASDAQGS:BRZE)</t>
  </si>
  <si>
    <t>Korn Ferry (NYSE:KFY)</t>
  </si>
  <si>
    <t>Tri Pointe Homes, Inc. (NYSE:TPH)</t>
  </si>
  <si>
    <t>DXC Technology Company (NYSE:DXC)</t>
  </si>
  <si>
    <t>Remitly Global, Inc. (NASDAQGS:RELY)</t>
  </si>
  <si>
    <t>Clarivate Plc (NYSE:CLVT)</t>
  </si>
  <si>
    <t>Betterware de México, S.A.P.I. de C.V. (NYSE:BWMX)</t>
  </si>
  <si>
    <t>Option Care Health, Inc. (NASDAQGS:OPCH)</t>
  </si>
  <si>
    <t>ASGN Incorporated (NYSE:ASGN)</t>
  </si>
  <si>
    <t>Graham Holdings Company (NYSE:GHC)</t>
  </si>
  <si>
    <t>United Community Banks, Inc. (NYSE:UCB)</t>
  </si>
  <si>
    <t>Griffon Corporation (NYSE:GFF)</t>
  </si>
  <si>
    <t>ICU Medical, Inc. (NASDAQGS:ICUI)</t>
  </si>
  <si>
    <t>John Bean Technologies Corporation (NYSE:JBT)</t>
  </si>
  <si>
    <t>Under Armour, Inc. (NYSE:UAA)</t>
  </si>
  <si>
    <t>Allegro MicroSystems, Inc. (NASDAQGS:ALGM)</t>
  </si>
  <si>
    <t>Resideo Technologies, Inc. (NYSE:REZI)</t>
  </si>
  <si>
    <t>Newell Brands Inc. (NASDAQGS:NWL)</t>
  </si>
  <si>
    <t>Enpro Inc. (NYSE:NPO)</t>
  </si>
  <si>
    <t>PJT Partners Inc. (NYSE:PJT)</t>
  </si>
  <si>
    <t>Alkami Technology, Inc. (NASDAQGS:ALKT)</t>
  </si>
  <si>
    <t>Plains GP Holdings, L.P. (NASDAQGS:PAGP)</t>
  </si>
  <si>
    <t>Nelnet, Inc. (NYSE:NNI)</t>
  </si>
  <si>
    <t>Hess Midstream LP (NYSE:HESM)</t>
  </si>
  <si>
    <t>Peloton Interactive, Inc. (NASDAQGS:PTON)</t>
  </si>
  <si>
    <t>GMS Inc. (NYSE:GMS)</t>
  </si>
  <si>
    <t>TFS Financial Corporation (NASDAQGS:TFSL)</t>
  </si>
  <si>
    <t>Fulton Financial Corporation (NASDAQGS:FULT)</t>
  </si>
  <si>
    <t>CarGurus, Inc. (NASDAQGS:CARG)</t>
  </si>
  <si>
    <t>Mueller Water Products, Inc. (NYSE:MWA)</t>
  </si>
  <si>
    <t>DENTSPLY SIRONA Inc. (NASDAQGS:XRAY)</t>
  </si>
  <si>
    <t>Cogent Communications Holdings, Inc. (NASDAQGS:CCOI)</t>
  </si>
  <si>
    <t>Perrigo Company plc (NYSE:PRGO)</t>
  </si>
  <si>
    <t>Telephone and Data Systems, Inc. (NYSE:TDS)</t>
  </si>
  <si>
    <t>International Game Technology PLC (NYSE:IGT)</t>
  </si>
  <si>
    <t>The GEO Group, Inc. (NYSE:GEO)</t>
  </si>
  <si>
    <t>BlackLine, Inc. (NASDAQGS:BL)</t>
  </si>
  <si>
    <t>Copa Holdings, S.A. (NYSE:CPA)</t>
  </si>
  <si>
    <t>Apple Hospitality REIT, Inc. (NYSE:APLE)</t>
  </si>
  <si>
    <t>Transocean Ltd. (NYSE:RIG)</t>
  </si>
  <si>
    <t>EnerSys (NYSE:ENS)</t>
  </si>
  <si>
    <t>Polaris Inc. (NYSE:PII)</t>
  </si>
  <si>
    <t>CONSOL Energy Inc. (NYSE:CEIX)</t>
  </si>
  <si>
    <t>Envista Holdings Corporation (NYSE:NVST)</t>
  </si>
  <si>
    <t>Avis Budget Group, Inc. (NASDAQGS:CAR)</t>
  </si>
  <si>
    <t>ESCO Technologies Inc. (NYSE:ESE)</t>
  </si>
  <si>
    <t>Travel + Leisure Co. (NYSE:TNL)</t>
  </si>
  <si>
    <t>Tecnoglass Inc. (NYSE:TGLS)</t>
  </si>
  <si>
    <t>ACV Auctions Inc. (NASDAQGS:ACVA)</t>
  </si>
  <si>
    <t>Sylvamo Corporation (NYSE:SLVM)</t>
  </si>
  <si>
    <t>Spirit AeroSystems Holdings, Inc. (NYSE:SPR)</t>
  </si>
  <si>
    <t>MGE Energy, Inc. (NASDAQGS:MGEE)</t>
  </si>
  <si>
    <t>Acadia Healthcare Company, Inc. (NASDAQGS:ACHC)</t>
  </si>
  <si>
    <t>Eastern Bankshares, Inc. (NASDAQGS:EBC)</t>
  </si>
  <si>
    <t>ZoomInfo Technologies Inc. (NASDAQGS:ZI)</t>
  </si>
  <si>
    <t>WD-40 Company (NASDAQGS:WDFC)</t>
  </si>
  <si>
    <t>ALLETE, Inc. (NYSE:ALE)</t>
  </si>
  <si>
    <t>Nordstrom, Inc. (NYSE:JWN)</t>
  </si>
  <si>
    <t>The Wendy's Company (NASDAQGS:WEN)</t>
  </si>
  <si>
    <t>Scholar Rock Holding Corporation (NASDAQGS:SRRK)</t>
  </si>
  <si>
    <t>UniFirst Corporation (NYSE:UNF)</t>
  </si>
  <si>
    <t>Sotera Health Company (NASDAQGS:SHC)</t>
  </si>
  <si>
    <t>Power Integrations, Inc. (NASDAQGS:POWI)</t>
  </si>
  <si>
    <t>Walker &amp; Dunlop, Inc. (NYSE:WD)</t>
  </si>
  <si>
    <t>The Western Union Company (NYSE:WU)</t>
  </si>
  <si>
    <t>HA Sustainable Infrastructure Capital, Inc. (NYSE:HASI)</t>
  </si>
  <si>
    <t>Agilysys, Inc. (NASDAQGS:AGYS)</t>
  </si>
  <si>
    <t>COPT Defense Properties (NYSE:CDP)</t>
  </si>
  <si>
    <t>Cathay General Bancorp (NASDAQGS:CATY)</t>
  </si>
  <si>
    <t>Lemonade, Inc. (NYSE:LMND)</t>
  </si>
  <si>
    <t>American Eagle Outfitters, Inc. (NYSE:AEO)</t>
  </si>
  <si>
    <t>Warrior Met Coal, Inc. (NYSE:HCC)</t>
  </si>
  <si>
    <t>Ashland Inc. (NYSE:ASH)</t>
  </si>
  <si>
    <t>Terex Corporation (NYSE:TEX)</t>
  </si>
  <si>
    <t>First Interstate BancSystem, Inc. (NASDAQGS:FIBK)</t>
  </si>
  <si>
    <t>Community Financial System, Inc. (NYSE:CBU)</t>
  </si>
  <si>
    <t>PBF Energy Inc. (NYSE:PBF)</t>
  </si>
  <si>
    <t>Compass, Inc. (NYSE:COMP)</t>
  </si>
  <si>
    <t>Alliance Resource Partners, L.P. (NASDAQGS:ARLP)</t>
  </si>
  <si>
    <t>Frontline plc (NYSE:FRO)</t>
  </si>
  <si>
    <t>Denali Therapeutics Inc. (NASDAQGS:DNLI)</t>
  </si>
  <si>
    <t>Atmus Filtration Technologies Inc. (NYSE:ATMU)</t>
  </si>
  <si>
    <t>Silicon Laboratories Inc. (NASDAQGS:SLAB)</t>
  </si>
  <si>
    <t>ABM Industries Incorporated (NYSE:ABM)</t>
  </si>
  <si>
    <t>Crane NXT, Co. (NYSE:CXT)</t>
  </si>
  <si>
    <t>The Boston Beer Company, Inc. (NYSE:SAM)</t>
  </si>
  <si>
    <t>Brady Corporation (NYSE:BRC)</t>
  </si>
  <si>
    <t>Nuveen AMT-Free Quality Municipal Income Fund (NYSE:NEA)</t>
  </si>
  <si>
    <t>Kodiak Gas Services, Inc. (NYSE:KGS)</t>
  </si>
  <si>
    <t>WSFS Financial Corporation (NASDAQGS:WSFS)</t>
  </si>
  <si>
    <t>PotlatchDeltic Corporation (NASDAQGS:PCH)</t>
  </si>
  <si>
    <t>First Hawaiian, Inc. (NASDAQGS:FHB)</t>
  </si>
  <si>
    <t>Kinetik Holdings Inc. (NYSE:KNTK)</t>
  </si>
  <si>
    <t>DigitalOcean Holdings, Inc. (NYSE:DOCN)</t>
  </si>
  <si>
    <t>ImmunityBio, Inc. (NASDAQGS:IBRX)</t>
  </si>
  <si>
    <t>Cushman &amp; Wakefield plc (NYSE:CWK)</t>
  </si>
  <si>
    <t>Asana, Inc. (NYSE:ASAN)</t>
  </si>
  <si>
    <t>DNP Select Income Fund Inc. (NYSE:DNP)</t>
  </si>
  <si>
    <t>Mirion Technologies, Inc. (NYSE:MIR)</t>
  </si>
  <si>
    <t>National Health Investors, Inc. (NYSE:NHI)</t>
  </si>
  <si>
    <t>Hayward Holdings, Inc. (NYSE:HAYW)</t>
  </si>
  <si>
    <t>JFrog Ltd. (NASDAQGS:FROG)</t>
  </si>
  <si>
    <t>Hecla Mining Company (NYSE:HL)</t>
  </si>
  <si>
    <t>Marriott Vacations Worldwide Corporation (NYSE:VAC)</t>
  </si>
  <si>
    <t>Academy Sports and Outdoors, Inc. (NASDAQGS:ASO)</t>
  </si>
  <si>
    <t>Atour Lifestyle Holdings Limited (NASDAQGS:ATAT)</t>
  </si>
  <si>
    <t>Greif, Inc. (NYSE:GEF)</t>
  </si>
  <si>
    <t>Highwoods Properties, Inc. (NYSE:HIW)</t>
  </si>
  <si>
    <t>DoubleVerify Holdings, Inc. (NYSE:DV)</t>
  </si>
  <si>
    <t>MP Materials Corp. (NYSE:MP)</t>
  </si>
  <si>
    <t>National Storage Affiliates Trust (NYSE:NSA)</t>
  </si>
  <si>
    <t>EPR Properties (NYSE:EPR)</t>
  </si>
  <si>
    <t>Adtalem Global Education Inc. (NYSE:ATGE)</t>
  </si>
  <si>
    <t>YETI Holdings, Inc. (NYSE:YETI)</t>
  </si>
  <si>
    <t>Helmerich &amp; Payne, Inc. (NYSE:HP)</t>
  </si>
  <si>
    <t>Artisan Partners Asset Management Inc. (NYSE:APAM)</t>
  </si>
  <si>
    <t>Clearway Energy, Inc. (NYSE:CWEN.A)</t>
  </si>
  <si>
    <t>RingCentral, Inc. (NYSE:RNG)</t>
  </si>
  <si>
    <t>Huntsman Corporation (NYSE:HUN)</t>
  </si>
  <si>
    <t>Agios Pharmaceuticals, Inc. (NASDAQGS:AGIO)</t>
  </si>
  <si>
    <t>NorthWestern Energy Group, Inc. (NASDAQGS:NWE)</t>
  </si>
  <si>
    <t>J&amp;J Snack Foods Corp. (NASDAQGS:JJSF)</t>
  </si>
  <si>
    <t>PTC Therapeutics, Inc. (NASDAQGS:PTCT)</t>
  </si>
  <si>
    <t>Iridium Communications Inc. (NASDAQGS:IRDM)</t>
  </si>
  <si>
    <t>IPG Photonics Corporation (NASDAQGS:IPGP)</t>
  </si>
  <si>
    <t>Otter Tail Corporation (NASDAQGS:OTTR)</t>
  </si>
  <si>
    <t>First BanCorp. (NYSE:FBP)</t>
  </si>
  <si>
    <t>BrightSpring Health Services, Inc. (NASDAQGS:BTSG)</t>
  </si>
  <si>
    <t>Blackstone Mortgage Trust, Inc. (NYSE:BXMT)</t>
  </si>
  <si>
    <t>Super Group (SGHC) Limited (NYSE:SGHC)</t>
  </si>
  <si>
    <t>Autohome Inc. (NYSE:ATHM)</t>
  </si>
  <si>
    <t>Federated Hermes, Inc. (NYSE:FHI)</t>
  </si>
  <si>
    <t>Genworth Financial, Inc. (NYSE:GNW)</t>
  </si>
  <si>
    <t>First Advantage Corporation (NASDAQGS:FA)</t>
  </si>
  <si>
    <t>StoneX Group Inc. (NASDAQGS:SNEX)</t>
  </si>
  <si>
    <t>AvePoint, Inc. (NASDAQGS:AVPT)</t>
  </si>
  <si>
    <t>The Baldwin Insurance Group, Inc. (NASDAQGS:BWIN)</t>
  </si>
  <si>
    <t>Broadstone Net Lease, Inc. (NYSE:BNL)</t>
  </si>
  <si>
    <t>Atkore Inc. (NYSE:ATKR)</t>
  </si>
  <si>
    <t>Steven Madden, Ltd. (NASDAQGS:SHOO)</t>
  </si>
  <si>
    <t>Sensient Technologies Corporation (NYSE:SXT)</t>
  </si>
  <si>
    <t>Valaris Limited (NYSE:VAL)</t>
  </si>
  <si>
    <t>Patterson-UTI Energy, Inc. (NASDAQGS:PTEN)</t>
  </si>
  <si>
    <t>CVB Financial Corp. (NASDAQGS:CVBF)</t>
  </si>
  <si>
    <t>Black Stone Minerals, L.P. (NYSE:BSM)</t>
  </si>
  <si>
    <t>DLocal Limited (NASDAQGS:DLO)</t>
  </si>
  <si>
    <t>The Chemours Company (NYSE:CC)</t>
  </si>
  <si>
    <t>Everus Construction Group, Inc. (NYSE:ECG)</t>
  </si>
  <si>
    <t>Paycor HCM, Inc. (NASDAQGS:PYCR)</t>
  </si>
  <si>
    <t>Douglas Emmett, Inc. (NYSE:DEI)</t>
  </si>
  <si>
    <t>Arrowhead Pharmaceuticals, Inc. (NASDAQGS:ARWR)</t>
  </si>
  <si>
    <t>PENN Entertainment, Inc. (NASDAQGS:PENN)</t>
  </si>
  <si>
    <t>United Parks &amp; Resorts Inc. (NYSE:PRKS)</t>
  </si>
  <si>
    <t>American States Water Company (NYSE:AWR)</t>
  </si>
  <si>
    <t>Alarm.com Holdings, Inc. (NASDAQGS:ALRM)</t>
  </si>
  <si>
    <t>Powell Industries, Inc. (NASDAQGS:POWL)</t>
  </si>
  <si>
    <t>Park Hotels &amp; Resorts Inc. (NYSE:PK)</t>
  </si>
  <si>
    <t>Virtu Financial, Inc. (NASDAQGS:VIRT)</t>
  </si>
  <si>
    <t>Alpha Metallurgical Resources, Inc. (NYSE:AMR)</t>
  </si>
  <si>
    <t>OUTFRONT Media Inc. (NYSE:OUT)</t>
  </si>
  <si>
    <t>Green Brick Partners, Inc. (NYSE:GRBK)</t>
  </si>
  <si>
    <t>Hub Group, Inc. (NASDAQGS:HUBG)</t>
  </si>
  <si>
    <t>BBB Foods Inc. (NYSE:TBBB)</t>
  </si>
  <si>
    <t>BankUnited, Inc. (NYSE:BKU)</t>
  </si>
  <si>
    <t>Synaptics Incorporated (NASDAQGS:SYNA)</t>
  </si>
  <si>
    <t>Bank of Hawaii Corporation (NYSE:BOH)</t>
  </si>
  <si>
    <t>Playtika Holding Corp. (NASDAQGS:PLTK)</t>
  </si>
  <si>
    <t>Edgewise Therapeutics, Inc. (NASDAQGS:EWTX)</t>
  </si>
  <si>
    <t>Gulfport Energy Corporation (NYSE:GPOR)</t>
  </si>
  <si>
    <t>Dyne Therapeutics, Inc. (NASDAQGS:DYN)</t>
  </si>
  <si>
    <t>Arch Resources, Inc. (NYSE:ARCH)</t>
  </si>
  <si>
    <t>Dream Finders Homes, Inc. (NYSE:DFH)</t>
  </si>
  <si>
    <t>FormFactor, Inc. (NASDAQGS:FORM)</t>
  </si>
  <si>
    <t>Brighthouse Financial, Inc. (NASDAQGS:BHF)</t>
  </si>
  <si>
    <t>Trinity Industries, Inc. (NYSE:TRN)</t>
  </si>
  <si>
    <t>Acadia Realty Trust (NYSE:AKR)</t>
  </si>
  <si>
    <t>Innovative Industrial Properties, Inc. (NYSE:IIPR)</t>
  </si>
  <si>
    <t>SpringWorks Therapeutics, Inc. (NASDAQGS:SWTX)</t>
  </si>
  <si>
    <t>Bausch Health Companies Inc. (NYSE:BHC)</t>
  </si>
  <si>
    <t>Goosehead Insurance, Inc (NASDAQGS:GSHD)</t>
  </si>
  <si>
    <t>LCI Industries (NYSE:LCII)</t>
  </si>
  <si>
    <t>Independent Bank Corp. (NASDAQGS:INDB)</t>
  </si>
  <si>
    <t>Compañía de Minas Buenaventura S.A.A. (NYSE:BVN)</t>
  </si>
  <si>
    <t>Neogen Corporation (NASDAQGS:NEOG)</t>
  </si>
  <si>
    <t>Simmons First National Corporation (NASDAQGS:SFNC)</t>
  </si>
  <si>
    <t>Hanesbrands Inc. (NYSE:HBI)</t>
  </si>
  <si>
    <t>Avista Corporation (NYSE:AVA)</t>
  </si>
  <si>
    <t>The Goodyear Tire &amp; Rubber Company (NASDAQGS:GT)</t>
  </si>
  <si>
    <t>Victoria's Secret &amp; Co. (NYSE:VSCO)</t>
  </si>
  <si>
    <t>California Water Service Group (NYSE:CWT)</t>
  </si>
  <si>
    <t>Corporación América Airports S.A. (NYSE:CAAP)</t>
  </si>
  <si>
    <t>Inari Medical, Inc. (NASDAQGS:NARI)</t>
  </si>
  <si>
    <t>Hercules Capital, Inc. (NYSE:HTGC)</t>
  </si>
  <si>
    <t>Oceaneering International, Inc. (NYSE:OII)</t>
  </si>
  <si>
    <t>TEGNA Inc. (NYSE:TGNA)</t>
  </si>
  <si>
    <t>ManpowerGroup Inc. (NYSE:MAN)</t>
  </si>
  <si>
    <t>Surgery Partners, Inc. (NASDAQGS:SGRY)</t>
  </si>
  <si>
    <t>Chesapeake Utilities Corporation (NYSE:CPK)</t>
  </si>
  <si>
    <t>Diodes Incorporated (NASDAQGS:DIOD)</t>
  </si>
  <si>
    <t>Patrick Industries, Inc. (NASDAQGS:PATK)</t>
  </si>
  <si>
    <t>Liberty Energy Inc. (NYSE:LBRT)</t>
  </si>
  <si>
    <t>NuScale Power Corporation (NYSE:SMR)</t>
  </si>
  <si>
    <t>Amedisys, Inc. (NASDAQGS:AMED)</t>
  </si>
  <si>
    <t>McGrath RentCorp (NASDAQGS:MGRC)</t>
  </si>
  <si>
    <t>The St. Joe Company (NYSE:JOE)</t>
  </si>
  <si>
    <t>WaFd, Inc. (NASDAQGS:WAFD)</t>
  </si>
  <si>
    <t>OSI Systems, Inc. (NASDAQGS:OSIS)</t>
  </si>
  <si>
    <t>Red Rock Resorts, Inc. (NASDAQGS:RRR)</t>
  </si>
  <si>
    <t>Innospec Inc. (NASDAQGS:IOSP)</t>
  </si>
  <si>
    <t>Teradata Corporation (NYSE:TDC)</t>
  </si>
  <si>
    <t>Ambarella, Inc. (NASDAQGS:AMBA)</t>
  </si>
  <si>
    <t>Insperity, Inc. (NYSE:NSP)</t>
  </si>
  <si>
    <t>PAR Technology Corporation (NYSE:PAR)</t>
  </si>
  <si>
    <t>Nomad Foods Limited (NYSE:NOMD)</t>
  </si>
  <si>
    <t>Progress Software Corporation (NASDAQGS:PRGS)</t>
  </si>
  <si>
    <t>Bread Financial Holdings, Inc. (NYSE:BFH)</t>
  </si>
  <si>
    <t>Twist Bioscience Corporation (NASDAQGS:TWST)</t>
  </si>
  <si>
    <t>Concentrix Corporation (NASDAQGS:CNXC)</t>
  </si>
  <si>
    <t>Banc of California, Inc. (NYSE:BANC)</t>
  </si>
  <si>
    <t>Peabody Energy Corporation (NYSE:BTU)</t>
  </si>
  <si>
    <t>Heartland Financial USA, Inc. (NASDAQGS:HTLF)</t>
  </si>
  <si>
    <t>IREN Limited (NASDAQGS:IREN)</t>
  </si>
  <si>
    <t>LifeStance Health Group, Inc. (NASDAQGS:LFST)</t>
  </si>
  <si>
    <t>Calamos Strategic Total Return Fund (NASDAQGS:CSQ)</t>
  </si>
  <si>
    <t>Manchester United plc (NYSE:MANU)</t>
  </si>
  <si>
    <t>Oklo Inc. (NYSE:OKLO)</t>
  </si>
  <si>
    <t>Four Corners Property Trust, Inc. (NYSE:FCPT)</t>
  </si>
  <si>
    <t>Urban Edge Properties (NYSE:UE)</t>
  </si>
  <si>
    <t>Nuveen Quality Municipal Income Fund (NYSE:NAD)</t>
  </si>
  <si>
    <t>Palomar Holdings, Inc. (NASDAQGS:PLMR)</t>
  </si>
  <si>
    <t>Laureate Education, Inc. (NASDAQGS:LAUR)</t>
  </si>
  <si>
    <t>LivaNova PLC (NASDAQGS:LIVN)</t>
  </si>
  <si>
    <t>John Wiley &amp; Sons, Inc. (NYSE:WLY)</t>
  </si>
  <si>
    <t>Century Communities, Inc. (NYSE:CCS)</t>
  </si>
  <si>
    <t>Nuveen AMT-Free Municipal Credit Income Fund (NYSE:NVG)</t>
  </si>
  <si>
    <t>Flywire Corporation (NASDAQGS:FLYW)</t>
  </si>
  <si>
    <t>First Financial Bancorp. (NASDAQGS:FFBC)</t>
  </si>
  <si>
    <t>StoneCo Ltd. (NASDAQGS:STNE)</t>
  </si>
  <si>
    <t>Hawkins, Inc. (NASDAQGS:HWKN)</t>
  </si>
  <si>
    <t>USA Compression Partners, LP (NYSE:USAC)</t>
  </si>
  <si>
    <t>KinderCare Learning Companies, Inc. (NYSE:KLC)</t>
  </si>
  <si>
    <t>Quaker Chemical Corporation (NYSE:KWR)</t>
  </si>
  <si>
    <t>The Bancorp, Inc. (NASDAQGS:TBBK)</t>
  </si>
  <si>
    <t>AZZ Inc. (NYSE:AZZ)</t>
  </si>
  <si>
    <t>Concentra Group Holdings Parent, Inc. (NYSE:CON)</t>
  </si>
  <si>
    <t>Independent Bank Group, Inc. (NASDAQGS:IBTX)</t>
  </si>
  <si>
    <t>Arbor Realty Trust, Inc. (NYSE:ABR)</t>
  </si>
  <si>
    <t>Driven Brands Holdings Inc. (NASDAQGS:DRVN)</t>
  </si>
  <si>
    <t>Enova International, Inc. (NYSE:ENVA)</t>
  </si>
  <si>
    <t>Capri Holdings Limited (NYSE:CPRI)</t>
  </si>
  <si>
    <t>QuidelOrtho Corporation (NASDAQGS:QDEL)</t>
  </si>
  <si>
    <t>Provident Financial Services, Inc. (NYSE:PFS)</t>
  </si>
  <si>
    <t>LXP Industrial Trust (NYSE:LXP)</t>
  </si>
  <si>
    <t>Lotus Technology Inc. (NASDAQGS:LOT)</t>
  </si>
  <si>
    <t>Energizer Holdings, Inc. (NYSE:ENR)</t>
  </si>
  <si>
    <t>Pacific Premier Bancorp, Inc. (NASDAQGS:PPBI)</t>
  </si>
  <si>
    <t>Enovis Corporation (NYSE:ENOV)</t>
  </si>
  <si>
    <t>Select Medical Holdings Corporation (NYSE:SEM)</t>
  </si>
  <si>
    <t>iRhythm Technologies, Inc. (NASDAQGS:IRTC)</t>
  </si>
  <si>
    <t>ACADIA Pharmaceuticals Inc. (NASDAQGS:ACAD)</t>
  </si>
  <si>
    <t>TowneBank (NASDAQGS:TOWN)</t>
  </si>
  <si>
    <t>Warby Parker Inc. (NYSE:WRBY)</t>
  </si>
  <si>
    <t>HNI Corporation (NYSE:HNI)</t>
  </si>
  <si>
    <t>Tidewater Inc. (NYSE:TDW)</t>
  </si>
  <si>
    <t>ArcBest Corporation (NASDAQGS:ARCB)</t>
  </si>
  <si>
    <t>Melco Resorts &amp; Entertainment Limited (NASDAQGS:MLCO)</t>
  </si>
  <si>
    <t>PriceSmart, Inc. (NASDAQGS:PSMT)</t>
  </si>
  <si>
    <t>New Fortress Energy Inc. (NASDAQGS:NFE)</t>
  </si>
  <si>
    <t>QuantumScape Corporation (NYSE:QS)</t>
  </si>
  <si>
    <t>Grindr Inc. (NYSE:GRND)</t>
  </si>
  <si>
    <t>ZIM Integrated Shipping Services Ltd. (NYSE:ZIM)</t>
  </si>
  <si>
    <t>Seadrill Limited (NYSE:SDRL)</t>
  </si>
  <si>
    <t>Medical Properties Trust, Inc. (NYSE:MPW)</t>
  </si>
  <si>
    <t>FB Financial Corporation (NYSE:FBK)</t>
  </si>
  <si>
    <t>Newmark Group, Inc. (NASDAQGS:NMRK)</t>
  </si>
  <si>
    <t>Hut 8 Corp. (NASDAQGS:HUT)</t>
  </si>
  <si>
    <t>Enerpac Tool Group Corp. (NYSE:EPAC)</t>
  </si>
  <si>
    <t>Kulicke and Soffa Industries, Inc. (NASDAQGS:KLIC)</t>
  </si>
  <si>
    <t>Minerals Technologies Inc. (NYSE:MTX)</t>
  </si>
  <si>
    <t>ICF International, Inc. (NASDAQGS:ICFI)</t>
  </si>
  <si>
    <t>Atlas Energy Solutions Inc. (NYSE:AESI)</t>
  </si>
  <si>
    <t>The Buckle, Inc. (NYSE:BKE)</t>
  </si>
  <si>
    <t>Albany International Corp. (NYSE:AIN)</t>
  </si>
  <si>
    <t>Vishay Intertechnology, Inc. (NYSE:VSH)</t>
  </si>
  <si>
    <t>Sunrun Inc. (NASDAQGS:RUN)</t>
  </si>
  <si>
    <t>The Cheesecake Factory Incorporated (NASDAQGS:CAKE)</t>
  </si>
  <si>
    <t>Nuveen Preferred &amp; Income Opportunities Fund (NYSE:JPC)</t>
  </si>
  <si>
    <t>Spectrum Brands Holdings, Inc. (NYSE:SPB)</t>
  </si>
  <si>
    <t>Coeur Mining, Inc. (NYSE:CDE)</t>
  </si>
  <si>
    <t>Visteon Corporation (NASDAQGS:VC)</t>
  </si>
  <si>
    <t>Mister Car Wash, Inc. (NYSE:MCW)</t>
  </si>
  <si>
    <t>Privia Health Group, Inc. (NASDAQGS:PRVA)</t>
  </si>
  <si>
    <t>LGI Homes, Inc. (NASDAQGS:LGIH)</t>
  </si>
  <si>
    <t>Banner Corporation (NASDAQGS:BANR)</t>
  </si>
  <si>
    <t>First Merchants Corporation (NASDAQGS:FRME)</t>
  </si>
  <si>
    <t>Amneal Pharmaceuticals, Inc. (NASDAQGS:AMRX)</t>
  </si>
  <si>
    <t>Revolve Group, Inc. (NYSE:RVLV)</t>
  </si>
  <si>
    <t>Curbline Properties Corp. (NYSE:CURB)</t>
  </si>
  <si>
    <t>MYR Group Inc. (NASDAQGS:MYRG)</t>
  </si>
  <si>
    <t>Seacoast Banking Corporation of Florida (NASDAQGS:SBCF)</t>
  </si>
  <si>
    <t>Atlanta Braves Holdings, Inc. (NASDAQGS:BATR.K)</t>
  </si>
  <si>
    <t>Cohen &amp; Steers Infrastructure Fund, Inc (NYSE:UTF)</t>
  </si>
  <si>
    <t>Werner Enterprises, Inc. (NASDAQGS:WERN)</t>
  </si>
  <si>
    <t>Nuveen Municipal Credit Income Fund (NYSE:NZF)</t>
  </si>
  <si>
    <t>RLX Technology Inc. (NYSE:RLX)</t>
  </si>
  <si>
    <t>Yelp Inc. (NYSE:YELP)</t>
  </si>
  <si>
    <t>Ziff Davis, Inc. (NASDAQGS:ZD)</t>
  </si>
  <si>
    <t>Standex International Corporation (NYSE:SXI)</t>
  </si>
  <si>
    <t>Triumph Financial, Inc. (NASDAQGS:TFIN)</t>
  </si>
  <si>
    <t>SiriusPoint Ltd. (NYSE:SPNT)</t>
  </si>
  <si>
    <t>Geron Corporation (NASDAQGS:GERN)</t>
  </si>
  <si>
    <t>TTM Technologies, Inc. (NASDAQGS:TTMI)</t>
  </si>
  <si>
    <t>CoreCivic, Inc. (NYSE:CXW)</t>
  </si>
  <si>
    <t>Clear Secure, Inc. (NYSE:YOU)</t>
  </si>
  <si>
    <t>Advance Auto Parts, Inc. (NYSE:AAP)</t>
  </si>
  <si>
    <t>PACS Group, Inc. (NYSE:PACS)</t>
  </si>
  <si>
    <t>Mercury Systems, Inc. (NASDAQGS:MRCY)</t>
  </si>
  <si>
    <t>AAR Corp. (NYSE:AIR)</t>
  </si>
  <si>
    <t>Fluence Energy, Inc. (NASDAQGS:FLNC)</t>
  </si>
  <si>
    <t>Pactiv Evergreen Inc. (NASDAQGS:PTVE)</t>
  </si>
  <si>
    <t>Alignment Healthcare, Inc. (NASDAQGS:ALHC)</t>
  </si>
  <si>
    <t>Crescent Energy Company (NYSE:CRGY)</t>
  </si>
  <si>
    <t>Axcelis Technologies, Inc. (NASDAQGS:ACLS)</t>
  </si>
  <si>
    <t>Alamo Group Inc. (NYSE:ALG)</t>
  </si>
  <si>
    <t>Strategic Education, Inc. (NASDAQGS:STRA)</t>
  </si>
  <si>
    <t>Vicor Corporation (NASDAQGS:VICR)</t>
  </si>
  <si>
    <t>Materion Corporation (NYSE:MTRN)</t>
  </si>
  <si>
    <t>Scorpio Tankers Inc. (NYSE:STNG)</t>
  </si>
  <si>
    <t>VSE Corporation (NASDAQGS:VSEC)</t>
  </si>
  <si>
    <t>Trustmark Corporation (NASDAQGS:TRMK)</t>
  </si>
  <si>
    <t>Renasant Corporation (NYSE:RNST)</t>
  </si>
  <si>
    <t>Hillenbrand, Inc. (NYSE:HI)</t>
  </si>
  <si>
    <t>InvenTrust Properties Corp. (NYSE:IVT)</t>
  </si>
  <si>
    <t>Barnes Group Inc. (NYSE:B)</t>
  </si>
  <si>
    <t>Foot Locker, Inc. (NYSE:FL)</t>
  </si>
  <si>
    <t>Eaton Vance Tax-Managed Diversified Equity Income Fund (NYSE:ETY)</t>
  </si>
  <si>
    <t>NCR Atleos Corporation (NYSE:NATL)</t>
  </si>
  <si>
    <t>IDEAYA Biosciences, Inc. (NASDAQGS:IDYA)</t>
  </si>
  <si>
    <t>NBT Bancorp Inc. (NASDAQGS:NBTB)</t>
  </si>
  <si>
    <t>Sonic Automotive, Inc. (NYSE:SAH)</t>
  </si>
  <si>
    <t>WesBanco, Inc. (NASDAQGS:WSBC)</t>
  </si>
  <si>
    <t>Magnite, Inc. (NASDAQGS:MGNI)</t>
  </si>
  <si>
    <t>Cable One, Inc. (NYSE:CABO)</t>
  </si>
  <si>
    <t>Centessa Pharmaceuticals plc (NASDAQGS:CNTA)</t>
  </si>
  <si>
    <t>PHINIA Inc. (NYSE:PHIN)</t>
  </si>
  <si>
    <t>AvidXchange Holdings, Inc. (NASDAQGS:AVDX)</t>
  </si>
  <si>
    <t>WNS (Holdings) Limited (NYSE:WNS)</t>
  </si>
  <si>
    <t>CG Oncology, Inc. (NASDAQGS:CGON)</t>
  </si>
  <si>
    <t>Tootsie Roll Industries, Inc. (NYSE:TR)</t>
  </si>
  <si>
    <t>Weibo Corporation (NASDAQGS:WB)</t>
  </si>
  <si>
    <t>Cipher Mining Inc. (NASDAQGS:CIFR)</t>
  </si>
  <si>
    <t>Kayne Anderson Energy Infrastructure Fund, Inc. (NYSE:KYN)</t>
  </si>
  <si>
    <t>VIZIO Holding Corp. (NYSE:VZIO)</t>
  </si>
  <si>
    <t>Adams Diversified Equity Fund, Inc. (NYSE:ADX)</t>
  </si>
  <si>
    <t>The Gabelli Dividend &amp; Income Trust (NYSE:GDV)</t>
  </si>
  <si>
    <t>Fidelis Insurance Holdings Limited (NYSE:FIHL)</t>
  </si>
  <si>
    <t>EVERTEC, Inc. (NYSE:EVTC)</t>
  </si>
  <si>
    <t>PagSeguro Digital Ltd. (NYSE:PAGS)</t>
  </si>
  <si>
    <t>Central Garden &amp; Pet Company (NASDAQGS:CENT)</t>
  </si>
  <si>
    <t>CONMED Corporation (NYSE:CNMD)</t>
  </si>
  <si>
    <t>DigitalBridge Group, Inc. (NYSE:DBRG)</t>
  </si>
  <si>
    <t>Ardent Health Partners, Inc. (NYSE:ARDT)</t>
  </si>
  <si>
    <t>SolarWinds Corporation (NYSE:SWI)</t>
  </si>
  <si>
    <t>Worthington Steel, Inc. (NYSE:WS)</t>
  </si>
  <si>
    <t>Federal Agricultural Mortgage Corporation (NYSE:AGM)</t>
  </si>
  <si>
    <t>Upwork Inc. (NASDAQGS:UPWK)</t>
  </si>
  <si>
    <t>Criteo S.A. (NASDAQGS:CRTO)</t>
  </si>
  <si>
    <t>Enterprise Financial Services Corp (NASDAQGS:EFSC)</t>
  </si>
  <si>
    <t>Akero Therapeutics, Inc. (NASDAQGS:AKRO)</t>
  </si>
  <si>
    <t>Ibotta, Inc. (NYSE:IBTA)</t>
  </si>
  <si>
    <t>Stock Yards Bancorp, Inc. (NASDAQGS:SYBT)</t>
  </si>
  <si>
    <t>Kennametal Inc. (NYSE:KMT)</t>
  </si>
  <si>
    <t>EverCommerce Inc. (NASDAQGS:EVCM)</t>
  </si>
  <si>
    <t>Retail Opportunity Investments Corp. (NASDAQGS:ROIC)</t>
  </si>
  <si>
    <t>Viavi Solutions Inc. (NASDAQGS:VIAV)</t>
  </si>
  <si>
    <t>Addus HomeCare Corporation (NASDAQGS:ADUS)</t>
  </si>
  <si>
    <t>Premier, Inc. (NASDAQGS:PINC)</t>
  </si>
  <si>
    <t>Ardagh Metal Packaging S.A. (NYSE:AMBP)</t>
  </si>
  <si>
    <t>MasterBrand, Inc. (NYSE:MBC)</t>
  </si>
  <si>
    <t>Gibraltar Industries, Inc. (NASDAQGS:ROCK)</t>
  </si>
  <si>
    <t>Extreme Networks, Inc. (NASDAQGS:EXTR)</t>
  </si>
  <si>
    <t>ReNew Energy Global Plc (NASDAQGS:RNW)</t>
  </si>
  <si>
    <t>Equity Commonwealth (NYSE:EQC)</t>
  </si>
  <si>
    <t>Beam Therapeutics Inc. (NASDAQGS:BEAM)</t>
  </si>
  <si>
    <t>Amphastar Pharmaceuticals, Inc. (NASDAQGS:AMPH)</t>
  </si>
  <si>
    <t>Skyward Specialty Insurance Group, Inc. (NASDAQGS:SKWD)</t>
  </si>
  <si>
    <t>NovoCure Limited (NASDAQGS:NVCR)</t>
  </si>
  <si>
    <t>Sunstone Hotel Investors, Inc. (NYSE:SHO)</t>
  </si>
  <si>
    <t>OPENLANE, Inc. (NYSE:KAR)</t>
  </si>
  <si>
    <t>Omnicell, Inc. (NASDAQGS:OMCL)</t>
  </si>
  <si>
    <t>Calix, Inc. (NYSE:CALX)</t>
  </si>
  <si>
    <t>H&amp;E Equipment Services, Inc. (NASDAQGS:HEES)</t>
  </si>
  <si>
    <t>GeneDx Holdings Corp. (NASDAQGS:WGS)</t>
  </si>
  <si>
    <t>ePlus inc. (NASDAQGS:PLUS)</t>
  </si>
  <si>
    <t>Live Oak Bancshares, Inc. (NYSE:LOB)</t>
  </si>
  <si>
    <t>Applied Digital Corporation (NASDAQGS:APLD)</t>
  </si>
  <si>
    <t>The Greenbrier Companies, Inc. (NYSE:GBX)</t>
  </si>
  <si>
    <t>Marex Group plc (NASDAQGS:MRX)</t>
  </si>
  <si>
    <t>Lufax Holding Ltd (NYSE:LU)</t>
  </si>
  <si>
    <t>Rocket Companies, Inc. (NYSE:RKT)</t>
  </si>
  <si>
    <t>Century Aluminum Company (NASDAQGS:CENX)</t>
  </si>
  <si>
    <t>NCR Voyix Corporation (NYSE:VYX)</t>
  </si>
  <si>
    <t>Vestis Corporation (NYSE:VSTS)</t>
  </si>
  <si>
    <t>Azenta, Inc. (NASDAQGS:AZTA)</t>
  </si>
  <si>
    <t>Argan, Inc. (NYSE:AGX)</t>
  </si>
  <si>
    <t>Genius Sports Limited (NYSE:GENI)</t>
  </si>
  <si>
    <t>Sable Offshore Corp. (NYSE:SOC)</t>
  </si>
  <si>
    <t>JOYY Inc. (NASDAQGS:YY)</t>
  </si>
  <si>
    <t>Sprinklr, Inc. (NYSE:CXM)</t>
  </si>
  <si>
    <t>Lionsgate Studios Corp. (NASDAQGS:LION)</t>
  </si>
  <si>
    <t>Prospect Capital Corporation (NASDAQGS:PSEC)</t>
  </si>
  <si>
    <t>OFG Bancorp (NYSE:OFG)</t>
  </si>
  <si>
    <t>Stewart Information Services Corporation (NYSE:STC)</t>
  </si>
  <si>
    <t>Delek Logistics Partners, LP (NYSE:DKL)</t>
  </si>
  <si>
    <t>iQIYI, Inc. (NASDAQGS:IQ)</t>
  </si>
  <si>
    <t>JetBlue Airways Corporation (NASDAQGS:JBLU)</t>
  </si>
  <si>
    <t>Liberty All-Star Equity Fund (NYSE:USA)</t>
  </si>
  <si>
    <t>Teladoc Health, Inc. (NYSE:TDOC)</t>
  </si>
  <si>
    <t>Worthington Enterprises, Inc. (NYSE:WOR)</t>
  </si>
  <si>
    <t>Hilltop Holdings Inc. (NYSE:HTH)</t>
  </si>
  <si>
    <t>Ermenegildo Zegna N.V. (NYSE:ZGN)</t>
  </si>
  <si>
    <t>Star Bulk Carriers Corp. (NASDAQGS:SBLK)</t>
  </si>
  <si>
    <t>Grocery Outlet Holding Corp. (NASDAQGS:GO)</t>
  </si>
  <si>
    <t>Inter &amp; Co, Inc. (NASDAQGS:INTR)</t>
  </si>
  <si>
    <t>Recursion Pharmaceuticals, Inc. (NASDAQGS:RXRX)</t>
  </si>
  <si>
    <t>Talos Energy Inc. (NYSE:TALO)</t>
  </si>
  <si>
    <t>Pathward Financial, Inc. (NASDAQGS:CASH)</t>
  </si>
  <si>
    <t>PROG Holdings, Inc. (NYSE:PRG)</t>
  </si>
  <si>
    <t>Cimpress plc (NASDAQGS:CMPR)</t>
  </si>
  <si>
    <t>The Vita Coco Company, Inc. (NASDAQGS:COCO)</t>
  </si>
  <si>
    <t>Brookfield Business Corporation (NYSE:BBUC)</t>
  </si>
  <si>
    <t>Huron Consulting Group Inc. (NASDAQGS:HURN)</t>
  </si>
  <si>
    <t>Tarsus Pharmaceuticals, Inc. (NASDAQGS:TARS)</t>
  </si>
  <si>
    <t>Sixth Street Specialty Lending, Inc. (NYSE:TSLX)</t>
  </si>
  <si>
    <t>Golden Ocean Group Limited (NASDAQGS:GOGL)</t>
  </si>
  <si>
    <t>Tripadvisor, Inc. (NASDAQGS:TRIP)</t>
  </si>
  <si>
    <t>Semrush Holdings, Inc. (NYSE:SEMR)</t>
  </si>
  <si>
    <t>LiveRamp Holdings, Inc. (NYSE:RAMP)</t>
  </si>
  <si>
    <t>Carter's, Inc. (NYSE:CRI)</t>
  </si>
  <si>
    <t>Weis Markets, Inc. (NYSE:WMK)</t>
  </si>
  <si>
    <t>First Bancorp (NASDAQGS:FBNC)</t>
  </si>
  <si>
    <t>Marqeta, Inc. (NASDAQGS:MQ)</t>
  </si>
  <si>
    <t>O-I Glass, Inc. (NYSE:OI)</t>
  </si>
  <si>
    <t>CVR Energy, Inc. (NYSE:CVI)</t>
  </si>
  <si>
    <t>N-able, Inc. (NYSE:NABL)</t>
  </si>
  <si>
    <t>Calumet, Inc. (NASDAQGS:CLMT)</t>
  </si>
  <si>
    <t>Hamilton Insurance Group, Ltd. (NYSE:HG)</t>
  </si>
  <si>
    <t>Rogers Corporation (NYSE:ROG)</t>
  </si>
  <si>
    <t>City Holding Company (NASDAQGS:CHCO)</t>
  </si>
  <si>
    <t>DiamondRock Hospitality Company (NYSE:DRH)</t>
  </si>
  <si>
    <t>10x Genomics, Inc. (NASDAQGS:TXG)</t>
  </si>
  <si>
    <t>Royce Small-Cap Trust, Inc. (NYSE:RVT)</t>
  </si>
  <si>
    <t>International Seaways, Inc. (NYSE:INSW)</t>
  </si>
  <si>
    <t>PagerDuty, Inc. (NYSE:PD)</t>
  </si>
  <si>
    <t>Eaton Vance Tax-Advantaged Dividend Income Fund (NYSE:EVT)</t>
  </si>
  <si>
    <t>Tronox Holdings plc (NYSE:TROX)</t>
  </si>
  <si>
    <t>First Commonwealth Financial Corporation (NYSE:FCF)</t>
  </si>
  <si>
    <t>PC Connection, Inc. (NASDAQGS:CNXN)</t>
  </si>
  <si>
    <t>Columbia Financial, Inc. (NASDAQGS:CLBK)</t>
  </si>
  <si>
    <t>Global Partners LP (NYSE:GLP)</t>
  </si>
  <si>
    <t>V2X, Inc. (NYSE:VVX)</t>
  </si>
  <si>
    <t>Integra LifeSciences Holdings Corporation (NASDAQGS:IART)</t>
  </si>
  <si>
    <t>Patterson Companies, Inc. (NASDAQGS:PDCO)</t>
  </si>
  <si>
    <t>Fortrea Holdings Inc. (NASDAQGS:FTRE)</t>
  </si>
  <si>
    <t>Morgan Stanley Direct Lending Fund (NYSE:MSDL)</t>
  </si>
  <si>
    <t>Upbound Group, Inc. (NASDAQGS:UPBD)</t>
  </si>
  <si>
    <t>Sitio Royalties Corp. (NYSE:STR)</t>
  </si>
  <si>
    <t>La-Z-Boy Incorporated (NYSE:LZB)</t>
  </si>
  <si>
    <t>Jamf Holding Corp. (NASDAQGS:JAMF)</t>
  </si>
  <si>
    <t>Lakeland Financial Corporation (NASDAQGS:LKFN)</t>
  </si>
  <si>
    <t>Krispy Kreme, Inc. (NASDAQGS:DNUT)</t>
  </si>
  <si>
    <t>Cohen &amp; Steers Quality Income Realty Fund, Inc. (NYSE:RQI)</t>
  </si>
  <si>
    <t>Perimeter Solutions, Inc. (NYSE:PRM)</t>
  </si>
  <si>
    <t>LendingClub Corporation (NYSE:LC)</t>
  </si>
  <si>
    <t>Northwest Bancshares, Inc. (NASDAQGS:NWBI)</t>
  </si>
  <si>
    <t>Nuveen Municipal Value Fund, Inc. (NYSE:NUV)</t>
  </si>
  <si>
    <t>GoodRx Holdings, Inc. (NASDAQGS:GDRX)</t>
  </si>
  <si>
    <t>AMC Entertainment Holdings, Inc. (NYSE:AMC)</t>
  </si>
  <si>
    <t>Kosmos Energy Ltd. (NYSE:KOS)</t>
  </si>
  <si>
    <t>Wolverine World Wide, Inc. (NYSE:WWW)</t>
  </si>
  <si>
    <t>BKV Corporation (NYSE:BKV)</t>
  </si>
  <si>
    <t>SJW Group (NASDAQGS:SJW)</t>
  </si>
  <si>
    <t>Apogee Enterprises, Inc. (NASDAQGS:APOG)</t>
  </si>
  <si>
    <t>Lions Gate Entertainment Corp. (NYSE:LGF.A)</t>
  </si>
  <si>
    <t>Arvinas, Inc. (NASDAQGS:ARVN)</t>
  </si>
  <si>
    <t>Patria Investments Limited (NASDAQGS:PAX)</t>
  </si>
  <si>
    <t>Distribution Solutions Group, Inc. (NASDAQGS:DSGR)</t>
  </si>
  <si>
    <t>Empire State Realty Trust, Inc. (NYSE:ESRT)</t>
  </si>
  <si>
    <t>Integral Ad Science Holding Corp. (NASDAQGS:IAS)</t>
  </si>
  <si>
    <t>National Bank Holdings Corporation (NYSE:NBHC)</t>
  </si>
  <si>
    <t>FinVolution Group (NYSE:FINV)</t>
  </si>
  <si>
    <t>Garrett Motion Inc. (NASDAQGS:GTX)</t>
  </si>
  <si>
    <t>Getty Realty Corp. (NYSE:GTY)</t>
  </si>
  <si>
    <t>Lucky Strike Entertainment Corporation (NYSE:LUCK)</t>
  </si>
  <si>
    <t>Certara, Inc. (NASDAQGS:CERT)</t>
  </si>
  <si>
    <t>Perdoceo Education Corporation (NASDAQGS:PRDO)</t>
  </si>
  <si>
    <t>Tri-Continental Corporation (NYSE:TY)</t>
  </si>
  <si>
    <t>Constellium SE (NYSE:CSTM)</t>
  </si>
  <si>
    <t>Madison Square Garden Entertainment Corp. (NYSE:MSGE)</t>
  </si>
  <si>
    <t>Compass Diversified (NYSE:CODI)</t>
  </si>
  <si>
    <t>Hawaiian Electric Industries, Inc. (NYSE:HE)</t>
  </si>
  <si>
    <t>WK Kellogg Co (NYSE:KLG)</t>
  </si>
  <si>
    <t>Silicon Motion Technology Corporation (NASDAQGS:SIMO)</t>
  </si>
  <si>
    <t>Blue Owl Capital Corporation III (NYSE:OBDE)</t>
  </si>
  <si>
    <t>Edgewell Personal Care Company (NYSE:EPC)</t>
  </si>
  <si>
    <t>Oxford Lane Capital Corp. (NASDAQGS:OXLC)</t>
  </si>
  <si>
    <t>Opera Limited (NASDAQGS:OPRA)</t>
  </si>
  <si>
    <t>Customers Bancorp, Inc. (NYSE:CUBI)</t>
  </si>
  <si>
    <t>The Chefs' Warehouse, Inc. (NASDAQGS:CHEF)</t>
  </si>
  <si>
    <t>Ingevity Corporation (NYSE:NGVT)</t>
  </si>
  <si>
    <t>MeridianLink, Inc. (NYSE:MLNK)</t>
  </si>
  <si>
    <t>Northwest Natural Holding Company (NYSE:NWN)</t>
  </si>
  <si>
    <t>TreeHouse Foods, Inc. (NYSE:THS)</t>
  </si>
  <si>
    <t>Centuri Holdings, Inc. (NYSE:CTRI)</t>
  </si>
  <si>
    <t>LTC Properties, Inc. (NYSE:LTC)</t>
  </si>
  <si>
    <t>Benchmark Electronics, Inc. (NYSE:BHE)</t>
  </si>
  <si>
    <t>Wheels Up Experience Inc. (NYSE:UP)</t>
  </si>
  <si>
    <t>Clover Health Investments, Corp. (NASDAQGS:CLOV)</t>
  </si>
  <si>
    <t>Enovix Corporation (NASDAQGS:ENVX)</t>
  </si>
  <si>
    <t>Helios Technologies, Inc. (NYSE:HLIO)</t>
  </si>
  <si>
    <t>MillerKnoll, Inc. (NASDAQGS:MLKN)</t>
  </si>
  <si>
    <t>Donnelley Financial Solutions, Inc. (NYSE:DFIN)</t>
  </si>
  <si>
    <t>Diebold Nixdorf, Incorporated (NYSE:DBD)</t>
  </si>
  <si>
    <t>Virtus Investment Partners, Inc. (NYSE:VRTS)</t>
  </si>
  <si>
    <t>American Assets Trust, Inc. (NYSE:AAT)</t>
  </si>
  <si>
    <t>Ultra Clean Holdings, Inc. (NASDAQGS:UCTT)</t>
  </si>
  <si>
    <t>Stepan Company (NYSE:SCL)</t>
  </si>
  <si>
    <t>Knowles Corporation (NYSE:KN)</t>
  </si>
  <si>
    <t>Horace Mann Educators Corporation (NYSE:HMN)</t>
  </si>
  <si>
    <t>Global Net Lease, Inc. (NYSE:GNL)</t>
  </si>
  <si>
    <t>Arcos Dorados Holdings Inc. (NYSE:ARCO)</t>
  </si>
  <si>
    <t>Sandy Spring Bancorp, Inc. (NASDAQGS:SASR)</t>
  </si>
  <si>
    <t>Veris Residential, Inc. (NYSE:VRE)</t>
  </si>
  <si>
    <t>Winnebago Industries, Inc. (NYSE:WGO)</t>
  </si>
  <si>
    <t>Leggett &amp; Platt, Incorporated (NYSE:LEG)</t>
  </si>
  <si>
    <t>Dynavax Technologies Corporation (NASDAQGS:DVAX)</t>
  </si>
  <si>
    <t>The Gabelli Equity Trust Inc. (NYSE:GAB)</t>
  </si>
  <si>
    <t>Nicolet Bankshares, Inc. (NYSE:NIC)</t>
  </si>
  <si>
    <t>WisdomTree, Inc. (NYSE:WT)</t>
  </si>
  <si>
    <t>Eaton Vance Tax-Managed Buy-Write Opportunities Fund (NYSE:ETV)</t>
  </si>
  <si>
    <t>Nuveen California Quality Municipal Income Fund (NYSE:NAC)</t>
  </si>
  <si>
    <t>Endava plc (NYSE:DAVA)</t>
  </si>
  <si>
    <t>World Kinect Corporation (NYSE:WKC)</t>
  </si>
  <si>
    <t>Helen of Troy Limited (NASDAQGS:HELE)</t>
  </si>
  <si>
    <t>The Bank of N.T. Butterfield &amp; Son Limited (NYSE:NTB)</t>
  </si>
  <si>
    <t>Opendoor Technologies Inc. (NASDAQGS:OPEN)</t>
  </si>
  <si>
    <t>Navient Corporation (NASDAQGS:NAVI)</t>
  </si>
  <si>
    <t>Spyre Therapeutics, Inc. (NASDAQGS:SYRE)</t>
  </si>
  <si>
    <t>Tennant Company (NYSE:TNC)</t>
  </si>
  <si>
    <t>Kohl's Corporation (NYSE:KSS)</t>
  </si>
  <si>
    <t>Pebblebrook Hotel Trust (NYSE:PEB)</t>
  </si>
  <si>
    <t>Sonos, Inc. (NASDAQGS:SONO)</t>
  </si>
  <si>
    <t>Stellar Bancorp, Inc. (NYSE:STEL)</t>
  </si>
  <si>
    <t>CTS Corporation (NYSE:CTS)</t>
  </si>
  <si>
    <t>InMode Ltd. (NASDAQGS:INMD)</t>
  </si>
  <si>
    <t>Hope Bancorp, Inc. (NASDAQGS:HOPE)</t>
  </si>
  <si>
    <t>Schrödinger, Inc. (NASDAQGS:SDGR)</t>
  </si>
  <si>
    <t>Immunocore Holdings plc (NASDAQGS:IMCR)</t>
  </si>
  <si>
    <t>S&amp;T Bancorp, Inc. (NASDAQGS:STBA)</t>
  </si>
  <si>
    <t>NextEra Energy Partners, LP (NYSE:NEP)</t>
  </si>
  <si>
    <t>Expro Group Holdings N.V. (NYSE:XPRO)</t>
  </si>
  <si>
    <t>Adient plc (NYSE:ADNT)</t>
  </si>
  <si>
    <t>BlackRock Enhanced Equity Dividend Trust (NYSE:BDJ)</t>
  </si>
  <si>
    <t>PIMCO Corporate &amp; Income Opportunity Fund (NYSE:PTY)</t>
  </si>
  <si>
    <t>Papa John's International, Inc. (NASDAQGS:PZZA)</t>
  </si>
  <si>
    <t>Helix Energy Solutions Group, Inc. (NYSE:HLX)</t>
  </si>
  <si>
    <t>BrightView Holdings, Inc. (NYSE:BV)</t>
  </si>
  <si>
    <t>Dorchester Minerals, L.P. (NASDAQGS:DMLP)</t>
  </si>
  <si>
    <t>The Duckhorn Portfolio, Inc. (NYSE:NAPA)</t>
  </si>
  <si>
    <t>Fresh Del Monte Produce Inc. (NYSE:FDP)</t>
  </si>
  <si>
    <t>Marcus &amp; Millichap, Inc. (NYSE:MMI)</t>
  </si>
  <si>
    <t>SRH Total Return Fund, Inc. (NYSE:STEW)</t>
  </si>
  <si>
    <t>The Andersons, Inc. (NASDAQGS:ANDE)</t>
  </si>
  <si>
    <t>REV Group, Inc. (NYSE:REVG)</t>
  </si>
  <si>
    <t>Mach Natural Resources LP (NYSE:MNR)</t>
  </si>
  <si>
    <t>Neumora Therapeutics, Inc. (NASDAQGS:NMRA)</t>
  </si>
  <si>
    <t>TriCo Bancshares (NASDAQGS:TCBK)</t>
  </si>
  <si>
    <t>Kiniksa Pharmaceuticals International, plc (NASDAQGS:KNSA)</t>
  </si>
  <si>
    <t>DNOW Inc. (NYSE:DNOW)</t>
  </si>
  <si>
    <t>Kennedy-Wilson Holdings, Inc. (NYSE:KW)</t>
  </si>
  <si>
    <t>1st Source Corporation (NASDAQGS:SRCE)</t>
  </si>
  <si>
    <t>Veeco Instruments Inc. (NASDAQGS:VECO)</t>
  </si>
  <si>
    <t>Costamare Inc. (NYSE:CMRE)</t>
  </si>
  <si>
    <t>Guardian Pharmacy Services, Inc. (NYSE:GRDN)</t>
  </si>
  <si>
    <t>Photronics, Inc. (NASDAQGS:PLAB)</t>
  </si>
  <si>
    <t>WEBTOON Entertainment Inc. (NASDAQGS:WBTN)</t>
  </si>
  <si>
    <t>P10, Inc. (NYSE:PX)</t>
  </si>
  <si>
    <t>NetScout Systems, Inc. (NASDAQGS:NTCT)</t>
  </si>
  <si>
    <t>Xenia Hotels &amp; Resorts, Inc. (NYSE:XHR)</t>
  </si>
  <si>
    <t>Dime Community Bancshares, Inc. (NASDAQGS:DCOM)</t>
  </si>
  <si>
    <t>Infinera Corporation (NASDAQGS:INFN)</t>
  </si>
  <si>
    <t>Verint Systems Inc. (NASDAQGS:VRNT)</t>
  </si>
  <si>
    <t>BioCryst Pharmaceuticals, Inc. (NASDAQGS:BCRX)</t>
  </si>
  <si>
    <t>RLJ Lodging Trust (NYSE:RLJ)</t>
  </si>
  <si>
    <t>Interface, Inc. (NASDAQGS:TILE)</t>
  </si>
  <si>
    <t>Topgolf Callaway Brands Corp. (NYSE:MODG)</t>
  </si>
  <si>
    <t>Dave &amp; Buster's Entertainment, Inc. (NASDAQGS:PLAY)</t>
  </si>
  <si>
    <t>Monarch Casino &amp; Resort, Inc. (NASDAQGS:MCRI)</t>
  </si>
  <si>
    <t>Kingsoft Cloud Holdings Limited (NASDAQGS:KC)</t>
  </si>
  <si>
    <t>Xometry, Inc. (NASDAQGS:XMTR)</t>
  </si>
  <si>
    <t>Steelcase Inc. (NYSE:SCS)</t>
  </si>
  <si>
    <t>Danaos Corporation (NYSE:DAC)</t>
  </si>
  <si>
    <t>Goldman Sachs BDC, Inc. (NYSE:GSBD)</t>
  </si>
  <si>
    <t>Sapiens International Corporation N.V. (NASDAQGS:SPNS)</t>
  </si>
  <si>
    <t>Westamerica Bancorporation (NASDAQGS:WABC)</t>
  </si>
  <si>
    <t>Zuora, Inc. (NYSE:ZUO)</t>
  </si>
  <si>
    <t>Arcutis Biotherapeutics, Inc. (NASDAQGS:ARQT)</t>
  </si>
  <si>
    <t>CSG Systems International, Inc. (NASDAQGS:CSGS)</t>
  </si>
  <si>
    <t>Safehold Inc. (NYSE:SAFE)</t>
  </si>
  <si>
    <t>Select Water Solutions, Inc. (NYSE:WTTR)</t>
  </si>
  <si>
    <t>DHT Holdings, Inc. (NYSE:DHT)</t>
  </si>
  <si>
    <t>First Busey Corporation (NASDAQGS:BUSE)</t>
  </si>
  <si>
    <t>UMH Properties, Inc. (NYSE:UMH)</t>
  </si>
  <si>
    <t>Ladder Capital Corp (NYSE:LADR)</t>
  </si>
  <si>
    <t>Forestar Group Inc. (NYSE:FOR)</t>
  </si>
  <si>
    <t>Kornit Digital Ltd. (NASDAQGS:KRNT)</t>
  </si>
  <si>
    <t>Perella Weinberg Partners (NASDAQGS:PWP)</t>
  </si>
  <si>
    <t>Hertz Global Holdings, Inc. (NASDAQGS:HTZ)</t>
  </si>
  <si>
    <t>Sabre Corporation (NASDAQGS:SABR)</t>
  </si>
  <si>
    <t>Root, Inc. (NASDAQGS:ROOT)</t>
  </si>
  <si>
    <t>Savers Value Village, Inc. (NYSE:SVV)</t>
  </si>
  <si>
    <t>Praxis Precision Medicines, Inc. (NASDAQGS:PRAX)</t>
  </si>
  <si>
    <t>Harmonic Inc. (NASDAQGS:HLIT)</t>
  </si>
  <si>
    <t>Elme Communities (NYSE:ELME)</t>
  </si>
  <si>
    <t>U.S. Physical Therapy, Inc. (NYSE:USPH)</t>
  </si>
  <si>
    <t>Triumph Group, Inc. (NYSE:TGI)</t>
  </si>
  <si>
    <t>United Natural Foods, Inc. (NYSE:UNFI)</t>
  </si>
  <si>
    <t>Evolent Health, Inc. (NYSE:EVH)</t>
  </si>
  <si>
    <t>Alphatec Holdings, Inc. (NASDAQGS:ATEC)</t>
  </si>
  <si>
    <t>Republic Bancorp, Inc. (NASDAQGS:RBCA.A)</t>
  </si>
  <si>
    <t>Myriad Genetics, Inc. (NASDAQGS:MYGN)</t>
  </si>
  <si>
    <t>Global Blue Group Holding AG (NYSE:GB)</t>
  </si>
  <si>
    <t>Ameresco, Inc. (NYSE:AMRC)</t>
  </si>
  <si>
    <t>Navios Maritime Partners L.P. (NYSE:NMM)</t>
  </si>
  <si>
    <t>Sphere Entertainment Co. (NYSE:SPHR)</t>
  </si>
  <si>
    <t>Camping World Holdings, Inc. (NYSE:CWH)</t>
  </si>
  <si>
    <t>Afya Limited (NASDAQGS:AFYA)</t>
  </si>
  <si>
    <t>Genesis Energy, L.P. (NYSE:GEL)</t>
  </si>
  <si>
    <t>Pitney Bowes Inc. (NYSE:PBI)</t>
  </si>
  <si>
    <t>Sila Realty Trust, Inc. (NYSE:SILA)</t>
  </si>
  <si>
    <t>Nuveen S&amp;P 500 Buy-Write Income Fund (NYSE:BXMX)</t>
  </si>
  <si>
    <t>Eaton Vance Tax-Advantaged Global Dividend Income Fund (NYSE:ETG)</t>
  </si>
  <si>
    <t>ProFrac Holding Corp. (NASDAQGS:ACDC)</t>
  </si>
  <si>
    <t>Allegiant Travel Company (NASDAQGS:ALGT)</t>
  </si>
  <si>
    <t>Dana Incorporated (NYSE:DAN)</t>
  </si>
  <si>
    <t>JBG SMITH Properties (NYSE:JBGS)</t>
  </si>
  <si>
    <t>Uniti Group Inc. (NASDAQGS:UNIT)</t>
  </si>
  <si>
    <t>Lindsay Corporation (NYSE:LNN)</t>
  </si>
  <si>
    <t>Dynex Capital, Inc. (NYSE:DX)</t>
  </si>
  <si>
    <t>Napco Security Technologies, Inc. (NASDAQGS:NSSC)</t>
  </si>
  <si>
    <t>Utz Brands, Inc. (NYSE:UTZ)</t>
  </si>
  <si>
    <t>BlackRock Corporate High Yield Fund, Inc. (NYSE:HYT)</t>
  </si>
  <si>
    <t>Air Transport Services Group, Inc. (NASDAQGS:ATSG)</t>
  </si>
  <si>
    <t>Dole plc (NYSE:DOLE)</t>
  </si>
  <si>
    <t>Alexander &amp; Baldwin, Inc. (NYSE:ALEX)</t>
  </si>
  <si>
    <t>Natural Resource Partners L.P. (NYSE:NRP)</t>
  </si>
  <si>
    <t>Syndax Pharmaceuticals, Inc. (NASDAQGS:SNDX)</t>
  </si>
  <si>
    <t>Tutor Perini Corporation (NYSE:TPC)</t>
  </si>
  <si>
    <t>Sally Beauty Holdings, Inc. (NYSE:SBH)</t>
  </si>
  <si>
    <t>NV5 Global, Inc. (NASDAQGS:NVEE)</t>
  </si>
  <si>
    <t>Marten Transport, Ltd. (NASDAQGS:MRTN)</t>
  </si>
  <si>
    <t>Arcus Biosciences, Inc. (NYSE:RCUS)</t>
  </si>
  <si>
    <t>Universal Corporation (NYSE:UVV)</t>
  </si>
  <si>
    <t>SFL Corporation Ltd. (NYSE:SFL)</t>
  </si>
  <si>
    <t>Bicycle Therapeutics plc (NASDAQGS:BCYC)</t>
  </si>
  <si>
    <t>Blackrock Municipal 2030 Target Term Trust (NYSE:BTT)</t>
  </si>
  <si>
    <t>Day One Biopharmaceuticals, Inc. (NASDAQGS:DAWN)</t>
  </si>
  <si>
    <t>Ingles Markets, Incorporated (NASDAQGS:IMKT.A)</t>
  </si>
  <si>
    <t>Quanex Building Products Corporation (NYSE:NX)</t>
  </si>
  <si>
    <t>Novavax, Inc. (NASDAQGS:NVAX)</t>
  </si>
  <si>
    <t>Custom Truck One Source, Inc. (NYSE:CTOS)</t>
  </si>
  <si>
    <t>Arhaus, Inc. (NASDAQGS:ARHS)</t>
  </si>
  <si>
    <t>Byline Bancorp, Inc. (NYSE:BY)</t>
  </si>
  <si>
    <t>Universal Technical Institute, Inc. (NYSE:UTI)</t>
  </si>
  <si>
    <t>Despegar.com, Corp. (NYSE:DESP)</t>
  </si>
  <si>
    <t>IMAX Corporation (NYSE:IMAX)</t>
  </si>
  <si>
    <t>Loma Negra Compañía Industrial Argentina Sociedad Anónima (NYSE:LOMA)</t>
  </si>
  <si>
    <t>Teekay Tankers Ltd. (NYSE:TNK)</t>
  </si>
  <si>
    <t>Universal Logistics Holdings, Inc. (NASDAQGS:ULH)</t>
  </si>
  <si>
    <t>LegalZoom.com, Inc. (NASDAQGS:LZ)</t>
  </si>
  <si>
    <t>American Woodmark Corporation (NASDAQGS:AMWD)</t>
  </si>
  <si>
    <t>Liberty Latin America Ltd. (NASDAQGS:LILA)</t>
  </si>
  <si>
    <t>RPC, Inc. (NYSE:RES)</t>
  </si>
  <si>
    <t>Cannae Holdings, Inc. (NYSE:CNNE)</t>
  </si>
  <si>
    <t>Cadre Holdings, Inc. (NYSE:CDRE)</t>
  </si>
  <si>
    <t>Fox Factory Holding Corp. (NASDAQGS:FOXF)</t>
  </si>
  <si>
    <t>Oaktree Specialty Lending Corporation (NASDAQGS:OCSL)</t>
  </si>
  <si>
    <t>American Superconductor Corporation (NASDAQGS:AMSC)</t>
  </si>
  <si>
    <t>German American Bancorp, Inc. (NASDAQGS:GABC)</t>
  </si>
  <si>
    <t>MidCap Financial Investment Corporation (NASDAQGS:MFIC)</t>
  </si>
  <si>
    <t>Progyny, Inc. (NASDAQGS:PGNY)</t>
  </si>
  <si>
    <t>LandBridge Company LLC (NYSE:LB)</t>
  </si>
  <si>
    <t>Adeia Inc. (NASDAQGS:ADEA)</t>
  </si>
  <si>
    <t>NETSTREIT Corp. (NYSE:NTST)</t>
  </si>
  <si>
    <t>CRA International, Inc. (NASDAQGS:CRAI)</t>
  </si>
  <si>
    <t>Daqo New Energy Corp. (NYSE:DQ)</t>
  </si>
  <si>
    <t>Employers Holdings, Inc. (NYSE:EIG)</t>
  </si>
  <si>
    <t>Frontier Group Holdings, Inc. (NASDAQGS:ULCC)</t>
  </si>
  <si>
    <t>Kimbell Royalty Partners, LP (NYSE:KRP)</t>
  </si>
  <si>
    <t>TaskUs, Inc. (NASDAQGS:TASK)</t>
  </si>
  <si>
    <t>Blend Labs, Inc. (NYSE:BLND)</t>
  </si>
  <si>
    <t>Oxford Industries, Inc. (NYSE:OXM)</t>
  </si>
  <si>
    <t>Gentherm Incorporated (NASDAQGS:THRM)</t>
  </si>
  <si>
    <t>IDT Corporation (NYSE:IDT)</t>
  </si>
  <si>
    <t>FLEX LNG Ltd. (NYSE:FLNG)</t>
  </si>
  <si>
    <t>Easterly Government Properties, Inc. (NYSE:DEA)</t>
  </si>
  <si>
    <t>Kronos Worldwide, Inc. (NYSE:KRO)</t>
  </si>
  <si>
    <t>G-III Apparel Group, Ltd. (NASDAQGS:GIII)</t>
  </si>
  <si>
    <t>Kaiser Aluminum Corporation (NASDAQGS:KALU)</t>
  </si>
  <si>
    <t>New Mountain Finance Corporation (NASDAQGS:NMFC)</t>
  </si>
  <si>
    <t>Cars.com Inc. (NYSE:CARS)</t>
  </si>
  <si>
    <t>Berkshire Hills Bancorp, Inc. (NYSE:BHLB)</t>
  </si>
  <si>
    <t>HCI Group, Inc. (NYSE:HCI)</t>
  </si>
  <si>
    <t>QuinStreet, Inc. (NASDAQGS:QNST)</t>
  </si>
  <si>
    <t>Suburban Propane Partners, L.P. (NYSE:SPH)</t>
  </si>
  <si>
    <t>Olaplex Holdings, Inc. (NASDAQGS:OLPX)</t>
  </si>
  <si>
    <t>Apollo Commercial Real Estate Finance, Inc. (NYSE:ARI)</t>
  </si>
  <si>
    <t>Rush Street Interactive, Inc. (NYSE:RSI)</t>
  </si>
  <si>
    <t>MaxLinear, Inc. (NASDAQGS:MXL)</t>
  </si>
  <si>
    <t>Safety Insurance Group, Inc. (NASDAQGS:SAFT)</t>
  </si>
  <si>
    <t>Studio City International Holdings Limited (NYSE:MSC)</t>
  </si>
  <si>
    <t>Nuveen Municipal High Income Opportunity Fund (NYSE:NMZ)</t>
  </si>
  <si>
    <t>Pediatrix Medical Group, Inc. (NYSE:MD)</t>
  </si>
  <si>
    <t>Coursera, Inc. (NYSE:COUR)</t>
  </si>
  <si>
    <t>A10 Networks, Inc. (NYSE:ATEN)</t>
  </si>
  <si>
    <t>Virtus Dividend, Interest &amp; Premium Strategy Fund (NYSE:NFJ)</t>
  </si>
  <si>
    <t>Banco Latinoamericano de Comercio Exterior, S. A. (NYSE:BLX)</t>
  </si>
  <si>
    <t>Preferred Bank (NASDAQGS:PFBC)</t>
  </si>
  <si>
    <t>Apartment Investment and Management Company (NYSE:AIV)</t>
  </si>
  <si>
    <t>Eve Holding, Inc. (NYSE:EVEX)</t>
  </si>
  <si>
    <t>Ready Capital Corporation (NYSE:RC)</t>
  </si>
  <si>
    <t>Artivion, Inc. (NYSE:AORT)</t>
  </si>
  <si>
    <t>Cracker Barrel Old Country Store, Inc. (NASDAQGS:CBRL)</t>
  </si>
  <si>
    <t>Cohu, Inc. (NASDAQGS:COHU)</t>
  </si>
  <si>
    <t>Eaton Vance Enhanced Equity Income Fund II (NYSE:EOS)</t>
  </si>
  <si>
    <t>PDF Solutions, Inc. (NASDAQGS:PDFS)</t>
  </si>
  <si>
    <t>Wolfspeed, Inc. (NYSE:WOLF)</t>
  </si>
  <si>
    <t>Nuveen Floating Rate Income Fund (NYSE:JFR)</t>
  </si>
  <si>
    <t>Peoples Bancorp Inc. (NASDAQGS:PEBO)</t>
  </si>
  <si>
    <t>LiveWire Group, Inc. (NYSE:LVWR)</t>
  </si>
  <si>
    <t>Two Harbors Investment Corp. (NYSE:TWO)</t>
  </si>
  <si>
    <t>Sinclair, Inc. (NASDAQGS:SBGI)</t>
  </si>
  <si>
    <t>Digi International Inc. (NASDAQGS:DGII)</t>
  </si>
  <si>
    <t>Phreesia, Inc. (NYSE:PHR)</t>
  </si>
  <si>
    <t>Aspen Aerogels, Inc. (NYSE:ASPN)</t>
  </si>
  <si>
    <t>ScanSource, Inc. (NASDAQGS:SCSC)</t>
  </si>
  <si>
    <t>Tilray Brands, Inc. (NASDAQGS:TLRY)</t>
  </si>
  <si>
    <t>OceanFirst Financial Corp. (NASDAQGS:OCFC)</t>
  </si>
  <si>
    <t>Paysafe Limited (NYSE:PSFE)</t>
  </si>
  <si>
    <t>Alpha and Omega Semiconductor Limited (NASDAQGS:AOSL)</t>
  </si>
  <si>
    <t>Delek US Holdings, Inc. (NYSE:DK)</t>
  </si>
  <si>
    <t>Bowhead Specialty Holdings Inc. (NYSE:BOW)</t>
  </si>
  <si>
    <t>Embecta Corp. (NASDAQGS:EMBC)</t>
  </si>
  <si>
    <t>Centerspace (NYSE:CSR)</t>
  </si>
  <si>
    <t>Getty Images Holdings, Inc. (NYSE:GETY)</t>
  </si>
  <si>
    <t>Chimera Investment Corporation (NYSE:CIM)</t>
  </si>
  <si>
    <t>General American Investors Company, Inc. (NYSE:GAM)</t>
  </si>
  <si>
    <t>Viasat, Inc. (NASDAQGS:VSAT)</t>
  </si>
  <si>
    <t>Taboola.com Ltd. (NASDAQGS:TBLA)</t>
  </si>
  <si>
    <t>NexPoint Residential Trust, Inc. (NYSE:NXRT)</t>
  </si>
  <si>
    <t>Olo Inc. (NYSE:OLO)</t>
  </si>
  <si>
    <t>Vital Energy, Inc. (NYSE:VTLE)</t>
  </si>
  <si>
    <t>Kayne Anderson BDC, Inc. (NYSE:KBDC)</t>
  </si>
  <si>
    <t>Enliven Therapeutics, Inc. (NASDAQGS:ELVN)</t>
  </si>
  <si>
    <t>MRC Global Inc. (NYSE:MRC)</t>
  </si>
  <si>
    <t>Playa Hotels &amp; Resorts N.V. (NASDAQGS:PLYA)</t>
  </si>
  <si>
    <t>Fastly, Inc. (NYSE:FSLY)</t>
  </si>
  <si>
    <t>Innoviva, Inc. (NASDAQGS:INVA)</t>
  </si>
  <si>
    <t>Pharvaris N.V. (NASDAQGS:PHVS)</t>
  </si>
  <si>
    <t>Hello Group Inc. (NASDAQGS:MOMO)</t>
  </si>
  <si>
    <t>Bloomin' Brands, Inc. (NASDAQGS:BLMN)</t>
  </si>
  <si>
    <t>Piedmont Office Realty Trust, Inc. (NYSE:PDM)</t>
  </si>
  <si>
    <t>PennyMac Mortgage Investment Trust (NYSE:PMT)</t>
  </si>
  <si>
    <t>JinkoSolar Holding Co., Ltd. (NYSE:JKS)</t>
  </si>
  <si>
    <t>Redfin Corporation (NASDAQGS:RDFN)</t>
  </si>
  <si>
    <t>Hovnanian Enterprises, Inc. (NYSE:HOV)</t>
  </si>
  <si>
    <t>Upstream Bio, Inc. (NASDAQGS:UPB)</t>
  </si>
  <si>
    <t>Petco Health and Wellness Company, Inc. (NASDAQGS:WOOF)</t>
  </si>
  <si>
    <t>Middlesex Water Company (NASDAQGS:MSEX)</t>
  </si>
  <si>
    <t>Encore Capital Group, Inc. (NASDAQGS:ECPG)</t>
  </si>
  <si>
    <t>BrightSphere Investment Group Inc. (NYSE:BSIG)</t>
  </si>
  <si>
    <t>Everi Holdings Inc. (NYSE:EVRI)</t>
  </si>
  <si>
    <t>Udemy, Inc. (NASDAQGS:UDMY)</t>
  </si>
  <si>
    <t>The First Bancshares, Inc. (NYSE:FBMS)</t>
  </si>
  <si>
    <t>First Watch Restaurant Group, Inc. (NASDAQGS:FWRG)</t>
  </si>
  <si>
    <t>VTEX (NYSE:VTEX)</t>
  </si>
  <si>
    <t>Planet Labs PBC (NYSE:PL)</t>
  </si>
  <si>
    <t>Fiverr International Ltd. (NYSE:FVRR)</t>
  </si>
  <si>
    <t>DXP Enterprises, Inc. (NASDAQGS:DXPE)</t>
  </si>
  <si>
    <t>Alexander's, Inc. (NYSE:ALX)</t>
  </si>
  <si>
    <t>Advantage Solutions Inc. (NASDAQGS:ADV)</t>
  </si>
  <si>
    <t>Xerox Holdings Corporation (NASDAQGS:XRX)</t>
  </si>
  <si>
    <t>MFA Financial, Inc. (NYSE:MFA)</t>
  </si>
  <si>
    <t>Brookdale Senior Living Inc. (NYSE:BKD)</t>
  </si>
  <si>
    <t>Columbus McKinnon Corporation (NASDAQGS:CMCO)</t>
  </si>
  <si>
    <t>Arlo Technologies, Inc. (NYSE:ARLO)</t>
  </si>
  <si>
    <t>AMERISAFE, Inc. (NASDAQGS:AMSF)</t>
  </si>
  <si>
    <t>Capital Southwest Corporation (NASDAQGS:CSWC)</t>
  </si>
  <si>
    <t>Aveanna Healthcare Holdings Inc. (NASDAQGS:AVAH)</t>
  </si>
  <si>
    <t>Brookline Bancorp, Inc. (NASDAQGS:BRKL)</t>
  </si>
  <si>
    <t>CECO Environmental Corp. (NASDAQGS:CECO)</t>
  </si>
  <si>
    <t>Ellington Financial Inc. (NYSE:EFC)</t>
  </si>
  <si>
    <t>The Gorman-Rupp Company (NYSE:GRC)</t>
  </si>
  <si>
    <t>Cohen &amp; Steers REIT and Preferred Income Fund, Inc. (NYSE:RNP)</t>
  </si>
  <si>
    <t>Cricut, Inc. (NASDAQGS:CRCT)</t>
  </si>
  <si>
    <t>Barrett Business Services, Inc. (NASDAQGS:BBSI)</t>
  </si>
  <si>
    <t>Altice USA, Inc. (NYSE:ATUS)</t>
  </si>
  <si>
    <t>Bain Capital Specialty Finance, Inc. (NYSE:BCSF)</t>
  </si>
  <si>
    <t>Ichor Holdings, Ltd. (NASDAQGS:ICHR)</t>
  </si>
  <si>
    <t>Shutterstock, Inc. (NYSE:SSTK)</t>
  </si>
  <si>
    <t>Adecoagro S.A. (NYSE:AGRO)</t>
  </si>
  <si>
    <t>Revelyst, Inc. (NYSE:GEAR)</t>
  </si>
  <si>
    <t>Kforce Inc. (NYSE:KFRC)</t>
  </si>
  <si>
    <t>Vir Biotechnology, Inc. (NASDAQGS:VIR)</t>
  </si>
  <si>
    <t>PROS Holdings, Inc. (NYSE:PRO)</t>
  </si>
  <si>
    <t>Turning Point Brands, Inc. (NYSE:TPB)</t>
  </si>
  <si>
    <t>Bristow Group Inc. (NYSE:VTOL)</t>
  </si>
  <si>
    <t>Innovex International, Inc. (NYSE:INVX)</t>
  </si>
  <si>
    <t>Caleres, Inc. (NYSE:CAL)</t>
  </si>
  <si>
    <t>PropertyGuru Group Limited (NYSE:PGRU)</t>
  </si>
  <si>
    <t>Navigator Holdings Ltd. (NYSE:NVGS)</t>
  </si>
  <si>
    <t>Vimeo, Inc. (NASDAQGS:VMEO)</t>
  </si>
  <si>
    <t>IHS Holding Limited (NYSE:IHS)</t>
  </si>
  <si>
    <t>UP Fintech Holding Limited (NASDAQGS:TIGR)</t>
  </si>
  <si>
    <t>Barings BDC, Inc. (NYSE:BBDC)</t>
  </si>
  <si>
    <t>Global Industrial Company (NYSE:GIC)</t>
  </si>
  <si>
    <t>Natural Grocers by Vitamin Cottage, Inc. (NYSE:NGVC)</t>
  </si>
  <si>
    <t>Gatos Silver, Inc. (NYSE:GATO)</t>
  </si>
  <si>
    <t>TriMas Corporation (NASDAQGS:TRS)</t>
  </si>
  <si>
    <t>The Pennant Group, Inc. (NASDAQGS:PNTG)</t>
  </si>
  <si>
    <t>Origin Bancorp, Inc. (NYSE:OBK)</t>
  </si>
  <si>
    <t>Franklin BSP Realty Trust, Inc. (NYSE:FBRT)</t>
  </si>
  <si>
    <t>BlackRock MuniHoldings California Quality Fund, Inc. (NYSE:MUC)</t>
  </si>
  <si>
    <t>TELUS International (Cda) Inc. (NYSE:TIXT)</t>
  </si>
  <si>
    <t>Capital Clean Energy Carriers Corp. (NASDAQGS:CCEC)</t>
  </si>
  <si>
    <t>FirstSun Capital Bancorp (NASDAQGS:FSUN)</t>
  </si>
  <si>
    <t>Community Trust Bancorp, Inc. (NASDAQGS:CTBI)</t>
  </si>
  <si>
    <t>Southside Bancshares, Inc. (NYSE:SBSI)</t>
  </si>
  <si>
    <t>Orion S.A. (NYSE:OEC)</t>
  </si>
  <si>
    <t>Thermon Group Holdings, Inc. (NYSE:THR)</t>
  </si>
  <si>
    <t>Forward Air Corporation (NASDAQGS:FWRD)</t>
  </si>
  <si>
    <t>Replimune Group, Inc. (NASDAQGS:REPL)</t>
  </si>
  <si>
    <t>Hagerty, Inc. (NYSE:HGTY)</t>
  </si>
  <si>
    <t>Beazer Homes USA, Inc. (NYSE:BZH)</t>
  </si>
  <si>
    <t>Paramount Group, Inc. (NYSE:PGRE)</t>
  </si>
  <si>
    <t>Yext, Inc. (NYSE:YEXT)</t>
  </si>
  <si>
    <t>Janus International Group, Inc. (NYSE:JBI)</t>
  </si>
  <si>
    <t>ARMOUR Residential REIT, Inc. (NYSE:ARR)</t>
  </si>
  <si>
    <t>BlueLinx Holdings Inc. (NYSE:BXC)</t>
  </si>
  <si>
    <t>Couchbase, Inc. (NASDAQGS:BASE)</t>
  </si>
  <si>
    <t>ConnectOne Bancorp, Inc. (NASDAQGS:CNOB)</t>
  </si>
  <si>
    <t>Cogent Biosciences, Inc. (NASDAQGS:COGT)</t>
  </si>
  <si>
    <t>SunCoke Energy, Inc. (NYSE:SXC)</t>
  </si>
  <si>
    <t>Dorian LPG Ltd. (NYSE:LPG)</t>
  </si>
  <si>
    <t>MAC Copper Limited (NYSE:MTAL)</t>
  </si>
  <si>
    <t>Amerant Bancorp Inc. (NYSE:AMTB)</t>
  </si>
  <si>
    <t>Hesai Group (NASDAQGS:HSAI)</t>
  </si>
  <si>
    <t>Bel Fuse Inc. (NASDAQGS:BELF.A)</t>
  </si>
  <si>
    <t>Owens &amp; Minor, Inc. (NYSE:OMI)</t>
  </si>
  <si>
    <t>Coastal Financial Corporation (NASDAQGS:CCB)</t>
  </si>
  <si>
    <t>OPKO Health, Inc. (NASDAQGS:OPK)</t>
  </si>
  <si>
    <t>VNET Group, Inc. (NASDAQGS:VNET)</t>
  </si>
  <si>
    <t>CeriBell, Inc. (NASDAQGS:CBLL)</t>
  </si>
  <si>
    <t>CommScope Holding Company, Inc. (NASDAQGS:COMM)</t>
  </si>
  <si>
    <t>UWM Holdings Corporation (NYSE:UWMC)</t>
  </si>
  <si>
    <t>Deluxe Corporation (NYSE:DLX)</t>
  </si>
  <si>
    <t>BlackRock Credit Allocation Income Trust (NYSE:BTZ)</t>
  </si>
  <si>
    <t>MoneyLion Inc. (NYSE:ML)</t>
  </si>
  <si>
    <t>MGP Ingredients, Inc. (NASDAQGS:MGPI)</t>
  </si>
  <si>
    <t>Similarweb Ltd. (NYSE:SMWB)</t>
  </si>
  <si>
    <t>Gogo Inc. (NASDAQGS:GOGO)</t>
  </si>
  <si>
    <t>Proto Labs, Inc. (NYSE:PRLB)</t>
  </si>
  <si>
    <t>Nexa Resources S.A. (NYSE:NEXA)</t>
  </si>
  <si>
    <t>Emerald Holding, Inc. (NYSE:EEX)</t>
  </si>
  <si>
    <t>HealthStream, Inc. (NASDAQGS:HSTM)</t>
  </si>
  <si>
    <t>Heartland Express, Inc. (NASDAQGS:HTLD)</t>
  </si>
  <si>
    <t>John B. Sanfilippo &amp; Son, Inc. (NASDAQGS:JBSS)</t>
  </si>
  <si>
    <t>Radware Ltd. (NASDAQGS:RDWR)</t>
  </si>
  <si>
    <t>Weave Communications, Inc. (NYSE:WEAV)</t>
  </si>
  <si>
    <t>Saul Centers, Inc. (NYSE:BFS)</t>
  </si>
  <si>
    <t>Premier Financial Corp. (NASDAQGS:PFC)</t>
  </si>
  <si>
    <t>AMN Healthcare Services, Inc. (NYSE:AMN)</t>
  </si>
  <si>
    <t>Ducommun Incorporated (NYSE:DCO)</t>
  </si>
  <si>
    <t>FTAI Infrastructure Inc. (NASDAQGS:FIP)</t>
  </si>
  <si>
    <t>Collegium Pharmaceutical, Inc. (NASDAQGS:COLL)</t>
  </si>
  <si>
    <t>Hyster-Yale, Inc. (NYSE:HY)</t>
  </si>
  <si>
    <t>LENZ Therapeutics, Inc. (NASDAQGS:LENZ)</t>
  </si>
  <si>
    <t>Nuvation Bio Inc. (NYSE:NUVB)</t>
  </si>
  <si>
    <t>Par Pacific Holdings, Inc. (NYSE:PARR)</t>
  </si>
  <si>
    <t>Soho House &amp; Co Inc. (NYSE:SHCO)</t>
  </si>
  <si>
    <t>Unitil Corporation (NYSE:UTL)</t>
  </si>
  <si>
    <t>Zymeworks Inc. (NASDAQGS:ZYME)</t>
  </si>
  <si>
    <t>Tuya Inc. (NYSE:TUYA)</t>
  </si>
  <si>
    <t>Brandywine Realty Trust (NYSE:BDN)</t>
  </si>
  <si>
    <t>Penguin Solutions, Inc. (NASDAQGS:PENG)</t>
  </si>
  <si>
    <t>Nuveen New York AMT-Free Quality Municipal Income Fund (NYSE:NRK)</t>
  </si>
  <si>
    <t>NET Power Inc. (NYSE:NPWR)</t>
  </si>
  <si>
    <t>Core Laboratories Inc. (NYSE:CLB)</t>
  </si>
  <si>
    <t>D-Market Elektronik Hizmetler ve Ticaret A.S. (NASDAQGS:HEPS)</t>
  </si>
  <si>
    <t>National Vision Holdings, Inc. (NASDAQGS:EYE)</t>
  </si>
  <si>
    <t>Accel Entertainment, Inc. (NYSE:ACEL)</t>
  </si>
  <si>
    <t>CBL &amp; Associates Properties, Inc. (NYSE:CBL)</t>
  </si>
  <si>
    <t>AllianceBernstein Global High Income Fund (NYSE:AWF)</t>
  </si>
  <si>
    <t>Nuveen Churchill Direct Lending Corp. (NYSE:NCDL)</t>
  </si>
  <si>
    <t>Viad Corp (NYSE:VVI)</t>
  </si>
  <si>
    <t>Sabine Royalty Trust (NYSE:SBR)</t>
  </si>
  <si>
    <t>Redwood Trust, Inc. (NYSE:RWT)</t>
  </si>
  <si>
    <t>Claros Mortgage Trust, Inc. (NYSE:CMTG)</t>
  </si>
  <si>
    <t>Himax Technologies, Inc. (NASDAQGS:HIMX)</t>
  </si>
  <si>
    <t>Mission Produce, Inc. (NASDAQGS:AVO)</t>
  </si>
  <si>
    <t>Heidrick &amp; Struggles International, Inc. (NASDAQGS:HSII)</t>
  </si>
  <si>
    <t>Bumble Inc. (NASDAQGS:BMBL)</t>
  </si>
  <si>
    <t>E2open Parent Holdings, Inc. (NYSE:ETWO)</t>
  </si>
  <si>
    <t>Enfusion, Inc. (NYSE:ENFN)</t>
  </si>
  <si>
    <t>Calamos Convertible and High Income Fund (NASDAQGS:CHY)</t>
  </si>
  <si>
    <t>Dingdong (Cayman) Limited (NYSE:DDL)</t>
  </si>
  <si>
    <t>Redwire Corporation (NYSE:RDW)</t>
  </si>
  <si>
    <t>PennantPark Floating Rate Capital Ltd. (NYSE:PFLT)</t>
  </si>
  <si>
    <t>Nextdoor Holdings, Inc. (NYSE:KIND)</t>
  </si>
  <si>
    <t>Abrdn Total Dynamic Dividend Fund (NYSE:AOD)</t>
  </si>
  <si>
    <t>Ecovyst Inc. (NYSE:ECVT)</t>
  </si>
  <si>
    <t>SunOpta Inc. (NASDAQGS:STKL)</t>
  </si>
  <si>
    <t>Angi Inc. (NASDAQGS:ANGI)</t>
  </si>
  <si>
    <t>Matthews International Corporation (NASDAQGS:MATW)</t>
  </si>
  <si>
    <t>Univest Financial Corporation (NASDAQGS:UVSP)</t>
  </si>
  <si>
    <t>JELD-WEN Holding, Inc. (NYSE:JELD)</t>
  </si>
  <si>
    <t>Eaton Vance Tax-Managed Global Buy-Write Opportunities Fund (NYSE:ETW)</t>
  </si>
  <si>
    <t>Jack in the Box Inc. (NASDAQGS:JACK)</t>
  </si>
  <si>
    <t>TechTarget, Inc. (NASDAQGS:TTGT)</t>
  </si>
  <si>
    <t>Shoe Carnival, Inc. (NASDAQGS:SCVL)</t>
  </si>
  <si>
    <t>BlackRock MuniYield Quality Fund, Inc. (NYSE:MQY)</t>
  </si>
  <si>
    <t>SolarEdge Technologies, Inc. (NASDAQGS:SEDG)</t>
  </si>
  <si>
    <t>SLR Investment Corp. (NASDAQGS:SLRC)</t>
  </si>
  <si>
    <t>BlackRock Municipal Income Fund, Inc. (NYSE:MUI)</t>
  </si>
  <si>
    <t>Poseida Therapeutics, Inc. (NASDAQGS:PSTX)</t>
  </si>
  <si>
    <t>Healthcare Services Group, Inc. (NASDAQGS:HCSG)</t>
  </si>
  <si>
    <t>Heritage Financial Corporation (NASDAQGS:HFWA)</t>
  </si>
  <si>
    <t>Energy Recovery, Inc. (NASDAQGS:ERII)</t>
  </si>
  <si>
    <t>CI&amp;T Inc. (NYSE:CINT)</t>
  </si>
  <si>
    <t>Calamos Convertible Opportunities and Income Fund (NASDAQGS:CHI)</t>
  </si>
  <si>
    <t>AbCellera Biologics Inc. (NASDAQGS:ABCL)</t>
  </si>
  <si>
    <t>Eagle Point Credit Company Inc. (NYSE:ECC)</t>
  </si>
  <si>
    <t>Autolus Therapeutics plc (NASDAQGS:AUTL)</t>
  </si>
  <si>
    <t>Abrdn Healthcare Investors (NYSE:HQH)</t>
  </si>
  <si>
    <t>Carlyle Secured Lending, Inc. (NASDAQGS:CGBD)</t>
  </si>
  <si>
    <t>FIGS, Inc. (NYSE:FIGS)</t>
  </si>
  <si>
    <t>Armada Hoffler Properties, Inc. (NYSE:AHH)</t>
  </si>
  <si>
    <t>Astec Industries, Inc. (NASDAQGS:ASTE)</t>
  </si>
  <si>
    <t>BJ's Restaurants, Inc. (NASDAQGS:BJRI)</t>
  </si>
  <si>
    <t>Stagwell Inc. (NASDAQGS:STGW)</t>
  </si>
  <si>
    <t>Adaptive Biotechnologies Corporation (NASDAQGS:ADPT)</t>
  </si>
  <si>
    <t>Prothena Corporation plc (NASDAQGS:PRTA)</t>
  </si>
  <si>
    <t>Noah Holdings Limited (NYSE:NOAH)</t>
  </si>
  <si>
    <t>MetroCity Bankshares, Inc. (NASDAQGS:MCBS)</t>
  </si>
  <si>
    <t>AdvanSix Inc. (NYSE:ASIX)</t>
  </si>
  <si>
    <t>Capitol Federal Financial, Inc. (NASDAQGS:CFFN)</t>
  </si>
  <si>
    <t>BlackRock Enhanced Capital and Income Fund, Inc. (NYSE:CII)</t>
  </si>
  <si>
    <t>ZipRecruiter, Inc. (NYSE:ZIP)</t>
  </si>
  <si>
    <t>The Hackett Group, Inc. (NASDAQGS:HCKT)</t>
  </si>
  <si>
    <t>ProPetro Holding Corp. (NYSE:PUMP)</t>
  </si>
  <si>
    <t>Trinity Capital Inc. (NASDAQGS:TRIN)</t>
  </si>
  <si>
    <t>Central Pacific Financial Corp. (NYSE:CPF)</t>
  </si>
  <si>
    <t>Steel Partners Holdings L.P. (NYSE:SPLP)</t>
  </si>
  <si>
    <t>Paragon 28, Inc. (NYSE:FNA)</t>
  </si>
  <si>
    <t>CVR Partners, LP (NYSE:UAN)</t>
  </si>
  <si>
    <t>agilon health, inc. (NYSE:AGL)</t>
  </si>
  <si>
    <t>Wabash National Corporation (NYSE:WNC)</t>
  </si>
  <si>
    <t>Atlanticus Holdings Corporation (NASDAQGS:ATLC)</t>
  </si>
  <si>
    <t>Kura Oncology, Inc. (NASDAQGS:KURA)</t>
  </si>
  <si>
    <t>ProAssurance Corporation (NYSE:PRA)</t>
  </si>
  <si>
    <t>CrossFirst Bankshares, Inc. (NASDAQGS:CFB)</t>
  </si>
  <si>
    <t>Guess?, Inc. (NYSE:GES)</t>
  </si>
  <si>
    <t>Plymouth Industrial REIT, Inc. (NYSE:PLYM)</t>
  </si>
  <si>
    <t>Great Lakes Dredge &amp; Dock Corporation (NASDAQGS:GLDD)</t>
  </si>
  <si>
    <t>First Community Bankshares, Inc. (NASDAQGS:FCBC)</t>
  </si>
  <si>
    <t>Granite Ridge Resources, Inc. (NYSE:GRNT)</t>
  </si>
  <si>
    <t>Monro, Inc. (NASDAQGS:MNRO)</t>
  </si>
  <si>
    <t>Miller Industries, Inc. (NYSE:MLR)</t>
  </si>
  <si>
    <t>Business First Bancshares, Inc. (NASDAQGS:BFST)</t>
  </si>
  <si>
    <t>Cytek Biosciences, Inc. (NASDAQGS:CTKB)</t>
  </si>
  <si>
    <t>Pliant Therapeutics, Inc. (NASDAQGS:PLRX)</t>
  </si>
  <si>
    <t>DRDGOLD Limited (NYSE:DRD)</t>
  </si>
  <si>
    <t>Westlake Chemical Partners LP (NYSE:WLKP)</t>
  </si>
  <si>
    <t>John Hancock Tax-Advantaged Dividend Income Fund (NYSE:HTD)</t>
  </si>
  <si>
    <t>The Honest Company, Inc. (NASDAQGS:HNST)</t>
  </si>
  <si>
    <t>CARGO Therapeutics, Inc. (NASDAQGS:CRGX)</t>
  </si>
  <si>
    <t>PRA Group, Inc. (NASDAQGS:PRAA)</t>
  </si>
  <si>
    <t>Guild Holdings Company (NYSE:GHLD)</t>
  </si>
  <si>
    <t>Old Second Bancorp, Inc. (NASDAQGS:OSBC)</t>
  </si>
  <si>
    <t>LexinFintech Holdings Ltd. (NASDAQGS:LX)</t>
  </si>
  <si>
    <t>Vitesse Energy, Inc. (NYSE:VTS)</t>
  </si>
  <si>
    <t>Tyra Biosciences, Inc. (NASDAQGS:TYRA)</t>
  </si>
  <si>
    <t>Avanos Medical, Inc. (NYSE:AVNS)</t>
  </si>
  <si>
    <t>Aris Water Solutions, Inc. (NYSE:ARIS)</t>
  </si>
  <si>
    <t>BrightSpire Capital, Inc. (NYSE:BRSP)</t>
  </si>
  <si>
    <t>Canadian Solar Inc. (NASDAQGS:CSIQ)</t>
  </si>
  <si>
    <t>Ryerson Holding Corporation (NYSE:RYI)</t>
  </si>
  <si>
    <t>SITE Centers Corp. (NYSE:SITC)</t>
  </si>
  <si>
    <t>CBRE Global Real Estate Income Fund (NYSE:IGR)</t>
  </si>
  <si>
    <t>KKR Real Estate Finance Trust Inc. (NYSE:KREF)</t>
  </si>
  <si>
    <t>Erasca, Inc. (NASDAQGS:ERAS)</t>
  </si>
  <si>
    <t>Mercantile Bank Corporation (NASDAQGS:MBWM)</t>
  </si>
  <si>
    <t>BlackRock TCP Capital Corp. (NASDAQGS:TCPC)</t>
  </si>
  <si>
    <t>Hippo Holdings Inc. (NYSE:HIPO)</t>
  </si>
  <si>
    <t>Maravai LifeSciences Holdings, Inc. (NASDAQGS:MRVI)</t>
  </si>
  <si>
    <t>Bioventus Inc. (NASDAQGS:BVS)</t>
  </si>
  <si>
    <t>Youdao, Inc. (NYSE:DAO)</t>
  </si>
  <si>
    <t>Anavex Life Sciences Corp. (NASDAQGS:AVXL)</t>
  </si>
  <si>
    <t>Horizon Bancorp, Inc. (NASDAQGS:HBNC)</t>
  </si>
  <si>
    <t>Riskified Ltd. (NYSE:RSKD)</t>
  </si>
  <si>
    <t>Nuveen Credit Strategies Income Fund (NYSE:JQC)</t>
  </si>
  <si>
    <t>Hanmi Financial Corporation (NASDAQGS:HAFC)</t>
  </si>
  <si>
    <t>Independent Bank Corporation (NASDAQGS:IBCP)</t>
  </si>
  <si>
    <t>CrossAmerica Partners LP (NYSE:CAPL)</t>
  </si>
  <si>
    <t>PIMCO High Income Fund (NYSE:PHK)</t>
  </si>
  <si>
    <t>Cullinan Therapeutics, Inc. (NASDAQGS:CGEM)</t>
  </si>
  <si>
    <t>Herbalife Ltd. (NYSE:HLF)</t>
  </si>
  <si>
    <t>Ethan Allen Interiors Inc. (NYSE:ETD)</t>
  </si>
  <si>
    <t>Pacira BioSciences, Inc. (NASDAQGS:PCRX)</t>
  </si>
  <si>
    <t>Liquidity Services, Inc. (NASDAQGS:LQDT)</t>
  </si>
  <si>
    <t>Koppers Holdings Inc. (NYSE:KOP)</t>
  </si>
  <si>
    <t>American Axle &amp; Manufacturing Holdings, Inc. (NYSE:AXL)</t>
  </si>
  <si>
    <t>United Fire Group, Inc. (NASDAQGS:UFCS)</t>
  </si>
  <si>
    <t>MarineMax, Inc. (NYSE:HZO)</t>
  </si>
  <si>
    <t>The ODP Corporation (NASDAQGS:ODP)</t>
  </si>
  <si>
    <t>Gladstone Commercial Corporation (NASDAQGS:GOOD)</t>
  </si>
  <si>
    <t>BlackRock MuniYield Quality Fund III, Inc. (NYSE:MYI)</t>
  </si>
  <si>
    <t>Associated Capital Group, Inc. (NYSE:AC)</t>
  </si>
  <si>
    <t>Corsair Gaming, Inc. (NASDAQGS:CRSR)</t>
  </si>
  <si>
    <t>Latham Group, Inc. (NASDAQGS:SWIM)</t>
  </si>
  <si>
    <t>Covenant Logistics Group, Inc. (NYSE:CVLG)</t>
  </si>
  <si>
    <t>Flaherty &amp; Crumrine Preferred Securities Income Fund Inc. (NYSE:FFC)</t>
  </si>
  <si>
    <t>Sun Country Airlines Holdings, Inc. (NASDAQGS:SNCY)</t>
  </si>
  <si>
    <t>REX American Resources Corporation (NYSE:REX)</t>
  </si>
  <si>
    <t>Global Ship Lease, Inc. (NYSE:GSL)</t>
  </si>
  <si>
    <t>AnaptysBio, Inc. (NASDAQGS:ANAB)</t>
  </si>
  <si>
    <t>HBT Financial, Inc. (NASDAQGS:HBT)</t>
  </si>
  <si>
    <t>Uxin Limited (NASDAQGS:UXIN)</t>
  </si>
  <si>
    <t>Excelerate Energy, Inc. (NYSE:EE)</t>
  </si>
  <si>
    <t>Solaris Energy Infrastructure, Inc. (NYSE:SEI)</t>
  </si>
  <si>
    <t>SecureWorks Corp. (NASDAQGS:SCWX)</t>
  </si>
  <si>
    <t>Great Southern Bancorp, Inc. (NASDAQGS:GSBC)</t>
  </si>
  <si>
    <t>Orthofix Medical Inc. (NASDAQGS:OFIX)</t>
  </si>
  <si>
    <t>The Hain Celestial Group, Inc. (NASDAQGS:HAIN)</t>
  </si>
  <si>
    <t>Whitestone REIT (NYSE:WSR)</t>
  </si>
  <si>
    <t>Scholastic Corporation (NASDAQGS:SCHL)</t>
  </si>
  <si>
    <t>John Hancock Financial Opportunities Fund (NYSE:BTO)</t>
  </si>
  <si>
    <t>TPG RE Finance Trust, Inc. (NYSE:TRTX)</t>
  </si>
  <si>
    <t>Clear Channel Outdoor Holdings, Inc. (NYSE:CCO)</t>
  </si>
  <si>
    <t>USANA Health Sciences, Inc. (NYSE:USNA)</t>
  </si>
  <si>
    <t>Equity Bancshares, Inc. (NYSE:EQBK)</t>
  </si>
  <si>
    <t>HUYA Inc. (NYSE:HUYA)</t>
  </si>
  <si>
    <t>Shenandoah Telecommunications Company (NASDAQGS:SHEN)</t>
  </si>
  <si>
    <t>Metropolitan Bank Holding Corp. (NYSE:MCB)</t>
  </si>
  <si>
    <t>Gaotu Techedu Inc. (NYSE:GOTU)</t>
  </si>
  <si>
    <t>TXO Partners, L.P. (NYSE:TXO)</t>
  </si>
  <si>
    <t>Digimarc Corporation (NASDAQGS:DMRC)</t>
  </si>
  <si>
    <t>Valhi, Inc. (NYSE:VHI)</t>
  </si>
  <si>
    <t>Magnera Corporation (NYSE:MAGN)</t>
  </si>
  <si>
    <t>Portillo's Inc. (NASDAQGS:PTLO)</t>
  </si>
  <si>
    <t>NPK International Inc. (NYSE:NPKI)</t>
  </si>
  <si>
    <t>ATRenew Inc. (NYSE:RERE)</t>
  </si>
  <si>
    <t>Fidus Investment Corporation (NASDAQGS:FDUS)</t>
  </si>
  <si>
    <t>Gannett Co., Inc. (NYSE:GCI)</t>
  </si>
  <si>
    <t>Bally's Corporation (NYSE:BALY)</t>
  </si>
  <si>
    <t>Daktronics, Inc. (NASDAQGS:DAKT)</t>
  </si>
  <si>
    <t>Mativ Holdings, Inc. (NYSE:MATV)</t>
  </si>
  <si>
    <t>Standard Motor Products, Inc. (NYSE:SMP)</t>
  </si>
  <si>
    <t>Summit Hotel Properties, Inc. (NYSE:INN)</t>
  </si>
  <si>
    <t>The Marcus Corporation (NYSE:MCS)</t>
  </si>
  <si>
    <t>Metallus Inc. (NYSE:MTUS)</t>
  </si>
  <si>
    <t>TrustCo Bank Corp NY (NASDAQGS:TRST)</t>
  </si>
  <si>
    <t>NETGEAR, Inc. (NASDAQGS:NTGR)</t>
  </si>
  <si>
    <t>Nuveen Select Tax-Free Income Portfolio (NYSE:NXP)</t>
  </si>
  <si>
    <t>CEVA, Inc. (NASDAQGS:CEVA)</t>
  </si>
  <si>
    <t>A-Mark Precious Metals, Inc. (NASDAQGS:AMRK)</t>
  </si>
  <si>
    <t>Five Star Bancorp (NASDAQGS:FSBC)</t>
  </si>
  <si>
    <t>Nabors Industries Ltd. (NYSE:NBR)</t>
  </si>
  <si>
    <t>Butterfly Network, Inc. (NYSE:BFLY)</t>
  </si>
  <si>
    <t>EVgo, Inc. (NASDAQGS:EVGO)</t>
  </si>
  <si>
    <t>ORIC Pharmaceuticals, Inc. (NASDAQGS:ORIC)</t>
  </si>
  <si>
    <t>Green Plains Inc. (NASDAQGS:GPRE)</t>
  </si>
  <si>
    <t>EZCORP, Inc. (NASDAQGS:EZPW)</t>
  </si>
  <si>
    <t>Yalla Group Limited (NYSE:YALA)</t>
  </si>
  <si>
    <t>MediaAlpha, Inc. (NYSE:MAX)</t>
  </si>
  <si>
    <t>DoubleDown Interactive Co., Ltd. (NASDAQGS:DDI)</t>
  </si>
  <si>
    <t>Sunnova Energy International Inc. (NYSE:NOVA)</t>
  </si>
  <si>
    <t>Altus Power, Inc. (NYSE:AMPS)</t>
  </si>
  <si>
    <t>Clean Energy Fuels Corp. (NASDAQGS:CLNE)</t>
  </si>
  <si>
    <t>Camden National Corporation (NASDAQGS:CAC)</t>
  </si>
  <si>
    <t>Stratasys Ltd. (NASDAQGS:SSYS)</t>
  </si>
  <si>
    <t>Ribbon Communications Inc. (NASDAQGS:RBBN)</t>
  </si>
  <si>
    <t>Varex Imaging Corporation (NASDAQGS:VREX)</t>
  </si>
  <si>
    <t>Standard BioTools Inc. (NASDAQGS:LAB)</t>
  </si>
  <si>
    <t>MidWestOne Financial Group, Inc. (NASDAQGS:MOFG)</t>
  </si>
  <si>
    <t>Invesco Municipal Opportunity Trust (NYSE:VMO)</t>
  </si>
  <si>
    <t>Ares Acquisition Corporation II (NYSE:AACT)</t>
  </si>
  <si>
    <t>BlackRock Enhanced Global Dividend Trust (NYSE:BOE)</t>
  </si>
  <si>
    <t>MBX Biosciences, Inc. (NASDAQGS:MBX)</t>
  </si>
  <si>
    <t>Genco Shipping &amp; Trading Limited (NYSE:GNK)</t>
  </si>
  <si>
    <t>Velocity Financial, Inc. (NYSE:VEL)</t>
  </si>
  <si>
    <t>D-Wave Quantum Inc. (NYSE:QBTS)</t>
  </si>
  <si>
    <t>BioAge Labs, Inc. (NASDAQGS:BIOA)</t>
  </si>
  <si>
    <t>ADTRAN Holdings, Inc. (NASDAQGS:ADTN)</t>
  </si>
  <si>
    <t>PIMCO Corporate &amp; Income Strategy Fund (NYSE:PCN)</t>
  </si>
  <si>
    <t>Tourmaline Bio, Inc. (NASDAQGS:TRML)</t>
  </si>
  <si>
    <t>Vinci Partners Investments Ltd. (NASDAQGS:VINP)</t>
  </si>
  <si>
    <t>Capital City Bank Group, Inc. (NASDAQGS:CCBG)</t>
  </si>
  <si>
    <t>Preformed Line Products Company (NASDAQGS:PLPC)</t>
  </si>
  <si>
    <t>Taysha Gene Therapies, Inc. (NASDAQGS:TSHA)</t>
  </si>
  <si>
    <t>Cantaloupe, Inc. (NASDAQGS:CTLP)</t>
  </si>
  <si>
    <t>InnovAge Holding Corp. (NASDAQGS:INNV)</t>
  </si>
  <si>
    <t>National CineMedia, Inc. (NASDAQGS:NCMI)</t>
  </si>
  <si>
    <t>Biglari Holdings Inc. (NYSE:BH.A)</t>
  </si>
  <si>
    <t>BlackRock MuniHoldings Fund, Inc. (NYSE:MHD)</t>
  </si>
  <si>
    <t>Arbutus Biopharma Corporation (NASDAQGS:ABUS)</t>
  </si>
  <si>
    <t>First Foundation Inc. (NYSE:FFWM)</t>
  </si>
  <si>
    <t>Heritage Commerce Corp (NASDAQGS:HTBK)</t>
  </si>
  <si>
    <t>World Acceptance Corporation (NASDAQGS:WRLD)</t>
  </si>
  <si>
    <t>John Hancock Premium Dividend Fund (NYSE:PDT)</t>
  </si>
  <si>
    <t>Ranpak Holdings Corp. (NYSE:PACK)</t>
  </si>
  <si>
    <t>Ramaco Resources, Inc. (NASDAQGS:METC)</t>
  </si>
  <si>
    <t>Teekay Corporation Ltd. (NYSE:TK)</t>
  </si>
  <si>
    <t>The India Fund, Inc. (NYSE:IFN)</t>
  </si>
  <si>
    <t>Montrose Environmental Group, Inc. (NYSE:MEG)</t>
  </si>
  <si>
    <t>The RealReal, Inc. (NASDAQGS:REAL)</t>
  </si>
  <si>
    <t>HomeTrust Bancshares, Inc. (NASDAQGS:HTBI)</t>
  </si>
  <si>
    <t>One Liberty Properties, Inc. (NYSE:OLP)</t>
  </si>
  <si>
    <t>Stoke Therapeutics, Inc. (NASDAQGS:STOK)</t>
  </si>
  <si>
    <t>SpartanNash Company (NASDAQGS:SPTN)</t>
  </si>
  <si>
    <t>Universal Insurance Holdings, Inc. (NYSE:UVE)</t>
  </si>
  <si>
    <t>Compass Minerals International, Inc. (NYSE:CMP)</t>
  </si>
  <si>
    <t>Sturm, Ruger &amp; Company, Inc. (NYSE:RGR)</t>
  </si>
  <si>
    <t>Oppenheimer Holdings Inc. (NYSE:OPY)</t>
  </si>
  <si>
    <t>Simulations Plus, Inc. (NASDAQGS:SLP)</t>
  </si>
  <si>
    <t>South Plains Financial, Inc. (NASDAQGS:SPFI)</t>
  </si>
  <si>
    <t>BlackRock MuniHoldings New Jersey Quality Fund, Inc. (NYSE:MUJ)</t>
  </si>
  <si>
    <t>Monte Rosa Therapeutics, Inc. (NASDAQGS:GLUE)</t>
  </si>
  <si>
    <t>NGL Energy Partners LP (NYSE:NGL)</t>
  </si>
  <si>
    <t>Mesa Laboratories, Inc. (NASDAQGS:MLAB)</t>
  </si>
  <si>
    <t>Mineralys Therapeutics, Inc. (NASDAQGS:MLYS)</t>
  </si>
  <si>
    <t>Washington Trust Bancorp, Inc. (NASDAQGS:WASH)</t>
  </si>
  <si>
    <t>LSB Industries, Inc. (NYSE:LXU)</t>
  </si>
  <si>
    <t>Legacy Housing Corporation (NASDAQGS:LEGH)</t>
  </si>
  <si>
    <t>Peapack-Gladstone Financial Corporation (NASDAQGS:PGC)</t>
  </si>
  <si>
    <t>Permian Basin Royalty Trust (NYSE:PBT)</t>
  </si>
  <si>
    <t>Diversified Healthcare Trust (NASDAQGS:DHC)</t>
  </si>
  <si>
    <t>CION Investment Corporation (NYSE:CION)</t>
  </si>
  <si>
    <t>Gladstone Capital Corporation (NASDAQGS:GLAD)</t>
  </si>
  <si>
    <t>Sana Biotechnology, Inc. (NASDAQGS:SANA)</t>
  </si>
  <si>
    <t>Nuveen Municipal Credit Opportunities Fund (NYSE:NMCO)</t>
  </si>
  <si>
    <t>Funko, Inc. (NASDAQGS:FNKO)</t>
  </si>
  <si>
    <t>Karat Packaging Inc. (NASDAQGS:KRT)</t>
  </si>
  <si>
    <t>Magic Software Enterprises Ltd. (NASDAQGS:MGIC)</t>
  </si>
  <si>
    <t>Carriage Services, Inc. (NYSE:CSV)</t>
  </si>
  <si>
    <t>SmartFinancial, Inc. (NYSE:SMBK)</t>
  </si>
  <si>
    <t>Nuveen California AMT-Free Quality Municipal Income Fund (NYSE:NKX)</t>
  </si>
  <si>
    <t>Orchid Island Capital, Inc. (NYSE:ORC)</t>
  </si>
  <si>
    <t>CTO Realty Growth, Inc. (NYSE:CTO)</t>
  </si>
  <si>
    <t>Rackspace Technology, Inc. (NASDAQGS:RXT)</t>
  </si>
  <si>
    <t>BlackRock Core Bond Trust (NYSE:BHK)</t>
  </si>
  <si>
    <t>Ambac Financial Group, Inc. (NYSE:AMBC)</t>
  </si>
  <si>
    <t>Smith &amp; Wesson Brands, Inc. (NASDAQGS:SWBI)</t>
  </si>
  <si>
    <t>Cass Information Systems, Inc. (NASDAQGS:CASS)</t>
  </si>
  <si>
    <t>Invesco Senior Income Trust (NYSE:VVR)</t>
  </si>
  <si>
    <t>Farmland Partners Inc. (NYSE:FPI)</t>
  </si>
  <si>
    <t>FRP Holdings, Inc. (NASDAQGS:FRPH)</t>
  </si>
  <si>
    <t>Phathom Pharmaceuticals, Inc. (NASDAQGS:PHAT)</t>
  </si>
  <si>
    <t>Adams Natural Resources Fund, Inc. (NYSE:PEO)</t>
  </si>
  <si>
    <t>Ituran Location and Control Ltd. (NASDAQGS:ITRN)</t>
  </si>
  <si>
    <t>Mind Medicine (MindMed) Inc. (NASDAQGS:MNMD)</t>
  </si>
  <si>
    <t>Douglas Dynamics, Inc. (NYSE:PLOW)</t>
  </si>
  <si>
    <t>IGM Biosciences, Inc. (NASDAQGS:IGMS)</t>
  </si>
  <si>
    <t>Invesco Value Municipal Income Trust (NYSE:IIM)</t>
  </si>
  <si>
    <t>Conduent Incorporated (NASDAQGS:CNDT)</t>
  </si>
  <si>
    <t>Qudian Inc. (NYSE:QD)</t>
  </si>
  <si>
    <t>Global Medical REIT Inc. (NYSE:GMRE)</t>
  </si>
  <si>
    <t>Enviri Corporation (NYSE:NVRI)</t>
  </si>
  <si>
    <t>Stitch Fix, Inc. (NASDAQGS:SFIX)</t>
  </si>
  <si>
    <t>PIMCO Income Strategy Fund II (NYSE:PFN)</t>
  </si>
  <si>
    <t>LendingTree, Inc. (NASDAQGS:TREE)</t>
  </si>
  <si>
    <t>PIMCO Municipal Income Fund II (NYSE:PML)</t>
  </si>
  <si>
    <t>LSI Industries Inc. (NASDAQGS:LYTS)</t>
  </si>
  <si>
    <t>GRAIL, Inc. (NASDAQGS:GRAL)</t>
  </si>
  <si>
    <t>Western Asset Emerging Markets Debt Fund Inc. (NYSE:EMD)</t>
  </si>
  <si>
    <t>Universal Health Realty Income Trust (NYSE:UHT)</t>
  </si>
  <si>
    <t>Cognyte Software Ltd. (NASDAQGS:CGNT)</t>
  </si>
  <si>
    <t>i3 Verticals, Inc. (NASDAQGS:IIIV)</t>
  </si>
  <si>
    <t>Eastman Kodak Company (NYSE:KODK)</t>
  </si>
  <si>
    <t>Western Asset Managed Municipals Fund Inc. (NYSE:MMU)</t>
  </si>
  <si>
    <t>AMTD Digital Inc. (NYSE:HKD)</t>
  </si>
  <si>
    <t>Humacyte, Inc. (NASDAQGS:HUMA)</t>
  </si>
  <si>
    <t>CNB Financial Corporation (NASDAQGS:CCNE)</t>
  </si>
  <si>
    <t>Rayonier Advanced Materials Inc. (NYSE:RYAM)</t>
  </si>
  <si>
    <t>Olema Pharmaceuticals, Inc. (NASDAQGS:OLMA)</t>
  </si>
  <si>
    <t>Bandwidth Inc. (NASDAQGS:BAND)</t>
  </si>
  <si>
    <t>First Financial Corporation (NASDAQGS:THFF)</t>
  </si>
  <si>
    <t>Savara Inc. (NASDAQGS:SVRA)</t>
  </si>
  <si>
    <t>Midland States Bancorp, Inc. (NASDAQGS:MSBI)</t>
  </si>
  <si>
    <t>Annexon, Inc. (NASDAQGS:ANNX)</t>
  </si>
  <si>
    <t>Northfield Bancorp, Inc. (Staten Island, NY) (NASDAQGS:NFBK)</t>
  </si>
  <si>
    <t>BigBear.ai Holdings, Inc. (NYSE:BBAI)</t>
  </si>
  <si>
    <t>Insteel Industries, Inc. (NYSE:IIIN)</t>
  </si>
  <si>
    <t>Lifezone Metals Limited (NYSE:LZM)</t>
  </si>
  <si>
    <t>Nuveen Dow 30 Dynamic Overwrite Fund (NYSE:DIAX)</t>
  </si>
  <si>
    <t>MYT Netherlands Parent B.V. (NYSE:MYTE)</t>
  </si>
  <si>
    <t>Invesco Municipal Trust (NYSE:VKQ)</t>
  </si>
  <si>
    <t>Invesco Trust for Investment Grade Municipals (NYSE:VGM)</t>
  </si>
  <si>
    <t>Astronics Corporation (NASDAQGS:ATRO)</t>
  </si>
  <si>
    <t>Crawford &amp; Company (NYSE:CRD.B)</t>
  </si>
  <si>
    <t>National Presto Industries, Inc. (NYSE:NPK)</t>
  </si>
  <si>
    <t>Surmodics, Inc. (NASDAQGS:SRDX)</t>
  </si>
  <si>
    <t>Ironwood Pharmaceuticals, Inc. (NASDAQGS:IRWD)</t>
  </si>
  <si>
    <t>Nordic American Tankers Limited (NYSE:NAT)</t>
  </si>
  <si>
    <t>New York Mortgage Trust, Inc. (NASDAQGS:NYMT)</t>
  </si>
  <si>
    <t>Northwest Pipe Company (NASDAQGS:NWPX)</t>
  </si>
  <si>
    <t>Radius Recycling, Inc. (NASDAQGS:RDUS)</t>
  </si>
  <si>
    <t>Ennis, Inc. (NYSE:EBF)</t>
  </si>
  <si>
    <t>Unisys Corporation (NYSE:UIS)</t>
  </si>
  <si>
    <t>Consolidated Communications Holdings, Inc. (NASDAQGS:CNSL)</t>
  </si>
  <si>
    <t>Green Dot Corporation (NYSE:GDOT)</t>
  </si>
  <si>
    <t>Donegal Group Inc. (NASDAQGS:DGIC.A)</t>
  </si>
  <si>
    <t>Arrow Financial Corporation (NASDAQGS:AROW)</t>
  </si>
  <si>
    <t>Peoples Financial Services Corp. (NASDAQGS:PFIS)</t>
  </si>
  <si>
    <t>Emergent BioSolutions Inc. (NYSE:EBS)</t>
  </si>
  <si>
    <t>Shore Bancshares, Inc. (NASDAQGS:SHBI)</t>
  </si>
  <si>
    <t>Dine Brands Global, Inc. (NYSE:DIN)</t>
  </si>
  <si>
    <t>Definitive Healthcare Corp. (NASDAQGS:DH)</t>
  </si>
  <si>
    <t>Anywhere Real Estate Inc. (NYSE:HOUS)</t>
  </si>
  <si>
    <t>BlackRock Enhanced International Dividend Trust (NYSE:BGY)</t>
  </si>
  <si>
    <t>Invesco Quality Municipal Income Trust (NYSE:IQI)</t>
  </si>
  <si>
    <t>Hudson Pacific Properties, Inc. (NYSE:HPP)</t>
  </si>
  <si>
    <t>BlackRock Health Sciences Trust (NYSE:BME)</t>
  </si>
  <si>
    <t>ACCO Brands Corporation (NYSE:ACCO)</t>
  </si>
  <si>
    <t>Investors Title Company (NASDAQGS:ITIC)</t>
  </si>
  <si>
    <t>ZKH Group Limited (NYSE:ZKH)</t>
  </si>
  <si>
    <t>fuboTV Inc. (NYSE:FUBO)</t>
  </si>
  <si>
    <t>Health Catalyst, Inc. (NASDAQGS:HCAT)</t>
  </si>
  <si>
    <t>Tsakos Energy Navigation Limited (NYSE:TEN)</t>
  </si>
  <si>
    <t>Y-mAbs Therapeutics, Inc. (NASDAQGS:YMAB)</t>
  </si>
  <si>
    <t>Community Healthcare Trust Incorporated (NYSE:CHCT)</t>
  </si>
  <si>
    <t>HarborOne Bancorp, Inc. (NASDAQGS:HONE)</t>
  </si>
  <si>
    <t>Western Asset Inflation-Linked Opportunities &amp; Income Fund (NYSE:WIW)</t>
  </si>
  <si>
    <t>Auna S.A. (NYSE:AUNA)</t>
  </si>
  <si>
    <t>VAALCO Energy, Inc. (NYSE:EGY)</t>
  </si>
  <si>
    <t>Treace Medical Concepts, Inc. (NASDAQGS:TMCI)</t>
  </si>
  <si>
    <t>Terns Pharmaceuticals, Inc. (NASDAQGS:TERN)</t>
  </si>
  <si>
    <t>MeiraGTx Holdings plc (NASDAQGS:MGTX)</t>
  </si>
  <si>
    <t>BlackRock Municipal Income Trust II (NYSE:BLE)</t>
  </si>
  <si>
    <t>B&amp;G Foods, Inc. (NYSE:BGS)</t>
  </si>
  <si>
    <t>ChargePoint Holdings, Inc. (NYSE:CHPT)</t>
  </si>
  <si>
    <t>nLIGHT, Inc. (NASDAQGS:LASR)</t>
  </si>
  <si>
    <t>BlackRock MuniYield Fund, Inc. (NYSE:MYD)</t>
  </si>
  <si>
    <t>Pacific Biosciences of California, Inc. (NASDAQGS:PACB)</t>
  </si>
  <si>
    <t>Royce Micro-Cap Trust, Inc. (NYSE:RMT)</t>
  </si>
  <si>
    <t>TWFG, Inc. (NASDAQGS:TWFG)</t>
  </si>
  <si>
    <t>Kelly Services, Inc. (NASDAQGS:KELY.A)</t>
  </si>
  <si>
    <t>Palmer Square Capital BDC Inc. (NYSE:PSBD)</t>
  </si>
  <si>
    <t>Nuveen New Jersey Quality Municipal Income Fund (NYSE:NXJ)</t>
  </si>
  <si>
    <t>Greenlight Capital Re, Ltd. (NASDAQGS:GLRE)</t>
  </si>
  <si>
    <t>Allogene Therapeutics, Inc. (NASDAQGS:ALLO)</t>
  </si>
  <si>
    <t>1-800-FLOWERS.COM, Inc. (NASDAQGS:FLWS)</t>
  </si>
  <si>
    <t>Lincoln Educational Services Corporation (NASDAQGS:LINC)</t>
  </si>
  <si>
    <t>Flushing Financial Corporation (NASDAQGS:FFIC)</t>
  </si>
  <si>
    <t>The York Water Company (NASDAQGS:YORW)</t>
  </si>
  <si>
    <t>SelectQuote, Inc. (NYSE:SLQT)</t>
  </si>
  <si>
    <t>BlackRock Limited Duration Income Trust (NYSE:BLW)</t>
  </si>
  <si>
    <t>TETRA Technologies, Inc. (NYSE:TTI)</t>
  </si>
  <si>
    <t>BlackRock Debt Strategies Fund, Inc. (NYSE:DSU)</t>
  </si>
  <si>
    <t>Greenfire Resources Ltd. (NYSE:GFR)</t>
  </si>
  <si>
    <t>Invesco Mortgage Capital Inc. (NYSE:IVR)</t>
  </si>
  <si>
    <t>Invesco California Value Municipal Income Trust (NYSE:VCV)</t>
  </si>
  <si>
    <t>GrafTech International Ltd. (NYSE:EAF)</t>
  </si>
  <si>
    <t>Oil-Dri Corporation of America (NYSE:ODC)</t>
  </si>
  <si>
    <t>Alumis Inc. (NASDAQGS:ALMS)</t>
  </si>
  <si>
    <t>John Hancock Preferred Income Fund III (NYSE:HPS)</t>
  </si>
  <si>
    <t>Build-A-Bear Workshop, Inc. (NYSE:BBW)</t>
  </si>
  <si>
    <t>Limoneira Company (NASDAQGS:LMNR)</t>
  </si>
  <si>
    <t>Gladstone Investment Corporation (NASDAQGS:GAIN)</t>
  </si>
  <si>
    <t>Peakstone Realty Trust (NYSE:PKST)</t>
  </si>
  <si>
    <t>Seneca Foods Corporation (NASDAQGS:SENE.A)</t>
  </si>
  <si>
    <t>Global Indemnity Group, LLC (NYSE:GBLI)</t>
  </si>
  <si>
    <t>Zevra Therapeutics, Inc. (NASDAQGS:ZVRA)</t>
  </si>
  <si>
    <t>FARO Technologies, Inc. (NASDAQGS:FARO)</t>
  </si>
  <si>
    <t>GeoPark Limited (NYSE:GPRK)</t>
  </si>
  <si>
    <t>Tortoise Energy Infrastructure Corporation (NYSE:TYG)</t>
  </si>
  <si>
    <t>Kearny Financial Corp. (NASDAQGS:KRNY)</t>
  </si>
  <si>
    <t>Yatsen Holding Limited (NYSE:YSG)</t>
  </si>
  <si>
    <t>Calavo Growers, Inc. (NASDAQGS:CVGW)</t>
  </si>
  <si>
    <t>BlackRock Floating Rate Income Strategies Fund, Inc. (NYSE:FRA)</t>
  </si>
  <si>
    <t>Xponential Fitness, Inc. (NYSE:XPOF)</t>
  </si>
  <si>
    <t>Ouster, Inc. (NASDAQGS:OUST)</t>
  </si>
  <si>
    <t>REGENXBIO Inc. (NASDAQGS:RGNX)</t>
  </si>
  <si>
    <t>Xeris Biopharma Holdings, Inc. (NASDAQGS:XERS)</t>
  </si>
  <si>
    <t>Graham Corporation (NYSE:GHM)</t>
  </si>
  <si>
    <t>The Shyft Group, Inc. (NASDAQGS:SHYF)</t>
  </si>
  <si>
    <t>Rigel Pharmaceuticals, Inc. (NASDAQGS:RIGL)</t>
  </si>
  <si>
    <t>Third Coast Bancshares, Inc. (NASDAQGS:TCBX)</t>
  </si>
  <si>
    <t>Net Lease Office Properties (NYSE:NLOP)</t>
  </si>
  <si>
    <t>Kimball Electronics, Inc. (NASDAQGS:KE)</t>
  </si>
  <si>
    <t>Consensus Cloud Solutions, Inc. (NASDAQGS:CCSI)</t>
  </si>
  <si>
    <t>Zenas BioPharma, Inc. (NASDAQGS:ZBIO)</t>
  </si>
  <si>
    <t>Village Super Market, Inc. (NASDAQGS:VLGE.A)</t>
  </si>
  <si>
    <t>Franklin Covey Co. (NYSE:FC)</t>
  </si>
  <si>
    <t>Capital Bancorp, Inc. (NASDAQGS:CBNK)</t>
  </si>
  <si>
    <t>Boston Omaha Corporation (NYSE:BOC)</t>
  </si>
  <si>
    <t>Sonida Senior Living, Inc. (NYSE:SNDA)</t>
  </si>
  <si>
    <t>Jumia Technologies AG (NYSE:JMIA)</t>
  </si>
  <si>
    <t>Maui Land &amp; Pineapple Company, Inc. (NYSE:MLP)</t>
  </si>
  <si>
    <t>PlayAGS, Inc. (NYSE:AGS)</t>
  </si>
  <si>
    <t>Verve Therapeutics, Inc. (NASDAQGS:VERV)</t>
  </si>
  <si>
    <t>Agora, Inc. (NASDAQGS:API)</t>
  </si>
  <si>
    <t>BlackRock MuniAssets Fund, Inc. (NYSE:MUA)</t>
  </si>
  <si>
    <t>Vivid Seats Inc. (NASDAQGS:SEAT)</t>
  </si>
  <si>
    <t>Olympic Steel, Inc. (NASDAQGS:ZEUS)</t>
  </si>
  <si>
    <t>Ardmore Shipping Corporation (NYSE:ASC)</t>
  </si>
  <si>
    <t>Northrim BanCorp, Inc. (NASDAQGS:NRIM)</t>
  </si>
  <si>
    <t>Nuveen Variable Rate Preferred &amp; Income Fund (NYSE:NPFD)</t>
  </si>
  <si>
    <t>John Hancock Preferred Income Fund (NYSE:HPI)</t>
  </si>
  <si>
    <t>BlackRock MuniVest Fund, Inc. (NYSE:MVF)</t>
  </si>
  <si>
    <t>Service Properties Trust (NASDAQGS:SVC)</t>
  </si>
  <si>
    <t>Titan International, Inc. (NYSE:TWI)</t>
  </si>
  <si>
    <t>Ginkgo Bioworks Holdings, Inc. (NYSE:DNA)</t>
  </si>
  <si>
    <t>National Research Corporation (NASDAQGS:NRC)</t>
  </si>
  <si>
    <t>BingEx Limited (NASDAQGS:FLX)</t>
  </si>
  <si>
    <t>BlackRock Municipal Income Trust (NYSE:BFK)</t>
  </si>
  <si>
    <t>Acelyrin, Inc. (NASDAQGS:SLRN)</t>
  </si>
  <si>
    <t>Community Health Systems, Inc. (NYSE:CYH)</t>
  </si>
  <si>
    <t>Enterprise Bancorp, Inc. (NASDAQGS:EBTC)</t>
  </si>
  <si>
    <t>Movado Group, Inc. (NYSE:MOV)</t>
  </si>
  <si>
    <t>Innovid Corp. (NYSE:CTV)</t>
  </si>
  <si>
    <t>Calamos Global Dynamic Income Fund (NASDAQGS:CHW)</t>
  </si>
  <si>
    <t>Materialise NV (NASDAQGS:MTLS)</t>
  </si>
  <si>
    <t>Chatham Lodging Trust (NYSE:CLDT)</t>
  </si>
  <si>
    <t>Diamond Hill Investment Group, Inc. (NASDAQGS:DHIL)</t>
  </si>
  <si>
    <t>NYLI MacKay DefinedTerm Muni Opportunities Fund (NYSE:MMD)</t>
  </si>
  <si>
    <t>Clearwater Paper Corporation (NYSE:CLW)</t>
  </si>
  <si>
    <t>Torrid Holdings Inc. (NYSE:CURV)</t>
  </si>
  <si>
    <t>Bioceres Crop Solutions Corp. (NASDAQGS:BIOX)</t>
  </si>
  <si>
    <t>Nuveen Pennsylvania Quality Municipal Income Fund (NYSE:NQP)</t>
  </si>
  <si>
    <t>Sierra Bancorp (NASDAQGS:BSRR)</t>
  </si>
  <si>
    <t>Voya Global Equity Dividend and Premium Opportunity Fund (NYSE:IGD)</t>
  </si>
  <si>
    <t>Bank7 Corp. (NASDAQGS:BSVN)</t>
  </si>
  <si>
    <t>Acacia Research Corporation (NASDAQGS:ACTG)</t>
  </si>
  <si>
    <t>Eaton Vance Tax-Managed Buy-Write Income Fund (NYSE:ETB)</t>
  </si>
  <si>
    <t>McEwen Mining Inc. (NYSE:MUX)</t>
  </si>
  <si>
    <t>PennantPark Investment Corporation (NYSE:PNNT)</t>
  </si>
  <si>
    <t>AA Mission Acquisition Corp. (NYSE:AAM)</t>
  </si>
  <si>
    <t>loanDepot, Inc. (NYSE:LDI)</t>
  </si>
  <si>
    <t>Star Group, L.P. (NYSE:SGU)</t>
  </si>
  <si>
    <t>Yiren Digital Ltd. (NYSE:YRD)</t>
  </si>
  <si>
    <t>SandRidge Energy, Inc. (NYSE:SD)</t>
  </si>
  <si>
    <t>WideOpenWest, Inc. (NYSE:WOW)</t>
  </si>
  <si>
    <t>Tejon Ranch Co. (NYSE:TRC)</t>
  </si>
  <si>
    <t>Myers Industries, Inc. (NYSE:MYE)</t>
  </si>
  <si>
    <t>Cango Inc. (NYSE:CANG)</t>
  </si>
  <si>
    <t>Carter Bankshares, Inc. (NASDAQGS:CARE)</t>
  </si>
  <si>
    <t>Park-Ohio Holdings Corp. (NASDAQGS:PKOH)</t>
  </si>
  <si>
    <t>Eaton Vance Tax-Advantaged Global Dividend Opportunities Fund (NYSE:ETO)</t>
  </si>
  <si>
    <t>Gray Television, Inc. (NYSE:GTN)</t>
  </si>
  <si>
    <t>Eaton Vance Municipal Income Trust (NYSE:EVN)</t>
  </si>
  <si>
    <t>Virtus Global Dividend &amp; Income Fund Inc. (NYSE:ZTR)</t>
  </si>
  <si>
    <t>Consolidated Water Co. Ltd. (NASDAQGS:CWCO)</t>
  </si>
  <si>
    <t>Leslie's, Inc. (NASDAQGS:LESL)</t>
  </si>
  <si>
    <t>Xperi Inc. (NYSE:XPER)</t>
  </si>
  <si>
    <t>Zumiez Inc. (NASDAQGS:ZUMZ)</t>
  </si>
  <si>
    <t>RBB Bancorp (NASDAQGS:RBB)</t>
  </si>
  <si>
    <t>Advent Convertible and Income Fund (NYSE:AVK)</t>
  </si>
  <si>
    <t>Sohu.com Limited (NASDAQGS:SOHU)</t>
  </si>
  <si>
    <t>Guaranty Bancshares, Inc. (NYSE:GNTY)</t>
  </si>
  <si>
    <t>Financial Institutions, Inc. (NASDAQGS:FISI)</t>
  </si>
  <si>
    <t>ReposiTrak, Inc. (NYSE:TRAK)</t>
  </si>
  <si>
    <t>Traeger, Inc. (NYSE:COOK)</t>
  </si>
  <si>
    <t>Oatly Group AB (NASDAQGS:OTLY)</t>
  </si>
  <si>
    <t>Waterdrop Inc. (NYSE:WDH)</t>
  </si>
  <si>
    <t>First Trust Enhanced Equity Income Fund (NYSE:FFA)</t>
  </si>
  <si>
    <t>J.Jill, Inc. (NYSE:JILL)</t>
  </si>
  <si>
    <t>First Business Financial Services, Inc. (NASDAQGS:FBIZ)</t>
  </si>
  <si>
    <t>AMC Networks Inc. (NASDAQGS:AMCX)</t>
  </si>
  <si>
    <t>Genie Energy Ltd. (NYSE:GNE)</t>
  </si>
  <si>
    <t>Universal Stainless &amp; Alloy Products, Inc. (NASDAQGS:USAP)</t>
  </si>
  <si>
    <t>Perion Network Ltd. (NASDAQGS:PERI)</t>
  </si>
  <si>
    <t>Safe Bulkers, Inc. (NYSE:SB)</t>
  </si>
  <si>
    <t>Bridge Investment Group Holdings Inc. (NYSE:BRDG)</t>
  </si>
  <si>
    <t>Mercer International Inc. (NASDAQGS:MERC)</t>
  </si>
  <si>
    <t>Sound Point Meridian Capital, Inc. (NYSE:SPMC)</t>
  </si>
  <si>
    <t>Lesaka Technologies, Inc. (NASDAQGS:LSAK)</t>
  </si>
  <si>
    <t>Home Bancorp, Inc. (NASDAQGS:HBCP)</t>
  </si>
  <si>
    <t>BlackRock MuniYield New York Quality Fund, Inc. (NYSE:MYN)</t>
  </si>
  <si>
    <t>ZimVie Inc. (NASDAQGS:ZIMV)</t>
  </si>
  <si>
    <t>Red River Bancshares, Inc. (NASDAQGS:RRBI)</t>
  </si>
  <si>
    <t>8x8, Inc. (NASDAQGS:EGHT)</t>
  </si>
  <si>
    <t>3D Systems Corporation (NYSE:DDD)</t>
  </si>
  <si>
    <t>Summit Midstream Corporation (NYSE:SMC)</t>
  </si>
  <si>
    <t>West Bancorporation, Inc. (NASDAQGS:WTBA)</t>
  </si>
  <si>
    <t>Barings Corporate Investors (NYSE:MCI)</t>
  </si>
  <si>
    <t>BNY Mellon Strategic Municipals, Inc. (NYSE:LEO)</t>
  </si>
  <si>
    <t>Western Asset High Income Fund II Inc. (NYSE:HIX)</t>
  </si>
  <si>
    <t>Spire Global, Inc. (NYSE:SPIR)</t>
  </si>
  <si>
    <t>Ooma, Inc. (NYSE:OOMA)</t>
  </si>
  <si>
    <t>BRT Apartments Corp. (NYSE:BRT)</t>
  </si>
  <si>
    <t>The Gabelli Utility Trust (NYSE:GUT)</t>
  </si>
  <si>
    <t>DWS Municipal Income Trust (NYSE:KTF)</t>
  </si>
  <si>
    <t>Ares Commercial Real Estate Corporation (NYSE:ACRE)</t>
  </si>
  <si>
    <t>Abrdn Life Sciences Investors (NYSE:HQL)</t>
  </si>
  <si>
    <t>Ceragon Networks Ltd. (NASDAQGS:CRNT)</t>
  </si>
  <si>
    <t>ASA Gold and Precious Metals Limited (NYSE:ASA)</t>
  </si>
  <si>
    <t>Runway Growth Finance Corp. (NASDAQGS:RWAY)</t>
  </si>
  <si>
    <t>Enhabit, Inc. (NYSE:EHAB)</t>
  </si>
  <si>
    <t>Haverty Furniture Companies, Inc. (NYSE:HVT)</t>
  </si>
  <si>
    <t>NL Industries, Inc. (NYSE:NL)</t>
  </si>
  <si>
    <t>Methode Electronics, Inc. (NYSE:MEI)</t>
  </si>
  <si>
    <t>Luxfer Holdings PLC (NYSE:LXFR)</t>
  </si>
  <si>
    <t>Contineum Therapeutics, Inc. (NASDAQGS:CTNM)</t>
  </si>
  <si>
    <t>El Pollo Loco Holdings, Inc. (NASDAQGS:LOCO)</t>
  </si>
  <si>
    <t>America's Car-Mart, Inc. (NASDAQGS:CRMT)</t>
  </si>
  <si>
    <t>Eaton Vance Senior Floating-Rate Trust (NYSE:EFR)</t>
  </si>
  <si>
    <t>Dada Nexus Limited (NASDAQGS:DADA)</t>
  </si>
  <si>
    <t>Western Asset High Income Opportunity Fund Inc. (NYSE:HIO)</t>
  </si>
  <si>
    <t>Amylyx Pharmaceuticals, Inc. (NASDAQGS:AMLX)</t>
  </si>
  <si>
    <t>Genesco Inc. (NYSE:GCO)</t>
  </si>
  <si>
    <t>abrdn Global Premier Properties Fund (NYSE:AWP)</t>
  </si>
  <si>
    <t>Quad/Graphics, Inc. (NYSE:QUAD)</t>
  </si>
  <si>
    <t>BARK, Inc. (NYSE:BARK)</t>
  </si>
  <si>
    <t>X Financial (NYSE:XYF)</t>
  </si>
  <si>
    <t>Voyager Therapeutics, Inc. (NASDAQGS:VYGR)</t>
  </si>
  <si>
    <t>The Manitowoc Company, Inc. (NYSE:MTW)</t>
  </si>
  <si>
    <t>Stellus Capital Investment Corporation (NYSE:SCM)</t>
  </si>
  <si>
    <t>Groupon, Inc. (NASDAQGS:GRPN)</t>
  </si>
  <si>
    <t>Codexis, Inc. (NASDAQGS:CDXS)</t>
  </si>
  <si>
    <t>CVRx, Inc. (NASDAQGS:CVRX)</t>
  </si>
  <si>
    <t>John Hancock Preferred Income Fund II (NYSE:HPF)</t>
  </si>
  <si>
    <t>TrueCar, Inc. (NASDAQGS:TRUE)</t>
  </si>
  <si>
    <t>Source Capital, Inc. (NYSE:SOR)</t>
  </si>
  <si>
    <t>Southern States Bancshares, Inc. (NASDAQGS:SSBK)</t>
  </si>
  <si>
    <t>Ranger Energy Services, Inc. (NYSE:RNGR)</t>
  </si>
  <si>
    <t>BlackRock Energy and Resources Trust (NYSE:BGR)</t>
  </si>
  <si>
    <t>Matrix Service Company (NASDAQGS:MTRX)</t>
  </si>
  <si>
    <t>American Public Education, Inc. (NASDAQGS:APEI)</t>
  </si>
  <si>
    <t>Mesabi Trust (NYSE:MSB)</t>
  </si>
  <si>
    <t>First Internet Bancorp (NASDAQGS:INBK)</t>
  </si>
  <si>
    <t>Nu Skin Enterprises, Inc. (NYSE:NUS)</t>
  </si>
  <si>
    <t>4D Molecular Therapeutics, Inc. (NASDAQGS:FDMT)</t>
  </si>
  <si>
    <t>Heritage Insurance Holdings, Inc. (NYSE:HRTG)</t>
  </si>
  <si>
    <t>DouYu International Holdings Limited (NASDAQGS:DOYU)</t>
  </si>
  <si>
    <t>Nuveen New York Quality Municipal Income Fund (NYSE:NAN)</t>
  </si>
  <si>
    <t>Nathan's Famous, Inc. (NASDAQGS:NATH)</t>
  </si>
  <si>
    <t>Artesian Resources Corporation (NASDAQGS:ARTN.A)</t>
  </si>
  <si>
    <t>BlackSky Technology Inc. (NYSE:BKSY)</t>
  </si>
  <si>
    <t>Horizon Technology Finance Corporation (NASDAQGS:HRZN)</t>
  </si>
  <si>
    <t>CS Disco, Inc. (NYSE:LAW)</t>
  </si>
  <si>
    <t>Saratoga Investment Corp. (NYSE:SAR)</t>
  </si>
  <si>
    <t>Logility Supply Chain Solutions, Inc. (NASDAQGS:LGTY)</t>
  </si>
  <si>
    <t>Cross Country Healthcare, Inc. (NASDAQGS:CCRN)</t>
  </si>
  <si>
    <t>Titan Machinery Inc. (NASDAQGS:TITN)</t>
  </si>
  <si>
    <t>Eaton Vance Floating-Rate Income Trust (NYSE:EFT)</t>
  </si>
  <si>
    <t>MBIA Inc. (NYSE:MBI)</t>
  </si>
  <si>
    <t>PIMCO Strategic Income Fund, Inc. (NYSE:RCS)</t>
  </si>
  <si>
    <t>BlackRock California Municipal Income Trust (NYSE:BFZ)</t>
  </si>
  <si>
    <t>Absci Corporation (NASDAQGS:ABSI)</t>
  </si>
  <si>
    <t>China Yuchai International Limited (NYSE:CYD)</t>
  </si>
  <si>
    <t>Cohen &amp; Steers Total Return Realty Fund, Inc. (NYSE:RFI)</t>
  </si>
  <si>
    <t>BlackRock MuniYield Michigan Quality Fund, Inc. (NYSE:MIY)</t>
  </si>
  <si>
    <t>Mayville Engineering Company, Inc. (NYSE:MEC)</t>
  </si>
  <si>
    <t>Oil States International, Inc. (NYSE:OIS)</t>
  </si>
  <si>
    <t>Natural Gas Services Group, Inc. (NYSE:NGS)</t>
  </si>
  <si>
    <t>Putnam Municipal Opportunities Trust (NYSE:PMO)</t>
  </si>
  <si>
    <t>Liberty All-Star Growth Fund, Inc. (NYSE:ASG)</t>
  </si>
  <si>
    <t>Marine Products Corporation (NYSE:MPX)</t>
  </si>
  <si>
    <t>Johnson Outdoors Inc. (NASDAQGS:JOUT)</t>
  </si>
  <si>
    <t>Putnam Premier Income Trust (NYSE:PPT)</t>
  </si>
  <si>
    <t>Eventbrite, Inc. (NYSE:EB)</t>
  </si>
  <si>
    <t>SmartRent, Inc. (NYSE:SMRT)</t>
  </si>
  <si>
    <t>Design Therapeutics, Inc. (NASDAQGS:DSGN)</t>
  </si>
  <si>
    <t>Orion Group Holdings, Inc. (NYSE:ORN)</t>
  </si>
  <si>
    <t>Weyco Group, Inc. (NASDAQGS:WEYS)</t>
  </si>
  <si>
    <t>iHeartMedia, Inc. (NASDAQGS:IHRT)</t>
  </si>
  <si>
    <t>Holley Inc. (NYSE:HLLY)</t>
  </si>
  <si>
    <t>Virtus Convertible &amp; Income Fund (NYSE:NCV)</t>
  </si>
  <si>
    <t>TriplePoint Venture Growth BDC Corp. (NYSE:TPVG)</t>
  </si>
  <si>
    <t>Abrdn Income Credit Strategies Fund (NYSE:ACP)</t>
  </si>
  <si>
    <t>Sleep Number Corporation (NASDAQGS:SNBR)</t>
  </si>
  <si>
    <t>Saba Capital Income &amp; Opportunities Fund (NYSE:BRW)</t>
  </si>
  <si>
    <t>Intrepid Potash, Inc. (NYSE:IPI)</t>
  </si>
  <si>
    <t>Postal Realty Trust, Inc. (NYSE:PSTL)</t>
  </si>
  <si>
    <t>Spok Holdings, Inc. (NASDAQGS:SPOK)</t>
  </si>
  <si>
    <t>Kaltura, Inc. (NASDAQGS:KLTR)</t>
  </si>
  <si>
    <t>BlackRock MuniHoldings New York Quality Fund, Inc. (NYSE:MHN)</t>
  </si>
  <si>
    <t>AllianceBernstein National Municipal Income Fund, Inc. (NYSE:AFB)</t>
  </si>
  <si>
    <t>Forrester Research, Inc. (NASDAQGS:FORR)</t>
  </si>
  <si>
    <t>Beyond Meat, Inc. (NASDAQGS:BYND)</t>
  </si>
  <si>
    <t>Civeo Corporation (NYSE:CVEO)</t>
  </si>
  <si>
    <t>C4 Therapeutics, Inc. (NASDAQGS:CCCC)</t>
  </si>
  <si>
    <t>Angel Oak Financial Strategies Income Term Trust (NYSE:FINS)</t>
  </si>
  <si>
    <t>JAKKS Pacific, Inc. (NASDAQGS:JAKK)</t>
  </si>
  <si>
    <t>BayCom Corp (NASDAQGS:BCML)</t>
  </si>
  <si>
    <t>The First Bancorp, Inc. (NASDAQGS:FNLC)</t>
  </si>
  <si>
    <t>Haymaker Acquisition Corp. 4 (NYSE:HYAC)</t>
  </si>
  <si>
    <t>Invesco Municipal Income Opportunities Trust (NYSE:OIA)</t>
  </si>
  <si>
    <t>Nuveen S&amp;P 500 Dynamic Overwrite Fund (NYSE:SPXX)</t>
  </si>
  <si>
    <t>Cerence Inc. (NASDAQGS:CRNC)</t>
  </si>
  <si>
    <t>COMPASS Pathways plc (NASDAQGS:CMPS)</t>
  </si>
  <si>
    <t>Berry Corporation (NASDAQGS:BRY)</t>
  </si>
  <si>
    <t>Energy Vault Holdings, Inc. (NYSE:NRGV)</t>
  </si>
  <si>
    <t>Gilat Satellite Networks Ltd. (NASDAQGS:GILT)</t>
  </si>
  <si>
    <t>FrontView REIT, Inc. (NYSE:FVR)</t>
  </si>
  <si>
    <t>Potbelly Corporation (NASDAQGS:PBPB)</t>
  </si>
  <si>
    <t>L.B. Foster Company (NASDAQGS:FSTR)</t>
  </si>
  <si>
    <t>Accolade, Inc. (NASDAQGS:ACCD)</t>
  </si>
  <si>
    <t>NexPoint Real Estate Finance, Inc. (NYSE:NREF)</t>
  </si>
  <si>
    <t>Regional Management Corp. (NYSE:RM)</t>
  </si>
  <si>
    <t>Colony Bankcorp, Inc. (NYSE:CBAN)</t>
  </si>
  <si>
    <t>The Taiwan Fund, Inc. (NYSE:TWN)</t>
  </si>
  <si>
    <t>Flexsteel Industries, Inc. (NASDAQGS:FLXS)</t>
  </si>
  <si>
    <t>PCB Bancorp (NASDAQGS:PCB)</t>
  </si>
  <si>
    <t>Park Aerospace Corp. (NYSE:PKE)</t>
  </si>
  <si>
    <t>LMP Capital and Income Fund Inc. (NYSE:SCD)</t>
  </si>
  <si>
    <t>Vishay Precision Group, Inc. (NYSE:VPG)</t>
  </si>
  <si>
    <t>BNY Mellon Strategic Municipal Bond Fund, Inc. (NYSE:DSM)</t>
  </si>
  <si>
    <t>BlackRock Municipal Income Quality Trust (NYSE:BYM)</t>
  </si>
  <si>
    <t>Zhihu Inc. (NYSE:ZH)</t>
  </si>
  <si>
    <t>Viant Technology Inc. (NASDAQGS:DSP)</t>
  </si>
  <si>
    <t>PIMCO Income Strategy Fund (NYSE:PFL)</t>
  </si>
  <si>
    <t>Barnes &amp; Noble Education, Inc. (NYSE:BNED)</t>
  </si>
  <si>
    <t>Smith Douglas Homes Corp. (NYSE:SDHC)</t>
  </si>
  <si>
    <t>Luminar Technologies, Inc. (NASDAQGS:LAZR)</t>
  </si>
  <si>
    <t>Putnam Managed Municipal Income Trust (NYSE:PMM)</t>
  </si>
  <si>
    <t>BlackRock Floating Rate Income Trust (NYSE:BGT)</t>
  </si>
  <si>
    <t>ATN International, Inc. (NASDAQGS:ATNI)</t>
  </si>
  <si>
    <t>uniQure N.V. (NASDAQGS:QURE)</t>
  </si>
  <si>
    <t>FREYR Battery, Inc. (NYSE:FREY)</t>
  </si>
  <si>
    <t>Aclaris Therapeutics, Inc. (NASDAQGS:ACRS)</t>
  </si>
  <si>
    <t>Lexicon Pharmaceuticals, Inc. (NASDAQGS:LXRX)</t>
  </si>
  <si>
    <t>Nuveen California Municipal Value Fund (NYSE:NCA)</t>
  </si>
  <si>
    <t>Expensify, Inc. (NASDAQGS:EXFY)</t>
  </si>
  <si>
    <t>TMC the metals company Inc. (NASDAQGS:TMC)</t>
  </si>
  <si>
    <t>Atea Pharmaceuticals, Inc. (NASDAQGS:AVIR)</t>
  </si>
  <si>
    <t>Eagle Point Income Company Inc. (NYSE:EIC)</t>
  </si>
  <si>
    <t>Mistras Group, Inc. (NYSE:MG)</t>
  </si>
  <si>
    <t>Beyond, Inc. (NYSE:BYON)</t>
  </si>
  <si>
    <t>Immersion Corporation (NASDAQGS:IMMR)</t>
  </si>
  <si>
    <t>W&amp;T Offshore, Inc. (NYSE:WTI)</t>
  </si>
  <si>
    <t>OraSure Technologies, Inc. (NASDAQGS:OSUR)</t>
  </si>
  <si>
    <t>Tenaya Therapeutics, Inc. (NASDAQGS:TNYA)</t>
  </si>
  <si>
    <t>Resources Connection, Inc. (NASDAQGS:RGP)</t>
  </si>
  <si>
    <t>Five Point Holdings, LLC (NYSE:FPH)</t>
  </si>
  <si>
    <t>Mersana Therapeutics, Inc. (NASDAQGS:MRSN)</t>
  </si>
  <si>
    <t>Proficient Auto Logistics, Inc. (NASDAQGS:PAL)</t>
  </si>
  <si>
    <t>AngioDynamics, Inc. (NASDAQGS:ANGO)</t>
  </si>
  <si>
    <t>Nautilus Biotechnology, Inc. (NASDAQGS:NAUT)</t>
  </si>
  <si>
    <t>AudioCodes Ltd. (NASDAQGS:AUDC)</t>
  </si>
  <si>
    <t>Nuveen Real Estate Income Fund (NYSE:JRS)</t>
  </si>
  <si>
    <t>Morgan Stanley India Investment Fund, Inc. (NYSE:IIF)</t>
  </si>
  <si>
    <t>Waterstone Financial, Inc. (NASDAQGS:WSBF)</t>
  </si>
  <si>
    <t>ON24, Inc. (NYSE:ONTF)</t>
  </si>
  <si>
    <t>Designer Brands Inc. (NYSE:DBI)</t>
  </si>
  <si>
    <t>Precigen, Inc. (NASDAQGS:PGEN)</t>
  </si>
  <si>
    <t>Lifecore Biomedical, Inc. (NASDAQGS:LFCR)</t>
  </si>
  <si>
    <t>First Trust Senior Floating Rate Income Fund II (NYSE:FCT)</t>
  </si>
  <si>
    <t>GreenTree Hospitality Group Ltd. (NYSE:GHG)</t>
  </si>
  <si>
    <t>Outbrain Inc. (NASDAQGS:OB)</t>
  </si>
  <si>
    <t>European Wax Center, Inc. (NASDAQGS:EWCZ)</t>
  </si>
  <si>
    <t>ModivCare Inc. (NASDAQGS:MODV)</t>
  </si>
  <si>
    <t>Cooper-Standard Holdings Inc. (NYSE:CPS)</t>
  </si>
  <si>
    <t>Amplify Energy Corp. (NYSE:AMPY)</t>
  </si>
  <si>
    <t>Perfect Corp. (NYSE:PERF)</t>
  </si>
  <si>
    <t>Hamilton Beach Brands Holding Company (NYSE:HBB)</t>
  </si>
  <si>
    <t>PIMCO Municipal Income Fund III (NYSE:PMX)</t>
  </si>
  <si>
    <t>Zynex, Inc. (NASDAQGS:ZYXI)</t>
  </si>
  <si>
    <t>MFS Charter Income Trust (NYSE:MCR)</t>
  </si>
  <si>
    <t>Lyell Immunopharma, Inc. (NASDAQGS:LYEL)</t>
  </si>
  <si>
    <t>Alta Equipment Group Inc. (NYSE:ALTG)</t>
  </si>
  <si>
    <t>American Realty Investors, Inc. (NYSE:ARL)</t>
  </si>
  <si>
    <t>Biomea Fusion, Inc. (NASDAQGS:BMEA)</t>
  </si>
  <si>
    <t>MFS Multimarket Income Trust (NYSE:MMT)</t>
  </si>
  <si>
    <t>BlackRock New York Municipal Income Trust (NYSE:BNY)</t>
  </si>
  <si>
    <t>Anika Therapeutics, Inc. (NASDAQGS:ANIK)</t>
  </si>
  <si>
    <t>BlackRock Income Trust, Inc. (NYSE:BKT)</t>
  </si>
  <si>
    <t>TruBridge, Inc. (NASDAQGS:TBRG)</t>
  </si>
  <si>
    <t>Seritage Growth Properties (NYSE:SRG)</t>
  </si>
  <si>
    <t>Industrial Logistics Properties Trust (NASDAQGS:ILPT)</t>
  </si>
  <si>
    <t>Alpine Income Property Trust, Inc. (NYSE:PINE)</t>
  </si>
  <si>
    <t>Pulmonx Corporation (NASDAQGS:LUNG)</t>
  </si>
  <si>
    <t>Princeton Bancorp, Inc. (NASDAQGS:BPRN)</t>
  </si>
  <si>
    <t>Alector, Inc. (NASDAQGS:ALEC)</t>
  </si>
  <si>
    <t>Virtus Convertible &amp; Income Fund II (NYSE:NCZ)</t>
  </si>
  <si>
    <t>PIMCO Municipal Income Fund (NYSE:PMF)</t>
  </si>
  <si>
    <t>Templeton Emerging Markets Income Fund (NYSE:TEI)</t>
  </si>
  <si>
    <t>Saba Capital Income &amp; Opportunities Fund II (NYSE:SABA)</t>
  </si>
  <si>
    <t>Flotek Industries, Inc. (NYSE:FTK)</t>
  </si>
  <si>
    <t>Kyverna Therapeutics, Inc. (NASDAQGS:KYTX)</t>
  </si>
  <si>
    <t>Chemung Financial Corporation (NASDAQGS:CHMG)</t>
  </si>
  <si>
    <t>RE/MAX Holdings, Inc. (NYSE:RMAX)</t>
  </si>
  <si>
    <t>Aeva Technologies, Inc. (NYSE:AEVA)</t>
  </si>
  <si>
    <t>TTEC Holdings, Inc. (NASDAQGS:TTEC)</t>
  </si>
  <si>
    <t>WhiteHorse Finance, Inc. (NASDAQGS:WHF)</t>
  </si>
  <si>
    <t>Performant Healthcare, Inc. (NASDAQGS:PHLT)</t>
  </si>
  <si>
    <t>Transcontinental Realty Investors, Inc. (NYSE:TCI)</t>
  </si>
  <si>
    <t>Penns Woods Bancorp, Inc. (NASDAQGS:PWOD)</t>
  </si>
  <si>
    <t>Kingsway Financial Services Inc. (NYSE:KFS)</t>
  </si>
  <si>
    <t>Onity Group Inc. (NYSE:ONIT)</t>
  </si>
  <si>
    <t>NexPoint Diversified Real Estate Trust (NYSE:NXDT)</t>
  </si>
  <si>
    <t>BRC Inc. (NYSE:BRCC)</t>
  </si>
  <si>
    <t>Sprott Focus Trust, Inc. (NASDAQGS:FUND)</t>
  </si>
  <si>
    <t>Tredegar Corporation (NYSE:TG)</t>
  </si>
  <si>
    <t>Braemar Hotels &amp; Resorts Inc. (NYSE:BHR)</t>
  </si>
  <si>
    <t>TCW Strategic Income Fund, Inc. (NYSE:TSI)</t>
  </si>
  <si>
    <t>Orion Office REIT Inc. (NYSE:ONL)</t>
  </si>
  <si>
    <t>a.k.a. Brands Holding Corp. (NYSE:AKA)</t>
  </si>
  <si>
    <t>BlackRock MuniYield Quality Fund II, Inc. (NYSE:MQT)</t>
  </si>
  <si>
    <t>BlackRock MuniHoldings Quality Fund II, Inc. (NYSE:MUE)</t>
  </si>
  <si>
    <t>Travelzoo (NASDAQGS:TZOO)</t>
  </si>
  <si>
    <t>BlackRock MuniVest Fund II, Inc. (NYSE:MVT)</t>
  </si>
  <si>
    <t>NACCO Industries, Inc. (NYSE:NC)</t>
  </si>
  <si>
    <t>Silvaco Group, Inc. (NASDAQGS:SVCO)</t>
  </si>
  <si>
    <t>MFS Municipal Income Trust (NYSE:MFM)</t>
  </si>
  <si>
    <t>ADC Therapeutics SA (NYSE:ADCT)</t>
  </si>
  <si>
    <t>City Office REIT, Inc. (NYSE:CIO)</t>
  </si>
  <si>
    <t>Pioneer High Income Fund, Inc. (NYSE:PHT)</t>
  </si>
  <si>
    <t>iRobot Corporation (NASDAQGS:IRBT)</t>
  </si>
  <si>
    <t>C&amp;F Financial Corporation (NASDAQGS:CFFI)</t>
  </si>
  <si>
    <t>XBiotech Inc. (NASDAQGS:XBIT)</t>
  </si>
  <si>
    <t>Inogen, Inc. (NASDAQGS:INGN)</t>
  </si>
  <si>
    <t>Angel Oak Mortgage REIT, Inc. (NYSE:AOMR)</t>
  </si>
  <si>
    <t>Blue Foundry Bancorp (NASDAQGS:BLFY)</t>
  </si>
  <si>
    <t>First United Corporation (NASDAQGS:FUNC)</t>
  </si>
  <si>
    <t>FutureFuel Corp. (NYSE:FF)</t>
  </si>
  <si>
    <t>Solid Biosciences Inc. (NASDAQGS:SLDB)</t>
  </si>
  <si>
    <t>SOPHiA GENETICS SA (NASDAQGS:SOPH)</t>
  </si>
  <si>
    <t>Amprius Technologies, Inc. (NYSE:AMPX)</t>
  </si>
  <si>
    <t>Douglas Elliman Inc. (NYSE:DOUG)</t>
  </si>
  <si>
    <t>Hawthorn Bancshares, Inc. (NASDAQGS:HWBK)</t>
  </si>
  <si>
    <t>Colombier Acquisition Corp. II (NYSE:CLBR)</t>
  </si>
  <si>
    <t>Vertical Aerospace Ltd. (NYSE:EVTL)</t>
  </si>
  <si>
    <t>MacroGenics, Inc. (NASDAQGS:MGNX)</t>
  </si>
  <si>
    <t>Invesco Trust for Investment Grade New York Municipals (NYSE:VTN)</t>
  </si>
  <si>
    <t>Accuray Incorporated (NASDAQGS:ARAY)</t>
  </si>
  <si>
    <t>HomeStreet, Inc. (NASDAQGS:HMST)</t>
  </si>
  <si>
    <t>Citizens, Inc. (NYSE:CIA)</t>
  </si>
  <si>
    <t>Japan Smaller Capitalization Fund, Inc. (NYSE:JOF)</t>
  </si>
  <si>
    <t>TrueBlue, Inc. (NYSE:TBI)</t>
  </si>
  <si>
    <t>Utah Medical Products, Inc. (NASDAQGS:UTMD)</t>
  </si>
  <si>
    <t>Inhibrx Biosciences, Inc. (NASDAQGS:INBX)</t>
  </si>
  <si>
    <t>Chegg, Inc. (NYSE:CHGG)</t>
  </si>
  <si>
    <t>Entravision Communications Corporation (NYSE:EVC)</t>
  </si>
  <si>
    <t>Pioneer Municipal High Income Fund, Inc. (NYSE:MHI)</t>
  </si>
  <si>
    <t>Lazard Global Total Return and Income Fund, Inc. (NYSE:LGI)</t>
  </si>
  <si>
    <t>Templeton Dragon Fund, Inc. (NYSE:TDF)</t>
  </si>
  <si>
    <t>First Western Financial, Inc. (NASDAQGS:MYFW)</t>
  </si>
  <si>
    <t>Pioneer Municipal High Income Advantage Fund, Inc. (NYSE:MAV)</t>
  </si>
  <si>
    <t>Diana Shipping Inc. (NYSE:DSX)</t>
  </si>
  <si>
    <t>BlackRock Investment Quality Municipal Trust Inc. (NYSE:BKN)</t>
  </si>
  <si>
    <t>Virgin Galactic Holdings, Inc. (NYSE:SPCE)</t>
  </si>
  <si>
    <t>Medifast, Inc. (NYSE:MED)</t>
  </si>
  <si>
    <t>Valens Semiconductor Ltd. (NYSE:VLN)</t>
  </si>
  <si>
    <t>Solid Power, Inc. (NASDAQGS:SLDP)</t>
  </si>
  <si>
    <t>Medallion Financial Corp. (NASDAQGS:MFIN)</t>
  </si>
  <si>
    <t>First Financial Northwest, Inc. (NASDAQGS:FFNW)</t>
  </si>
  <si>
    <t>San Juan Basin Royalty Trust (NYSE:SJT)</t>
  </si>
  <si>
    <t>Stratus Properties Inc. (NASDAQGS:STRS)</t>
  </si>
  <si>
    <t>2seventy bio, Inc. (NASDAQGS:TSVT)</t>
  </si>
  <si>
    <t>Alico, Inc. (NASDAQGS:ALCO)</t>
  </si>
  <si>
    <t>KNOT Offshore Partners LP (NYSE:KNOP)</t>
  </si>
  <si>
    <t>BNY Mellon Municipal Bond Infrastructure Fund, Inc. (NYSE:DMB)</t>
  </si>
  <si>
    <t>Nkarta, Inc. (NASDAQGS:NKTX)</t>
  </si>
  <si>
    <t>Sight Sciences, Inc. (NASDAQGS:SGHT)</t>
  </si>
  <si>
    <t>Richardson Electronics, Ltd. (NASDAQGS:RELL)</t>
  </si>
  <si>
    <t>The Children's Place, Inc. (NASDAQGS:PLCE)</t>
  </si>
  <si>
    <t>AG Mortgage Investment Trust, Inc. (NYSE:MITT)</t>
  </si>
  <si>
    <t>Forge Global Holdings, Inc. (NYSE:FRGE)</t>
  </si>
  <si>
    <t>Vasta Platform Limited (NASDAQGS:VSTA)</t>
  </si>
  <si>
    <t>Aviat Networks, Inc. (NASDAQGS:AVNW)</t>
  </si>
  <si>
    <t>High Income Securities Fund (NYSE:PCF)</t>
  </si>
  <si>
    <t>NN, Inc. (NASDAQGS:NNBR)</t>
  </si>
  <si>
    <t>Caribou Biosciences, Inc. (NASDAQGS:CRBU)</t>
  </si>
  <si>
    <t>Hooker Furnishings Corporation (NASDAQGS:HOFT)</t>
  </si>
  <si>
    <t>ThredUp Inc. (NASDAQGS:TDUP)</t>
  </si>
  <si>
    <t>StealthGas Inc. (NASDAQGS:GASS)</t>
  </si>
  <si>
    <t>ESSA Bancorp, Inc. (NASDAQGS:ESSA)</t>
  </si>
  <si>
    <t>Franklin Universal Trust (NYSE:FT)</t>
  </si>
  <si>
    <t>Templeton Emerging Markets Fund (NYSE:EMF)</t>
  </si>
  <si>
    <t>Western New England Bancorp, Inc. (NASDAQGS:WNEB)</t>
  </si>
  <si>
    <t>The New America High Income Fund Inc. (NYSE:HYB)</t>
  </si>
  <si>
    <t>Ellington Credit Company (NYSE:EARN)</t>
  </si>
  <si>
    <t>PIMCO California Municipal Income Fund II (NYSE:PCK)</t>
  </si>
  <si>
    <t>Western Asset Inflation-Linked Income Fund (NYSE:WIA)</t>
  </si>
  <si>
    <t>Finance of America Companies Inc. (NYSE:FOA)</t>
  </si>
  <si>
    <t>Brightcove Inc. (NASDAQGS:BCOV)</t>
  </si>
  <si>
    <t>BNY Mellon High Yield Strategies Fund (NYSE:DHF)</t>
  </si>
  <si>
    <t>Blackstone Senior Floating Rate 2027 Term Fund (NYSE:BSL)</t>
  </si>
  <si>
    <t>GoPro, Inc. (NASDAQGS:GPRO)</t>
  </si>
  <si>
    <t>Stoneridge, Inc. (NYSE:SRI)</t>
  </si>
  <si>
    <t>SEACOR Marine Holdings Inc. (NYSE:SMHI)</t>
  </si>
  <si>
    <t>Ventyx Biosciences, Inc. (NASDAQGS:VTYX)</t>
  </si>
  <si>
    <t>AMREP Corporation (NYSE:AXR)</t>
  </si>
  <si>
    <t>ContextLogic Inc. (NASDAQGS:LOGC)</t>
  </si>
  <si>
    <t>Lanvin Group Holdings Limited (NYSE:LANV)</t>
  </si>
  <si>
    <t>Forum Energy Technologies, Inc. (NYSE:FET)</t>
  </si>
  <si>
    <t>Meridian Corporation (NASDAQGS:MRBK)</t>
  </si>
  <si>
    <t>Babcock &amp; Wilcox Enterprises, Inc. (NYSE:BW)</t>
  </si>
  <si>
    <t>Cabaletta Bio, Inc. (NASDAQGS:CABA)</t>
  </si>
  <si>
    <t>Insight Select Income Fund (NYSE:INSI)</t>
  </si>
  <si>
    <t>FreightCar America, Inc. (NASDAQGS:RAIL)</t>
  </si>
  <si>
    <t>Editas Medicine, Inc. (NASDAQGS:EDIT)</t>
  </si>
  <si>
    <t>Monroe Capital Corporation (NASDAQGS:MRCC)</t>
  </si>
  <si>
    <t>Adaptimmune Therapeutics plc (NASDAQGS:ADAP)</t>
  </si>
  <si>
    <t>PIMCO California Municipal Income Fund (NYSE:PCQ)</t>
  </si>
  <si>
    <t>Oxford Square Capital Corp. (NASDAQGS:OXSQ)</t>
  </si>
  <si>
    <t>Nerdy, Inc. (NYSE:NRDY)</t>
  </si>
  <si>
    <t>Enanta Pharmaceuticals, Inc. (NASDAQGS:ENTA)</t>
  </si>
  <si>
    <t>scPharmaceuticals Inc. (NASDAQGS:SCPH)</t>
  </si>
  <si>
    <t>Invesco Bond Fund (NYSE:VBF)</t>
  </si>
  <si>
    <t>Bakkt Holdings, Inc. (NYSE:BKKT)</t>
  </si>
  <si>
    <t>Hanover Bancorp, Inc. (NASDAQGS:HNVR)</t>
  </si>
  <si>
    <t>Inseego Corp. (NASDAQGS:INSG)</t>
  </si>
  <si>
    <t>James River Group Holdings, Ltd. (NASDAQGS:JRVR)</t>
  </si>
  <si>
    <t>Granite Point Mortgage Trust Inc. (NYSE:GPMT)</t>
  </si>
  <si>
    <t>Barings Participation Investors (NYSE:MPV)</t>
  </si>
  <si>
    <t>Voya Global Advantage and Premium Opportunity Fund (NYSE:IGA)</t>
  </si>
  <si>
    <t>Twin Disc, Incorporated (NASDAQGS:TWIN)</t>
  </si>
  <si>
    <t>VOXX International Corporation (NASDAQGS:VOXX)</t>
  </si>
  <si>
    <t>Flaherty &amp; Crumrine Total Return Fund Inc. (NYSE:FLC)</t>
  </si>
  <si>
    <t>Clarus Corporation (NASDAQGS:CLAR)</t>
  </si>
  <si>
    <t>Inozyme Pharma, Inc. (NASDAQGS:INZY)</t>
  </si>
  <si>
    <t>OppFi Inc. (NYSE:OPFI)</t>
  </si>
  <si>
    <t>American Vanguard Corporation (NYSE:AVD)</t>
  </si>
  <si>
    <t>Cheetah Mobile Inc. (NYSE:CMCM)</t>
  </si>
  <si>
    <t>Gogoro Inc. (NASDAQGS:GGR)</t>
  </si>
  <si>
    <t>Nevro Corp. (NYSE:NVRO)</t>
  </si>
  <si>
    <t>The E.W. Scripps Company (NASDAQGS:SSP)</t>
  </si>
  <si>
    <t>Dynagas LNG Partners LP (NYSE:DLNG)</t>
  </si>
  <si>
    <t>United Security Bancshares (NASDAQGS:UBFO)</t>
  </si>
  <si>
    <t>Allot Ltd. (NASDAQGS:ALLT)</t>
  </si>
  <si>
    <t>Mammoth Energy Services, Inc. (NASDAQGS:TUSK)</t>
  </si>
  <si>
    <t>Wallbox N.V. (NYSE:WBX)</t>
  </si>
  <si>
    <t>eHealth, Inc. (NASDAQGS:EHTH)</t>
  </si>
  <si>
    <t>Seres Therapeutics, Inc. (NASDAQGS:MCRB)</t>
  </si>
  <si>
    <t>BankFinancial Corporation (NASDAQGS:BFIN)</t>
  </si>
  <si>
    <t>Puma Biotechnology, Inc. (NASDAQGS:PBYI)</t>
  </si>
  <si>
    <t>CoreCard Corporation (NYSE:CCRD)</t>
  </si>
  <si>
    <t>Citi Trends, Inc. (NASDAQGS:CTRN)</t>
  </si>
  <si>
    <t>Vera Bradley, Inc. (NASDAQGS:VRA)</t>
  </si>
  <si>
    <t>PepGen Inc. (NASDAQGS:PEPG)</t>
  </si>
  <si>
    <t>Special Opportunities Fund, Inc. (NYSE:SPE)</t>
  </si>
  <si>
    <t>PIMCO California Municipal Income Fund III (NYSE:PZC)</t>
  </si>
  <si>
    <t>Rocky Brands, Inc. (NASDAQGS:RCKY)</t>
  </si>
  <si>
    <t>DMC Global Inc. (NASDAQGS:BOOM)</t>
  </si>
  <si>
    <t>Magnachip Semiconductor Corporation (NYSE:MX)</t>
  </si>
  <si>
    <t>BlackRock MuniYield Pennsylvania Quality Fund (NYSE:MPA)</t>
  </si>
  <si>
    <t>Chain Bridge Bancorp, Inc. (NYSE:CBNA)</t>
  </si>
  <si>
    <t>Nuveen New York Municipal Value Fund (NYSE:NNY)</t>
  </si>
  <si>
    <t>Putnam Master Intermediate Income Trust (NYSE:PIM)</t>
  </si>
  <si>
    <t>Gossamer Bio, Inc. (NASDAQGS:GOSS)</t>
  </si>
  <si>
    <t>Portman Ridge Finance Corporation (NASDAQGS:PTMN)</t>
  </si>
  <si>
    <t>Morgan Stanley Emerging Markets Debt Fund, Inc. (NYSE:MSD)</t>
  </si>
  <si>
    <t>Townsquare Media, Inc. (NYSE:TSQ)</t>
  </si>
  <si>
    <t>Western Asset Municipal High Income Fund Inc. (NYSE:MHF)</t>
  </si>
  <si>
    <t>Martin Midstream Partners L.P. (NASDAQGS:MMLP)</t>
  </si>
  <si>
    <t>Modiv Industrial, Inc. (NYSE:MDV)</t>
  </si>
  <si>
    <t>Trinseo PLC (NYSE:TSE)</t>
  </si>
  <si>
    <t>Western Asset Global High Income Fund Inc. (NYSE:EHI)</t>
  </si>
  <si>
    <t>trivago N.V. (NASDAQGS:TRVG)</t>
  </si>
  <si>
    <t>Caesarstone Ltd. (NASDAQGS:CSTE)</t>
  </si>
  <si>
    <t>Universal Electronics Inc. (NASDAQGS:UEIC)</t>
  </si>
  <si>
    <t>Hurco Companies, Inc. (NASDAQGS:HURC)</t>
  </si>
  <si>
    <t>Baozun Inc. (NASDAQGS:BZUN)</t>
  </si>
  <si>
    <t>Eaton Vance Short Duration Diversified Income Fund (NYSE:EVG)</t>
  </si>
  <si>
    <t>Black Diamond Therapeutics, Inc. (NASDAQGS:BDTX)</t>
  </si>
  <si>
    <t>ArrowMark Financial Corp. (NASDAQGS:BANX)</t>
  </si>
  <si>
    <t>American Well Corporation (NYSE:AMWL)</t>
  </si>
  <si>
    <t>Flaherty &amp; Crumrine Preferred Income Fund Inc. (NYSE:PFD)</t>
  </si>
  <si>
    <t>Century Therapeutics, Inc. (NASDAQGS:IPSC)</t>
  </si>
  <si>
    <t>Seer, Inc. (NASDAQGS:SEER)</t>
  </si>
  <si>
    <t>InflaRx N.V. (NASDAQGS:IFRX)</t>
  </si>
  <si>
    <t>Motorcar Parts of America, Inc. (NASDAQGS:MPAA)</t>
  </si>
  <si>
    <t>Oportun Financial Corporation (NASDAQGS:OPRT)</t>
  </si>
  <si>
    <t>PHX Minerals Inc. (NYSE:PHX)</t>
  </si>
  <si>
    <t>Nuveen Arizona Quality Municipal Income Fund (NYSE:NAZ)</t>
  </si>
  <si>
    <t>BlackRock Long-Term Municipal Advantage Trust (NYSE:BTA)</t>
  </si>
  <si>
    <t>The Gabelli Multimedia Trust Inc. (NYSE:GGT)</t>
  </si>
  <si>
    <t>Repare Therapeutics Inc. (NASDAQGS:RPTX)</t>
  </si>
  <si>
    <t>Desktop Metal, Inc. (NYSE:DM)</t>
  </si>
  <si>
    <t>Rithm Property Trust Inc. (NYSE:RPT)</t>
  </si>
  <si>
    <t>Lument Finance Trust, Inc. (NYSE:LFT)</t>
  </si>
  <si>
    <t>Geospace Technologies Corporation (NASDAQGS:GEOS)</t>
  </si>
  <si>
    <t>Acumen Pharmaceuticals, Inc. (NASDAQGS:ABOS)</t>
  </si>
  <si>
    <t>Western Asset Mortgage Opportunity Fund Inc. (NYSE:DMO)</t>
  </si>
  <si>
    <t>Innovative Solutions and Support, Inc. (NASDAQGS:ISSC)</t>
  </si>
  <si>
    <t>Offerpad Solutions Inc. (NYSE:OPAD)</t>
  </si>
  <si>
    <t>Tilly's, Inc. (NYSE:TLYS)</t>
  </si>
  <si>
    <t>Duluth Holdings Inc. (NASDAQGS:DLTH)</t>
  </si>
  <si>
    <t>Bassett Furniture Industries, Incorporated (NASDAQGS:BSET)</t>
  </si>
  <si>
    <t>John Hancock Income Securities Trust (NYSE:JHS)</t>
  </si>
  <si>
    <t>The New Germany Fund, Inc. (NYSE:GF)</t>
  </si>
  <si>
    <t>Milestone Pharmaceuticals Inc. (NASDAQGS:MIST)</t>
  </si>
  <si>
    <t>Lifetime Brands, Inc. (NASDAQGS:LCUT)</t>
  </si>
  <si>
    <t>Federated Hermes Premier Municipal Income Fund (NYSE:FMN)</t>
  </si>
  <si>
    <t>Western Asset Premier Bond Fund (NYSE:WEA)</t>
  </si>
  <si>
    <t>Abrdn Global Dynamic Dividend Fund (NYSE:AGD)</t>
  </si>
  <si>
    <t>Westwood Holdings Group, Inc. (NYSE:WHG)</t>
  </si>
  <si>
    <t>MultiPlan Corporation (NYSE:MPLN)</t>
  </si>
  <si>
    <t>Zevia PBC (NYSE:ZVIA)</t>
  </si>
  <si>
    <t>SES AI Corporation (NYSE:SES)</t>
  </si>
  <si>
    <t>Skillsoft Corp. (NYSE:SKIL)</t>
  </si>
  <si>
    <t>American Outdoor Brands, Inc. (NASDAQGS:AOUT)</t>
  </si>
  <si>
    <t>Xunlei Limited (NASDAQGS:XNET)</t>
  </si>
  <si>
    <t>ACRES Commercial Realty Corp. (NYSE:ACR)</t>
  </si>
  <si>
    <t>SuRo Capital Corp. (NASDAQGS:SSSS)</t>
  </si>
  <si>
    <t>John Hancock Investors Trust (NYSE:JHI)</t>
  </si>
  <si>
    <t>FiscalNote Holdings, Inc. (NYSE:NOTE)</t>
  </si>
  <si>
    <t>Nikola Corporation (NASDAQGS:NKLA)</t>
  </si>
  <si>
    <t>MFS High Income Municipal Trust (NYSE:CXE)</t>
  </si>
  <si>
    <t>Pioneer Floating Rate Fund, Inc. (NYSE:PHD)</t>
  </si>
  <si>
    <t>GCT Semiconductor Holding, Inc. (NYSE:GCTS)</t>
  </si>
  <si>
    <t>Flaherty &amp; Crumrine Preferred Income Opportunity Fund Inc. (NYSE:PFO)</t>
  </si>
  <si>
    <t>Pyxis Oncology, Inc. (NASDAQGS:PYXS)</t>
  </si>
  <si>
    <t>Alto Neuroscience, Inc. (NYSE:ANRO)</t>
  </si>
  <si>
    <t>The China Fund, Inc. (NYSE:CHN)</t>
  </si>
  <si>
    <t>Riverview Bancorp, Inc. (NASDAQGS:RVSB)</t>
  </si>
  <si>
    <t>WM Technology, Inc. (NASDAQGS:MAPS)</t>
  </si>
  <si>
    <t>Calamos Global Total Return Fund (NASDAQGS:CGO)</t>
  </si>
  <si>
    <t>Western Asset Intermediate Muni Fund Inc. (NYSE:SBI)</t>
  </si>
  <si>
    <t>Maxeon Solar Technologies, Ltd. (NASDAQGS:MAXN)</t>
  </si>
  <si>
    <t>Viomi Technology Co., Ltd (NASDAQGS:VIOT)</t>
  </si>
  <si>
    <t>Gulf Island Fabrication, Inc. (NASDAQGS:GIFI)</t>
  </si>
  <si>
    <t>Scully Royalty Ltd. (NYSE:SRL)</t>
  </si>
  <si>
    <t>Eaton Vance Senior Income Trust (NYSE:EVF)</t>
  </si>
  <si>
    <t>Nuveen Select Maturities Municipal Fund (NYSE:NIM)</t>
  </si>
  <si>
    <t>Immunic, Inc. (NASDAQGS:IMUX)</t>
  </si>
  <si>
    <t>Nuveen Massachusetts Quality Municipal Income Fund (NYSE:NMT)</t>
  </si>
  <si>
    <t>Provident Financial Holdings, Inc. (NASDAQGS:PROV)</t>
  </si>
  <si>
    <t>KVH Industries, Inc. (NASDAQGS:KVHI)</t>
  </si>
  <si>
    <t>Akoya Biosciences, Inc. (NASDAQGS:AKYA)</t>
  </si>
  <si>
    <t>OFS Capital Corporation (NASDAQGS:OFS)</t>
  </si>
  <si>
    <t>Assembly Biosciences, Inc. (NASDAQGS:ASMB)</t>
  </si>
  <si>
    <t>Kandi Technologies Group, Inc. (NASDAQGS:KNDI)</t>
  </si>
  <si>
    <t>WW International, Inc. (NASDAQGS:WW)</t>
  </si>
  <si>
    <t>Karyopharm Therapeutics Inc. (NASDAQGS:KPTI)</t>
  </si>
  <si>
    <t>Tortoise Pipeline &amp; Energy Fund, Inc. (NYSE:TTP)</t>
  </si>
  <si>
    <t>Purple Innovation, Inc. (NASDAQGS:PRPL)</t>
  </si>
  <si>
    <t>Smart Sand, Inc. (NASDAQGS:SND)</t>
  </si>
  <si>
    <t>The Swiss Helvetia Fund Inc. (NYSE:SWZ)</t>
  </si>
  <si>
    <t>MFS Government Markets Income Trust (NYSE:MGF)</t>
  </si>
  <si>
    <t>Skillz Inc. (NYSE:SKLZ)</t>
  </si>
  <si>
    <t>KLX Energy Services Holdings, Inc. (NASDAQGS:KLXE)</t>
  </si>
  <si>
    <t>Unifi, Inc. (NYSE:UFI)</t>
  </si>
  <si>
    <t>Generation Bio Co. (NASDAQGS:GBIO)</t>
  </si>
  <si>
    <t>Lee Enterprises, Incorporated (NASDAQGS:LEE)</t>
  </si>
  <si>
    <t>Vigil Neuroscience, Inc. (NASDAQGS:VIGL)</t>
  </si>
  <si>
    <t>MV Oil Trust (NYSE:MVO)</t>
  </si>
  <si>
    <t>Comtech Telecommunications Corp. (NASDAQGS:CMTL)</t>
  </si>
  <si>
    <t>Emeren Group Ltd (NYSE:SOL)</t>
  </si>
  <si>
    <t>Nuveen Municipal Income Fund, Inc. (NYSE:NMI)</t>
  </si>
  <si>
    <t>PCM Fund Inc. (NYSE:PCM)</t>
  </si>
  <si>
    <t>PetMed Express, Inc. (NASDAQGS:PETS)</t>
  </si>
  <si>
    <t>Territorial Bancorp Inc. (NASDAQGS:TBNK)</t>
  </si>
  <si>
    <t>HilleVax, Inc. (NASDAQGS:HLVX)</t>
  </si>
  <si>
    <t>AXT, Inc. (NASDAQGS:AXTI)</t>
  </si>
  <si>
    <t>MFS High Yield Municipal Trust (NYSE:CMU)</t>
  </si>
  <si>
    <t>PIMCO Global StocksPLUS &amp; Income Fund (NYSE:PGP)</t>
  </si>
  <si>
    <t>Annovis Bio, Inc. (NYSE:ANVS)</t>
  </si>
  <si>
    <t>Sunlands Technology Group (NYSE:STG)</t>
  </si>
  <si>
    <t>Office Properties Income Trust (NASDAQGS:OPI)</t>
  </si>
  <si>
    <t>Allakos Inc. (NASDAQGS:ALLK)</t>
  </si>
  <si>
    <t>Relmada Therapeutics, Inc. (NASDAQGS:RLMD)</t>
  </si>
  <si>
    <t>Quince Therapeutics, Inc. (NASDAQGS:QNCX)</t>
  </si>
  <si>
    <t>Werewolf Therapeutics, Inc. (NASDAQGS:HOWL)</t>
  </si>
  <si>
    <t>LivePerson, Inc. (NASDAQGS:LPSN)</t>
  </si>
  <si>
    <t>Cherry Hill Mortgage Investment Corporation (NYSE:CHMI)</t>
  </si>
  <si>
    <t>The Korea Fund, Inc. (NYSE:KF)</t>
  </si>
  <si>
    <t>Nuveen California Select Tax-Free Income Portfolio (NYSE:NXC)</t>
  </si>
  <si>
    <t>iHuman Inc. (NYSE:IH)</t>
  </si>
  <si>
    <t>Red Robin Gourmet Burgers, Inc. (NASDAQGS:RRGB)</t>
  </si>
  <si>
    <t>PIMCO New York Municipal Income Fund II (NYSE:PNI)</t>
  </si>
  <si>
    <t>GSI Technology, Inc. (NASDAQGS:GSIT)</t>
  </si>
  <si>
    <t>PMV Pharmaceuticals, Inc. (NASDAQGS:PMVP)</t>
  </si>
  <si>
    <t>VOC Energy Trust (NYSE:VOC)</t>
  </si>
  <si>
    <t>CytomX Therapeutics, Inc. (NASDAQGS:CTMX)</t>
  </si>
  <si>
    <t>Vicarious Surgical Inc. (NYSE:RBOT)</t>
  </si>
  <si>
    <t>Markforged Holding Corporation (NYSE:MKFG)</t>
  </si>
  <si>
    <t>Clipper Realty Inc. (NYSE:CLPR)</t>
  </si>
  <si>
    <t>AMTD IDEA Group (NYSE:AMTD)</t>
  </si>
  <si>
    <t>Sportsman's Warehouse Holdings, Inc. (NASDAQGS:SPWH)</t>
  </si>
  <si>
    <t>DHI Group, Inc. (NYSE:DHX)</t>
  </si>
  <si>
    <t>Ovid Therapeutics Inc. (NASDAQGS:OVID)</t>
  </si>
  <si>
    <t>Abrdn Japan Equity Fund Inc (NYSE:JEQ)</t>
  </si>
  <si>
    <t>INNOVATE Corp. (NYSE:VATE)</t>
  </si>
  <si>
    <t>Amtech Systems, Inc. (NASDAQGS:ASYS)</t>
  </si>
  <si>
    <t>Silicom Ltd. (NASDAQGS:SILC)</t>
  </si>
  <si>
    <t>DTF Tax-Free Income 2028 Term Fund Inc. (NYSE:DTF)</t>
  </si>
  <si>
    <t>bluebird bio, Inc. (NASDAQGS:BLUE)</t>
  </si>
  <si>
    <t>Marchex, Inc. (NASDAQGS:MCHX)</t>
  </si>
  <si>
    <t>The Gabelli Convertible and Income Securities Fund Inc. (NYSE:GCV)</t>
  </si>
  <si>
    <t>ALX Oncology Holdings Inc. (NASDAQGS:ALXO)</t>
  </si>
  <si>
    <t>Commercial Vehicle Group, Inc. (NASDAQGS:CVGI)</t>
  </si>
  <si>
    <t>Owlet, Inc. (NYSE:OWLT)</t>
  </si>
  <si>
    <t>Fossil Group, Inc. (NASDAQGS:FOSL)</t>
  </si>
  <si>
    <t>Metagenomi, Inc. (NASDAQGS:MGX)</t>
  </si>
  <si>
    <t>The Central and Eastern Europe Fund, Inc. (NYSE:CEE)</t>
  </si>
  <si>
    <t>Team, Inc. (NYSE:TISI)</t>
  </si>
  <si>
    <t>OptiNose, Inc. (NASDAQGS:OPTN)</t>
  </si>
  <si>
    <t>Intevac, Inc. (NASDAQGS:IVAC)</t>
  </si>
  <si>
    <t>Sequans Communications S.A. (NYSE:SQNS)</t>
  </si>
  <si>
    <t>ESS Tech, Inc. (NYSE:GWH)</t>
  </si>
  <si>
    <t>System1, Inc. (NYSE:SST)</t>
  </si>
  <si>
    <t>Nine Energy Service, Inc. (NYSE:NINE)</t>
  </si>
  <si>
    <t>Invesco High Income Trust II (NYSE:VLT)</t>
  </si>
  <si>
    <t>Solo Brands, Inc. (NYSE:DTC)</t>
  </si>
  <si>
    <t>AIX Inc. (NASDAQGS:AIFU)</t>
  </si>
  <si>
    <t>PSQ Holdings, Inc. (NYSE:PSQH)</t>
  </si>
  <si>
    <t>Atara Biotherapeutics, Inc. (NASDAQGS:ATRA)</t>
  </si>
  <si>
    <t>Passage Bio, Inc. (NASDAQGS:PASG)</t>
  </si>
  <si>
    <t>Logan Ridge Finance Corporation (NASDAQGS:LRFC)</t>
  </si>
  <si>
    <t>Superior Industries International, Inc. (NYSE:SUP)</t>
  </si>
  <si>
    <t>MFS Investment Grade Municipal Trust (NYSE:CXH)</t>
  </si>
  <si>
    <t>Cross Timbers Royalty Trust (NYSE:CRT)</t>
  </si>
  <si>
    <t>Culp, Inc. (NYSE:CULP)</t>
  </si>
  <si>
    <t>CNFinance Holdings Limited (NYSE:CNF)</t>
  </si>
  <si>
    <t>Stem, Inc. (NYSE:STEM)</t>
  </si>
  <si>
    <t>Allbirds, Inc. (NASDAQGS:BIRD)</t>
  </si>
  <si>
    <t>PIMCO New York Municipal Income Fund (NYSE:PNF)</t>
  </si>
  <si>
    <t>Surf Air Mobility Inc. (NYSE:SRFM)</t>
  </si>
  <si>
    <t>Spero Therapeutics, Inc. (NASDAQGS:SPRO)</t>
  </si>
  <si>
    <t>BGSF, Inc. (NYSE:BGSF)</t>
  </si>
  <si>
    <t>The Cato Corporation (NYSE:CATO)</t>
  </si>
  <si>
    <t>Vacasa, Inc. (NASDAQGS:VCSA)</t>
  </si>
  <si>
    <t>Grove Collaborative Holdings, Inc. (NYSE:GROV)</t>
  </si>
  <si>
    <t>Boundless Bio, Inc. (NASDAQGS:BOLD)</t>
  </si>
  <si>
    <t>Apyx Medical Corporation (NASDAQGS:APYX)</t>
  </si>
  <si>
    <t>IO Biotech, Inc. (NASDAQGS:IOBT)</t>
  </si>
  <si>
    <t>The European Equity Fund, Inc. (NYSE:EEA)</t>
  </si>
  <si>
    <t>Prelude Therapeutics Incorporated (NASDAQGS:PRLD)</t>
  </si>
  <si>
    <t>Nuveen Multi-Market Income Fund (NYSE:JMM)</t>
  </si>
  <si>
    <t>Kronos Bio, Inc. (NASDAQGS:KRON)</t>
  </si>
  <si>
    <t>Vor Biopharma Inc. (NASDAQGS:VOR)</t>
  </si>
  <si>
    <t>Enzo Biochem, Inc. (NYSE:ENZ)</t>
  </si>
  <si>
    <t>CarParts.com, Inc. (NASDAQGS:PRTS)</t>
  </si>
  <si>
    <t>Ebang International Holdings Inc. (NASDAQGS:EBON)</t>
  </si>
  <si>
    <t>Great Elm Group, Inc. (NASDAQGS:GEG)</t>
  </si>
  <si>
    <t>Shattuck Labs, Inc. (NASDAQGS:STTK)</t>
  </si>
  <si>
    <t>Permianville Royalty Trust (NYSE:PVL)</t>
  </si>
  <si>
    <t>First Trust Mortgage Income Fund (NYSE:FMY)</t>
  </si>
  <si>
    <t>Bright Scholar Education Holdings Limited (NYSE:BEDU)</t>
  </si>
  <si>
    <t>Natuzzi S.p.A. (NYSE:NTZ)</t>
  </si>
  <si>
    <t>BEST Inc. (NYSE:BEST)</t>
  </si>
  <si>
    <t>AN2 Therapeutics, Inc. (NASDAQGS:ANTX)</t>
  </si>
  <si>
    <t>Ashford Hospitality Trust, Inc. (NYSE:AHT)</t>
  </si>
  <si>
    <t>Li-Cycle Holdings Corp. (NYSE:LICY)</t>
  </si>
  <si>
    <t>Omega Therapeutics, Inc. (NASDAQGS:OMGA)</t>
  </si>
  <si>
    <t>PermRock Royalty Trust (NYSE:PRT)</t>
  </si>
  <si>
    <t>Rallybio Corporation (NASDAQGS:RLYB)</t>
  </si>
  <si>
    <t>Xilio Therapeutics, Inc. (NASDAQGS:XLO)</t>
  </si>
  <si>
    <t>Spruce Power Holding Corporation (NYSE:SPRU)</t>
  </si>
  <si>
    <t>Outset Medical, Inc. (NASDAQGS:OM)</t>
  </si>
  <si>
    <t>Zepp Health Corporation (NYSE:ZEPP)</t>
  </si>
  <si>
    <t>Nuveen New York Select Tax-Free Income Portfolio (NYSE:NXN)</t>
  </si>
  <si>
    <t>Dawson Geophysical Company (NASDAQGS:DWSN)</t>
  </si>
  <si>
    <t>Rafael Holdings, Inc. (NYSE:RFL)</t>
  </si>
  <si>
    <t>Investcorp Credit Management BDC, Inc. (NASDAQGS:ICMB)</t>
  </si>
  <si>
    <t>Farmer Bros. Co. (NASDAQGS:FARM)</t>
  </si>
  <si>
    <t>The Beachbody Company, Inc. (NYSE:BODI)</t>
  </si>
  <si>
    <t>Ampco-Pittsburgh Corporation (NYSE:AP)</t>
  </si>
  <si>
    <t>FibroGen, Inc. (NASDAQGS:FGEN)</t>
  </si>
  <si>
    <t>LAVA Therapeutics N.V. (NASDAQGS:LVTX)</t>
  </si>
  <si>
    <t>NeueHealth, Inc. (NYSE:NEUE)</t>
  </si>
  <si>
    <t>Sonder Holdings Inc. (NASDAQGS:SOND)</t>
  </si>
  <si>
    <t>comScore, Inc. (NASDAQGS:SCOR)</t>
  </si>
  <si>
    <t>Pinstripes Holdings Inc. (NYSE:PNST)</t>
  </si>
  <si>
    <t>Hudson Global, Inc. (NASDAQGS:HSON)</t>
  </si>
  <si>
    <t>Old Market Capital Corporation (NASDAQGS:OMCC)</t>
  </si>
  <si>
    <t>BlackRock Enhanced Government Fund, Inc. (NYSE:EGF)</t>
  </si>
  <si>
    <t>Big 5 Sporting Goods Corporation (NASDAQGS:BGFV)</t>
  </si>
  <si>
    <t>North European Oil Royalty Trust (NYSE:NRT)</t>
  </si>
  <si>
    <t>Elevation Oncology, Inc. (NASDAQGS:ELEV)</t>
  </si>
  <si>
    <t>Mexico Equity &amp; Income Fund Inc. (NYSE:MXE)</t>
  </si>
  <si>
    <t>BIT Mining Limited (NYSE:BTCM)</t>
  </si>
  <si>
    <t>LightInTheBox Holding Co., Ltd. (NYSE:LITB)</t>
  </si>
  <si>
    <t>PIMCO New York Municipal Income Fund III (NYSE:PYN)</t>
  </si>
  <si>
    <t>NextCure, Inc. (NASDAQGS:NXTC)</t>
  </si>
  <si>
    <t>MFS Intermediate High Income Fund (NYSE:CIF)</t>
  </si>
  <si>
    <t>5E Advanced Materials, Inc. (NASDAQGS:FEAM)</t>
  </si>
  <si>
    <t>Noodles &amp; Company (NASDAQGS:NDLS)</t>
  </si>
  <si>
    <t>Allurion Technologies Inc. (NYSE:ALUR)</t>
  </si>
  <si>
    <t>Phoenix New Media Limited (NYSE:FENG)</t>
  </si>
  <si>
    <t>UTStarcom Holdings Corp. (NASDAQGS:UTSI)</t>
  </si>
  <si>
    <t>Greenidge Generation Holdings Inc. (NASDAQGS:GREE)</t>
  </si>
  <si>
    <t>KORE Group Holdings, Inc. (NYSE:KORE)</t>
  </si>
  <si>
    <t>Enlightify Inc. (NYSE:ENFY)</t>
  </si>
  <si>
    <t>Athira Pharma, Inc. (NASDAQGS:ATHA)</t>
  </si>
  <si>
    <t>Nuveen Missouri Quality Municipal Income Fund (NYSE:NOM)</t>
  </si>
  <si>
    <t>Bolt Biotherapeutics, Inc. (NASDAQGS:BOLT)</t>
  </si>
  <si>
    <t>Altisource Portfolio Solutions S.A. (NASDAQGS:ASPS)</t>
  </si>
  <si>
    <t>Kirkland's, Inc. (NASDAQGS:KIRK)</t>
  </si>
  <si>
    <t>American Strategic Investment Co. (NYSE:NYC)</t>
  </si>
  <si>
    <t>Four Seasons Education (Cayman) Inc. (NYSE:FEDU)</t>
  </si>
  <si>
    <t>BP Prudhoe Bay Royalty Trust (NYSE:BPT)</t>
  </si>
  <si>
    <t>Concord Medical Services Holdings Limited (NYSE:CCM)</t>
  </si>
  <si>
    <t>Vince Holding Corp. (NYSE:VNCE)</t>
  </si>
  <si>
    <t>Unity Biotechnology, Inc. (NASDAQGS:UBX)</t>
  </si>
  <si>
    <t>VirnetX Holding Corporation (NYSE:VHC)</t>
  </si>
  <si>
    <t>Kuke Music Holding Limited (NYSE:KUKE)</t>
  </si>
  <si>
    <t>Cumberland Pharmaceuticals Inc. (NASDAQGS:CPIX)</t>
  </si>
  <si>
    <t>Danimer Scientific, Inc. (NYSE:DNMR)</t>
  </si>
  <si>
    <t>Xinyuan Real Estate Co., Ltd. (NYSE:XIN)</t>
  </si>
  <si>
    <t>MOGU Inc. (NYSE:MOGU)</t>
  </si>
  <si>
    <t>BlackRock Virginia Municipal Bond Trust (NYSE:BHV)</t>
  </si>
  <si>
    <t>TherapeuticsMD, Inc. (NASDAQGS:TXMD)</t>
  </si>
  <si>
    <t>Equus Total Return, Inc. (NYSE:EQS)</t>
  </si>
  <si>
    <t>Local Bounti Corporation (NYSE:LOCL)</t>
  </si>
  <si>
    <t>17 Education &amp; Technology Group Inc. (NASDAQGS:YQ)</t>
  </si>
  <si>
    <t>Mesa Royalty Trust (NYSE:MTR)</t>
  </si>
  <si>
    <t>QT Imaging Holdings, Inc. (NASDAQGS:QTI)</t>
  </si>
  <si>
    <t>Trinity Biotech plc (NASDAQGS:TRIB)</t>
  </si>
  <si>
    <t>Cutera, Inc. (NASDAQGS:CUTR)</t>
  </si>
  <si>
    <t>Syros Pharmaceuticals, Inc. (NASDAQGS:SYRS)</t>
  </si>
  <si>
    <t>Gulf Resources, Inc. (NASDAQGS:GURE)</t>
  </si>
  <si>
    <t>SOS Limited (NYSE:SOS)</t>
  </si>
  <si>
    <t>OTCPK</t>
  </si>
  <si>
    <t>Oracle Corporation (NYSE:ORCL)</t>
  </si>
  <si>
    <t>允䅁䙁䅅䅁䍁䅁䅁䅁䕁䅁䅁杆䅁䑁䅅免癁䑁䅉兏癁䑁䅉䅍祁䑁䅑䅁䵁䅁䅁杆䅁䑁䅅杍癁䑁䅍䅍癁䑁䅉䅍祁䑁䅑䅁䍁䅁䅁杇䅁䑁䅷材硁䑁䅅睌祁䑁䅫睌祁䑁䅁杍ぁ䅁䅁睃䅁䉁䅯䅁㡁䑁䄴免祁䍁䄸睍睁䍁䄸杍睁䑁䅉䅎䅁䅁䅅䅁䝂䅁䅁睑療䝁䄰兢療䝁䄴䅉呂䝁䅧兙祂䝁䅕督杁䕁䄸兤あ䡁䅍䅤桂䝁䄴䅚灂䝁䄴睚杁䍁䅧兙橂䡁䅑兤桂䝁䅷克䅁䅁䅫䅁䕂䅁䅁䅒灂䝁䅷兤あ䝁䅕䅚杁䕁䅕䅕呂䍁䅁兒㑂䝁䅍䅢畁䍁䅁兒㑂䡁䅑杣桂䍁䅁兓あ䝁䅕兢穂䍁䅁䅋歁䍁䅫䅁慁䅁䅁䅒䅁䕁䅑兡獂䡁䅕䅤求䝁䅑䅉䙂䙁䅁睕杁䕁䅫杢橂䝁䅷杌杁䕁䅕䅥あ䡁䅉兙杁䕁䅫䅤求䝁䄰督杁䍁䅧䅊灁䅁䅁杊䅁䍁䅑䅁䙂䕁䅉兓啂䕁䅑兑杁䕁䄰兙祂䝁䅣兡畂䍁䅁䅋汁䍁䅫䅁㙁䅁䅁杆䅁䕁䅕杢あ䝁䅫䅤㕂䍁䅁兓䕂䍁䅁䅁捁䅁䅁杇䅁䕁䅕杢あ䝁䅫䅤㕂䍁䅁杔桂䝁䄰党杁䅁䅁充䅁䉁䅑䅁䙂䡁䅧睙潂䝁䅅杢湂䝁䅕䅉䅁䉁䅧䅁䭁䅁䅁杒剂䍁䄰免䅁䑁䄴䅁䭁䅁䅁杒剂䍁䄰䅎䅁䍁䅑䅁䥁䅁䅁杒剂䑁䅁䅁䥁䅁䅁权䅁䕁䅙兗瑁䑁䅅䅁⽁䅁䅁权䅁䕁䅙兗瑁䑁䅉䅁湁䅁䅁权䅁䕁䅙兗瑁䑁䅍䅁䅂䅁䅁䅃䅁䕁䅙兗睁䅁䅁䅎䅁䍁䅷䅁䝂䝁䅷睢桂䡁䅑䅉呂䝁䅧兙祂䝁䅕督杁䍁䅧兙橂䡁䅑兤桂䝁䅷克䅁䉁䅍䅁獂䅁䅁杒獂䝁䄸兙あ䍁䅁兙穂䍁䅁兙杁䙁䅁党祂䝁䅍党畂䡁䅑䅉療䝁䅙䅉䑂䡁䅕杣祂䝁䅕杢あ䍁䅁睕潂䝁䅅杣求䡁䅍䅉偂䡁䅕䅤穂䡁䅑兙畂䝁䅑兡畂䝁䅣䅉潁䍁䅕克杁䅁䅁兓䅁䑁䅁䅁䡂䡁䅉睢穂䡁䅍䅉兂䡁䅉睢浂䝁䅫䅤杁䕁䄰兙祂䝁䅣兡畂䍁䅁䅋汁䍁䅫䅁ㅁ䅁䅁杍䅁䕁䅫兕時䕁䅑兓䵂䙁䅕䅖時䕁䅕䅕呂䙁䄸兑䝂䙁䅑兒卂䙁䄸兒奂䙁䅑杕䉂䅁䅁兊䅁䑁䅑䅁䩂䙁䅅睘䕂䕁䅫䅔噂䙁䅑睘䙂䙁䅁睕時䕁䅉兒䝂䕁䄸杕䙂䙁䄸兒奂䙁䅑杕䉂䅁䅁兇䅁䍁䅉䅁䩂䙁䅅睘䙂䕁䅉兓啂䕁䅑兑時䕁䄰兑卂䕁䅣兓佂䅁䅁兏䅁䍁䅁䅁䩂䙁䅅睘䡂䙁䅉睔呂䙁䅍睘乂䕁䅅杕䡂䕁䅫杔䅁䑁䅍䅁佁䅁䅁兓剂䙁䄸䅖䙂䙁䅙䅁䭁䅁䅁䅈䅁䕁䅫兕時䙁䅑兒坂䙁䄸兒䍂䕁䅫䅖䕂䕁䅅䅁㝁䅁䅁杉䅁䕁䅫兕時䙁䅑兒坂䙁䄸䅖偂䙁䅑兑䵂䙁䄸杕䙂䙁䅙䅁獁䅁䅁䅃䅁䕁䅷䅖乂䅁䅁兆䅁䅁䅷䅁䵂䙁䅑兔瑁䑁䅅䅁祁䅁䅁䅄䅁䕁䅷䅖乂䍁䄰杍䅁䑁䅧䅁䵁䅁䅁䅔啂䕁䄰兌穁䅁䅁兑䅁䑁䅙䅁乂䝁䅅杣牂䝁䅕䅤杁䕁䅍兙睂䝁䅫䅤桂䝁䅷兡㙂䝁䅅䅤灂䝁䄸杢杁䍁䅧䅊乂䍁䅫䅁摁䅁䅁杓䅁䕁䄰兙祂䝁䅳党あ䍁䅁杖桂䝁䅷兤求䍁䅁兌杁䕁䅅䅢獂䍁䅁兓畂䡁䅍䅤灂䡁䅑兤あ䝁䅫睢畂䡁䅍䅉潁䍁䅑兔灁䅁䅁杂䅁䑁䅑䅁乂䝁䄸杢あ䝁䅧䅉療䝁䅙䅉䝂䝁䅫督橂䝁䅅䅢杁䙁䅫党桂䡁䅉䅉䙂䝁䄴䅚杁䅁䅁児䅁䭁䅯䅁佂䡁䅕兢楂䝁䅕杣杁䝁䄸杚杁䕁䅫杢穂䡁䅑兡あ䡁䅕䅤灂䝁䄸杢桂䝁䅷䅉䩂䝁䄴杤求䡁䅍䅤療䡁䅉督杁䍁䅧䅕祂䝁䅫兢桂䡁䅉入杁䙁䅍党橂䡁䅕杣灂䡁䅑入瑁䍁䅁䅔桂䡁䅍䅤杁䕁䅍兙獂䝁䅕杢歂䝁䅅杣杁䙁䅅兤桂䡁䅉䅤求䡁䅉克杁䍁䅧兙橂䡁䅑兤桂䝁䅷克䅁䕁䅕䅁䵃䅁䅁睔睂䡁䅑兡療䝁䄴督㙁䕁䅍兤祂䡁䅉児噂䙁䅍䅒獁䕁䄰兙湂䑁䄰睕あ䝁䅅杢歂䝁䅅杣歂䍁䅷睑療䝁䄴杤乂䝁䅕䅤潂䝁䄸䅚㥁䙁䅉䅌䝂䝁䅫䅢灂䝁䄴睚坂䝁䅕杣㥁䕁䅍兤祂䡁䅉党畂䡁䅑睌卂䝁䅕督あ䝁䅅䅤求䝁䅑䅁䙁䅁䅁杓䅁䙁䅁党祂䝁䅍党畂䡁䅑䅉偂䡁䅣杢求䝁䅑䅉瑁䍁䅁兑獂䝁䅷䅉䩂䝁䄴督あ䝁䅫䅤ㅂ䡁䅑兡療䝁䄴督杁䍁䅧兊灁䅁䅁睑䅁䍁䅁䅁兂䡁䅉兡橂䝁䅕睌杁䕁䅉睢療䝁䅳䅉潁䡁䅧克䅁䉁䄸䅁㉁䅁䅁䅕祂䝁䅫睙求䍁䄸䅉䙂䙁䅁睕杁䕁䅅杚あ䝁䅕杣杁䕁䅕䅥あ䡁䅉兙杁䍁䅧䅥灁䅁䅁克䅁䑁䅧䅁兂䡁䅉兡橂䝁䅕睌杁䕁䅕䅕呂䍁䅁村求䝁䅙睢祂䝁䅕䅉䙂䡁䅧䅤祂䝁䅅䅉潁䡁䅧克䅁䍁䅍䅁䥂䅁䅁䅕祂䝁䅫睙求䍁䄸䅉䵂䝁䅅督あ䍁䅁兕ㅂ䝁䅅杣あ䝁䅕杣杁䕁䅷党㉂䝁䅕杣求䝁䅑䅉䝂䕁䅍杒杁䍁䅧䅥灁䅁䅁睎䅁䍁䄴䅁兂䡁䅉兡橂䝁䅕睌杁䕁䅷党㉂䝁䅕杣求䝁䅑䅉䝂䕁䅍杒杁䍁䅧䅥灁䅁䅁免䅁䍁䅙䅁兂䡁䅉兡橂䝁䅕睌杁䕁䄴党あ䍁䅁杒䑂䕁䅙䅉潁䡁䅧克䅁䍁䄸䅁祁䅁䅁䅕祂䝁䅫睙求䍁䄸䅉啂䝁䅅杢湂䝁䅫杙獂䝁䅕䅉䍂䝁䄸睢牂䍁䅁䅋㑂䍁䅫䅁牁䅁䅁䅅䅁䙁䅍杔䵂䙁䄸䅖䙂䙁䅙䅁偁䅁䅁杅䅁䙁䅍䅕䡂䙁䅑兙楂䝁䅷党䅁䕁䄰䅁慁䅁䅁睕兂䙁䄸兒佂䙁䅑兓啂䙁䅫睘䩂䕁䅑䅁扁䅁䅁杈䅁䙁䅍䅕時䕁䅕杔啂䕁䅫䅖婂䙁䄸杔䉂䕁䄰兒䅁䉁䅁䅁奁䅁䅁睕兂䙁䄸兒奂䕁䅍䅓䉂䕁䄴睒䙂䅁䅁睆䅁䉁䅯䅁呂䙁䅁睘乂䕁䅅杕䱂䕁䅕䅖䑂䕁䅅䅕䅁䅁䅁䅁䍂䅁䅁睕兂䙁䄸兔䉂䙁䅉睓䙂䙁䅑睘坂䕁䅅䅔噂䕁䅕睘䉂䕁䅷䅔時䕁䅫杔呂䙁䅑兓啂䙁䅕䅖䩂䕁䄸杔呂䅁䅁睁䅁䉁䅯䅁呂䙁䅁睘乂䕁䄸杔啂䕁䅧睘䝂䙁䅫兒䅁䑁䅷䅁流䅁䅁睕兂䙁䄸杔偂䙁䄸杒䵂䕁䄸兑啂䙁䄸睕䥂䕁䅅杕䙂䙁䅍䅁十䅁䅁䅐䅁䙁䅍䅕時䕁䄴睔時䕁䅫杔呂䙁䅑兓啂䙁䅕䅖䩂䕁䄸杔䉂䕁䅷睘䩂䕁䄴杖䙂䙁䅍䅖偂䙁䅉睕䅁䕁䅑䅁十䅁䅁睕兂䙁䄸䅕䍂䙁䅙睘奂䅁䅁杈䅁䍁䅧䅁呂䙁䅁睘兂䕁䅍䅖時䕁䅙䅔偂䕁䅅䅖時䙁䅍䅓䉂䙁䅉兒呂䅁䅁䅓䅁䕁䅯䅁呂䙁䅁睘兂䕁䅍䅖時䙁䅍䅓䉂䙁䅉兒呂䙁䄸睔塂䕁䄴兒䕂䙁䄸兑䵂䕁䅷睘䩂䕁䄴睕啂䕁䅫䅖噂䙁䅑兓偂䕁䄴睕䅁䕁䅉䅁䵁䅁䅁睕兂䙁䄸䅕䙂䅁䅁䅋䅁䉁䅙䅁呂䙁䅁睘兂䕁䅕睘䙂䙁䅧睑䵂䅁䅁杉䅁䉁䅉䅁呂䙁䅁睘兂䕁䅷杒䑂䕁䅙䅁睁䅁䅁杇䅁䙁䅍䅕時䙁䅁䅔䝂䕁䅍杒時䕁䅷兕䉂䅁䅁李䅁䉁䅙䅁呂䙁䅁睘兂䕁䄴兒啂䕁䅙睑䝂䅁䅁杌䅁䉁䅑䅁呂䙁䅁睘兂䙁䅑村坂䙁䄸䅗䅁䍁䅯䅁祁䅁䅁睕兂䙁䄸睕䥂䕁䅅杕䙂䙁䅍睘偂䙁䅕䅖時䙁䅁兒卂䕁䅫睔䕂䙁䄸兒佂䕁䅑䅁䡁䅁䅁村䅁䙁䅍䅕時䙁䅍䅓䉂䙁䅉兒呂䙁䄸睔塂䕁䄴兒䕂䙁䄸兑䵂䕁䅷睘䩂䕁䄴睕啂䕁䅫䅖噂䙁䅑兓偂䕁䄴睕䅁䕁䅙䅁捁䅁䅁睕兂䙁䄸䅖䙂䙁䅙睘䙂䕁䅉兓啂䕁䅑兑䅁䅁䄰䅁慁䅁䅁睕兂䙁䄸䅖偂䙁䅑兑䵂䙁䄸杕䙂䙁䅙䅁啁䅁䅁杕䅁䙁䅍䅡桂䡁䅉党穂䍁䅁睔㍂䝁䄴党歂䍁䅁兌杁䕁䅅䅢獂䍁䅁兓畂䡁䅍䅤灂䡁䅑兤あ䝁䅫睢畂䡁䅍䅉潁䝁䅅睙あ䡁䅕兙獂䍁䅫䅁䡂䅁䅁䅉䅁䙁䅑兒坂䍁䄸䅉䙂䕁䅉兓啂䕁䅑兑杁䍁䅧䅥灁䅁䅁杄䅁䍁䄴䅁啂䕁䅕杖癁䍁䅁䅖療䡁䅑兙獂䍁䅁杕求䡁䅙党畂䡁䅕党杁䍁䅧䅥灁䅁䅁兌䅁䕁䅑䅁啂䝁䄸䅤桂䝁䅷䅉䙂䝁䄴䅤求䡁䅉䅣祂䝁䅫督求䍁䅁杖桂䝁䅷兤求䍁䅁䅋䑂䕁䅫兕灁䍁䅁䅋歁䕁䄰克䅁䍁䅁䅁䕂䅁䅁䅖療䡁䅑兙獂䍁䅁兒畂䡁䅑党祂䡁䅁杣灂䡁䅍党杁䙁䅙兙獂䡁䅕党杁䍁䅧睕佂䕁䅷克杁䍁䅧䅊乂䍁䅫䅁桁䅁䅁杋䅁䙁䅑睢あ䝁䅅䅢杁䙁䅉党㉂䝁䅕杢ㅂ䝁䅕䅉潁䍁䅑䅍睁䑁䅁克䅁䉁䅙䅁䝂䅁䅁睗睁䑁䅑杌睂䝁䅕党祂䍁䄴兙畂䝁䅅䅢㕂䡁䅍兡穂䍁䄴䅥獂䡁䅍䅥摂䙁䅍䅡求䝁䅕䅤硁䍁䅅䅊䉂䍁䅑免䅁䕁䄴䅁坂䅁䅁睗睁䑁䅑杌睂䝁䅕党祂䍁䄴兙畂䝁䅅䅢㕂䡁䅍兡穂䍁䄴䅥獂䡁䅍䅥摂䙁䅍䅡求䝁䅕䅤硁䍁䅅䅊䍂䍁䅑李㙁䍁䅑村歁䑁䅍杍ㅁ䑁䅙䅁偂䅁䅁杕䅁䙁䅳䅍ぁ䍁䄴䅣求䝁䅕杣畁䝁䅅杢桂䝁䅷入穂䝁䅫督畁䡁䅧䅢穂䡁䅧兘呂䝁䅧党求䡁䅑免桁䍁䅑睑歁䑁䅍杏歁䕁䅅杔歁䑁䅍䅁兂䅁䅁杊䅁䙁䅳村療䝁䄸睡硁䙁䄰睕潂䝁䅕党あ䑁䅅光歁䕁䅅䅊硁䅁䅁杓䅁䑁䅙䅁扂䕁䅉睢療䝁䅳免摂䙁䅍䅡求䝁䅕䅤硁䍁䅅䅊䍂䍁䅑李㙁䍁䅑村歁䑁䅍杍ㅁ䑁䅙䅁䱂䅁䅁杍䅁䙁䅳村療䝁䄸睡硁䙁䄰睕潂䝁䅕党あ䑁䅅光歁䕁䅍䅊穁䑁䅯䅊䉂䕁䄴䅊穁䅁䅁䅔䅁䍁䄰䅁䵁䅉䅅䅁䕁䅁䅁睁偁䅁䅁兂䅁䅁䅁䕎兙兑䅯䅁䅁䅁䅯允䅁䅁䅅䅁䉁䅁䅁权䍁䅁䅁䍄䉁䅁䅁杂䅁䅁䅍睄䅁䅁䅕䅁䅁䑁䝒䕅䭅䅁䅁䅁䭁䅁䅷䅁䭁䅁䅑䅁䭁䅁䅕䅁䉁䅁䅁允䅁䅁䅯先䅁䅁杷允䅁䅁䅙䅁䑁䅁䄸䅁䙁䅁䅁䅁ぁ桒䉂权獁䅁䅁权噁䅁䅁权䕁䅁䅁权䙁䅁䅁允䅁䅁䅅䅁䭁䍁䄰䅁䵁䅉䅅䅁䝁䅁䅁睁偁䅁䅁兂䅁䅁䅁䕎兙兑䅯睁䅁䅁䅯䅂䅁䅁䅯䅂䅁䅁䅯兂䅁䅁䅅䅁䉁䅁䅁权䝁䅁䅁䍄䉁䅁䅁杂䅁䅁䅍睄䅁䅁䅕䅁䅁䑁䝒䕅䭅䉁䅑䅁䭁䑁䅑䅁䭁䅁䅑䅁䭁䅁䅕䅁䉁䅁䅁允䅁䅁䅯杆䅁䅁杷允䅁䅁䅙䅁䑁䅁䄸䅁䙁䅁䅁䅁ぁ桒䉂权䡁䅁䅁权䥁䅁䅁权䕁䅁䅁权䙁䅁䅁允䅁䅁䅅䅁䭁䅁䅫䅁䵁䅉䅅䅁䝁䅁䅁睁偁䅁䅁兂䅁䅁䅁䕎兙兑䅯兄䅁䅁䅯䅂䅁䅁䅯䅂䅁䅁䅯兂䅁䅁䅅䅁䉁䅁䅁权佁䅁䅁䍄䉁䅁䅁杂䅁䅁䅍睄䅁䅁䅕䅁䅁䑁䝒䕅䭅䑁䅍䅁䭁䉁䅕䅁䭁䅁䅑䅁䭁䅁䅕䅁䉁䅁䅁允䅁䅁䅯兎䅁䅁杷允䅁䅁䅑䅁䑁䅁䄸䅁䙁䅁䅁䅁ぁ桒䉂权䭁䅁䅁权䱁䅁䅁允䅁䅁䅅䅁䭁䅁䅷䅁䵁䅉䅅䅁䕁䅁䅁睁偁䅁䅁兂䅁䅁䅁䕎兙兑䅯睄䅁䅁䅯睃䅁䅁䅅䅁䉁䅁䅁权䵁䅁䅁䍄䉁䅁䅁杂䅁䅁䅍睄䅁䅁䅕䅁䅁䑁䝒䕅䭅䑁䅷䅁䭁䅁䅑䅁䭁䅁䅑䅁䭁䅁䅕䅁䉁䅁䅁允䅁䅁䅯児䅁䅁杷允䅁䅁䅙䅁䑁䅁䄸䅁䙁䅁䅁䅁ぁ桒䉂权允䅁䅁权䕁䅁䅁权䕁䅁䅁权䙁䅁䅁允䅁䅁䅅䅁䭁䉁䅅䅁䵁䅉䅅䅁䝁䅁䅁睁偁䅁䅁兂䅁䅁䅁䕎兙兑䅯杅䅁䅁䅯䅂䅁䅁䅯䅂䅁䅁䅯兂䅁䅁䅅䅁䉁䅁䅁权呁䅁䅁䍄䉁䅁䅁杂䅁䅁䅍睄䅁䅁䅕䅁䅁䑁䝒䕅䭅䉁䅑䅁䭁䉁䅕䅁䭁䅁䅑䅁䭁䅁䅕䅁䉁䅁䅁允䅁䅁䅯杆䅁䅁杷允䅁䅁䅙䅁䑁䅁䄸䅁䙁䅁䅁䅁ぁ桒䉂权䡁䅁䅁权歁䅁䅁权䕁䅁䅁权䙁䅁䅁允䅁䅁䅅䅁䭁䅁䅫䅁䵁䅉䅅䅁䝁䅁䅁睁偁䅁䅁兂䅁䅁䅁䕎兙兑䅯睄䅁䅁䅯䅄䅁䅁䅯䅂䅁䅁䅯兂䅁䅁䅅䅁䉁䅁䅁权桁䅁䅁䍄䉁䅁䅁杂䅁䅁䅍睄䅁䅁䅕䅁䅁䑁䝒䕅䭅䉁䅣䅁䭁䅁䅑䅁䭁䅁䅑䅁䭁䅁䅕䅁䉁䅁䅁允䅁䅁䅯䅇䅁䅁杷允䅁䅁䅙䅁䑁䅁䄸䅁䙁䅁䅁䅁ぁ桒䉂权婁䅁䅁权䥁䅁䅁权䕁䅁䅁权䙁䅁䅁允䅁䅁䅅䅁䭁䉁䅯䅁䵁䅉䅅䅁䝁䅁䅁睁偁䅁䅁兂䅁䅁䅁䕎兙兑䅯村䅁䅁䅯䅂䅁䅁䅯䅂䅁䅁䅯兂䅁䅁䅅䅁䉁䅁䅁权䑂䅁䅁䍄䉁䅁䅁杂䅁䅁䅍睄䅁䅁䅕䅁䅁䑁䝒䕅䭅䉁䅑䅁䭁䕁䅅䅁䭁䅁䅑䅁䭁䅁䅕䅁䉁䅁䅁允䅁䅁䅯杆䅁䅁杷允䅁䅁䅙䅁䑁䅁䄸䅁䙁䅁䅁䅁ぁ桒䉂权扁䅁䅁权䕁䅁䅁权䕁䅁䅁权䙁䅁䅁允䅁䅁䅅䅁䭁䉁䅷䅁䵁䅉䅅䅁䝁䅁䅁睁偁䅁䅁兂䅁䅁䅁䕎兙兑䅯杈䅁䅁䅯䅂䅁䅁䅯䅂䅁䅁䅯兂䅁䅁䅅䅁䉁䅁䅁权晁䅁䅁䍄䉁䅁䅁杂䅁䅁䅍睄䅁䅁䅕䅁䅁䑁䝒䕅䭅䅁䅯䅁䭁䅁䅷䅁䭁䅁䅑䅁䭁䅁䅕䅁䉁䅁䅁允䅁䅁䅯䅉䅁䅁杷允䅁䅁䅙䅁䑁䅁䄸䅁䙁䅁䅁䅁ぁ桒䉂权睁䅁䅁权䕁䅁䅁权䕁䅁䅁权䙁䅁䅁允䅁䅁䅅䅁䭁䑁䅅䅁䵁䅉䅅䅁䝁䅁䅁睁偁䅁䅁兂䅁䅁䅁䕎兙兑䅯杉䅁䅁䅯䅂䅁䅁䅯䅂䅁䅁䅯兂䅁䅁䅅䅁䉁䅁䅁权橁䅁䅁䍄䉁䅁䅁杂䅁䅁䅍睄䅁䅁䅕䅁䅁䑁䝒䕅䭅䕁䅙䅁䭁䅁䅑䅁䭁䅁䅑䅁䭁䅁䅕䅁䉁䅁䅁允䅁䅁䅯睒䅁䅁杷允䅁䅁䅙䅁䑁䅁䄸䅁䙁䅁䅁䅁ぁ桒䉂权汁䅁䅁权䥁䅁䅁权䕁䅁䅁权䙁䅁䅁允䅁䅁䅅䅁䭁䍁䅙䅁䵁䅉䅅䅁䝁䅁䅁睁偁䅁䅁兂䅁䅁䅁䕎兙兑䅯䅆䅁䅁䅯睊䅁䅁䅯䅂䅁䅁䅯兂䅁䅁䅅䅁䉁䅁䅁权坁䅁䅁䍄䉁䅁䅁杂䅁䅁䅍睄䅁䅁䅕䅁䅁䑁䝒䕅䭅䑁䅫䅁䭁䑁䅑䅁䭁䅁䅑䅁䭁䅁䅕䅁䉁䅁䅁允䅁䅁䅯杏䅁䅁杷允䅁䅁䅙䅁䑁䅁䄸䅁䙁䅁䅁䅁ぁ桒䉂权潁䅁䅁权䕁䅁䅁权䕁䅁䅁权䙁䅁䅁允䅁䅁䅅䅁䭁䍁䅫䅁䵁䅉䅅䅁䝁䅁䅁睁偁䅁䅁兂䅁䅁䅁䕎兙兑䅯杋䅁䅁䅯䅂䅁䅁䅯䅂䅁䅁䅯兂䅁䅁䅅䅁䉁䅁䅁权牁䅁䅁䍄䉁䅁䅁杂䅁䅁䅍睄䅁䅁䅕䅁䅁䑁䝒䕅䭅䉁䅑䅁䭁䑁䅉䅁䭁䅁䅑䅁䭁䅁䅕䅁䉁䅁䅁允䅁䅁䅯杆䅁䅁杷允䅁䅁䅙䅁䑁䅁䄸䅁䙁䅁䅁䅁ぁ桒䉂权畁䅁䅁权䕁䅁䅁权䕁䅁䅁权䙁䅁䅁允䅁䅁䅅䅁䭁䍁䄸䅁䵁䅉䅅䅁䝁䅁䅁睁偁䅁䅁兂䅁䅁䅁䕎兙兑䅯睍䅁䅁䅯䅎䅁䅁䅯䅂䅁䅁䅯兂䅁䅁䅅䅁䉁䅁䅁权ㅁ䅁䅁䍄䉁䅁䅁杂䅁䅁䅍睄䅁䅁䅕䅁䅁䑁䝒䕅䭅䑁䅙䅁䭁䅁䅑䅁䭁䅁䅑䅁䭁䅁䅕䅁䉁䅁䅁允䅁䅁䅯睎䅁䅁杷允䅁䅁䅙䅁䑁䅁䄸䅁䙁䅁䅁䅁ぁ桒䉂权啁䅁䅁权㑁䅁䅁权䕁䅁䅁权䙁䅁䅁允䅁䅁䅅䅁䭁䉁䅙䅁䵁䅉䅅䅁䝁䅁䅁睁偁䅁䅁兂䅁䅁䅁䕎兙兑䅯睏䅁䅁䅯兆䅁䅁䅯䅂䅁䅁䅯兂䅁䅁䅅䅁䉁䅁䅁权佁䅁䅁䍄䉁䅁䅁杂䅁䅁䅍睄䅁䅁䅕䅁䅁䑁䝒䕅䭅䅁䅣䅁䭁䑁䄴䅁䭁䅁䅑䅁䭁䅁䅕䅁䉁䅁䅁允䅁䅁䅯元䅁䅁杷允䅁䅁䅙䅁䑁䅁䄸䅁䙁䅁䅁䅁ぁ桒䉂权啁䅁䅁权⽁䅁䅁权䕁䅁䅁权䙁䅁䅁允䅁䅁䅅䅁䭁䉁䅙䅁䵁䅉䅅䅁䝁䅁䅁睁偁䅁䅁兂䅁䅁䅁䕎兙兑䅯䅆䅁䅁䅯䅑䅁䅁䅯䅂䅁䅁䅯兂䅁䅁䅅䅁䉁䅁䅁权坁䅁䅁䍄䉁䅁䅁杂䅁䅁䅍睄䅁䅁䅕䅁䅁䑁䝒䕅䭅䑁䅫䅁䭁䉁䅕䅁䭁䅁䅑䅁䭁䅁䅕䅁䉁䅁䅁允䅁䅁䅯杏䅁䅁杷允䅁䅁䅙䅁䑁䅁䄸䅁䙁䅁䅁䅁ぁ桒䉂权䕂䅁䅁权䕁䅁䅁权䕁䅁䅁权䙁䅁䅁允䅁䅁䅅䅁䭁䕁䅕䅁䵁䅉䅅䅁䝁䅁䅁睁偁䅁䅁兂䅁䅁䅁䕎兙兑䅯䅓䅁䅁䅯䅂䅁䅁䅯䅂䅁䅁䅯兂䅁䅁䅅䅁䉁䅁䅁权䩂䅁䅁䍄䉁䅁䅁䅃䅁䅁杷允䅁䅁䅕䅁䭁䕁䄴䅁䭁䕁䄸䅁䭁䙁䅁䅁䭁䅁䅑潁䭁䅁䅕䅁啁䙁⽴䭅硏杦乕䅆㥁䙕摥㡃癧剤䅑灙手婊允䭙啯偁浇睸㝂㉢㕊䅆歂㕖䡨㡤煯割䅑瑬湮猷㙂㑶唰䝁塒䕭㍤楹瑱允䅁䅁䅅䅁䭁䕁䄰䅁䵁䅉䅅䅁䕁䅁䅁睁偁䅁䅁兂䅁䅁䅁䕎兙兑䅯䅁䅁䅁䅯睃䅁䅁䅅䅁䉁䅁䅁权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</si>
</sst>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xf>
    <xf numFmtId="1" fontId="0" fillId="0" borderId="0" xfId="0" applyNumberFormat="1" applyAlignment="1">
      <alignment horizontal="right"/>
    </xf>
    <xf numFmtId="0" fontId="0" fillId="0" borderId="0" xfId="0" applyAlignment="1">
      <alignment horizontal="right"/>
    </xf>
    <xf numFmtId="1" fontId="0" fillId="0" borderId="0" xfId="0" applyNumberFormat="1" applyAlignment="1">
      <alignment horizontal="left"/>
    </xf>
    <xf numFmtId="4" fontId="0" fillId="0" borderId="0" xfId="0" applyNumberFormat="1" applyAlignment="1">
      <alignment horizontal="right"/>
    </xf>
    <xf numFmtId="164" fontId="0" fillId="0" borderId="0" xfId="0" applyNumberFormat="1" applyAlignment="1">
      <alignment horizontal="right"/>
    </xf>
    <xf numFmtId="3" fontId="0" fillId="0" borderId="0" xfId="0" applyNumberFormat="1" applyAlignment="1">
      <alignment horizontal="right"/>
    </xf>
    <xf numFmtId="4" fontId="0" fillId="0" borderId="0" xfId="0" quotePrefix="1" applyNumberFormat="1" applyAlignment="1">
      <alignment horizontal="right"/>
    </xf>
    <xf numFmtId="164" fontId="0" fillId="0" borderId="0" xfId="0" quotePrefix="1" applyNumberFormat="1" applyAlignment="1">
      <alignment horizontal="right"/>
    </xf>
    <xf numFmtId="3" fontId="0" fillId="0" borderId="0" xfId="0" quotePrefix="1"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017A3-2EB1-4FBC-B3A2-EE211734D5D0}">
  <dimension ref="A1"/>
  <sheetViews>
    <sheetView workbookViewId="0"/>
  </sheetViews>
  <sheetFormatPr defaultRowHeight="14.4" x14ac:dyDescent="0.3"/>
  <sheetData>
    <row r="1" spans="1:1" x14ac:dyDescent="0.3">
      <c r="A1" t="s">
        <v>3308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318F5-A2DC-412A-B237-234648B1C6E8}">
  <dimension ref="A1:AN3256"/>
  <sheetViews>
    <sheetView tabSelected="1" workbookViewId="0">
      <selection activeCell="A21" sqref="A21"/>
    </sheetView>
  </sheetViews>
  <sheetFormatPr defaultRowHeight="14.4" x14ac:dyDescent="0.3"/>
  <cols>
    <col min="1" max="1" width="64.88671875" bestFit="1" customWidth="1"/>
    <col min="2" max="2" width="12.5546875" bestFit="1" customWidth="1"/>
    <col min="3" max="3" width="12.88671875" bestFit="1" customWidth="1"/>
    <col min="4" max="4" width="23" bestFit="1" customWidth="1"/>
    <col min="5" max="5" width="28.109375" bestFit="1" customWidth="1"/>
    <col min="6" max="6" width="28.21875" bestFit="1" customWidth="1"/>
    <col min="7" max="7" width="27" bestFit="1" customWidth="1"/>
    <col min="8" max="8" width="22.5546875" bestFit="1" customWidth="1"/>
    <col min="9" max="9" width="26.6640625" bestFit="1" customWidth="1"/>
    <col min="10" max="10" width="21" bestFit="1" customWidth="1"/>
    <col min="11" max="11" width="20.33203125" bestFit="1" customWidth="1"/>
    <col min="12" max="12" width="12.88671875" bestFit="1" customWidth="1"/>
    <col min="13" max="13" width="15.109375" bestFit="1" customWidth="1"/>
    <col min="14" max="14" width="18.6640625" bestFit="1" customWidth="1"/>
    <col min="15" max="15" width="29.5546875" bestFit="1" customWidth="1"/>
    <col min="16" max="16" width="19.6640625" bestFit="1" customWidth="1"/>
    <col min="17" max="18" width="14.109375" bestFit="1" customWidth="1"/>
    <col min="19" max="19" width="21.88671875" bestFit="1" customWidth="1"/>
    <col min="20" max="27" width="18.44140625" bestFit="1" customWidth="1"/>
    <col min="28" max="29" width="19.88671875" bestFit="1" customWidth="1"/>
    <col min="30" max="31" width="18.109375" bestFit="1" customWidth="1"/>
    <col min="32" max="34" width="31.5546875" bestFit="1" customWidth="1"/>
    <col min="35" max="35" width="39.33203125" bestFit="1" customWidth="1"/>
    <col min="36" max="36" width="69.5546875" bestFit="1" customWidth="1"/>
    <col min="37" max="37" width="35.109375" bestFit="1" customWidth="1"/>
    <col min="38" max="38" width="34.5546875" bestFit="1" customWidth="1"/>
    <col min="39" max="39" width="20.21875" bestFit="1" customWidth="1"/>
    <col min="40" max="40" width="44.5546875" bestFit="1" customWidth="1"/>
  </cols>
  <sheetData>
    <row r="1" spans="1:40" x14ac:dyDescent="0.3">
      <c r="A1" t="str">
        <f>_xll.SNL.Clients.Office.Excel.Functions.SPGTable($B$6:$B$3256,$C$3:$AN$3,,"Options:Curr=USD,Mag=Standard,ConvMethod=R,FilingVer=Current/Restated")</f>
        <v>SPGTable</v>
      </c>
    </row>
    <row r="2" spans="1:40" x14ac:dyDescent="0.3">
      <c r="A2" s="1" t="str">
        <f>_xll.SNL.Clients.Office.Excel.Functions.SPGLabel(266637,"SP_ENTITY_NAME","","","Options:Curr=USD,Mag=Standard,ConvMethod=R,FilingVer=Current/Restated")</f>
        <v xml:space="preserve">Entity Name </v>
      </c>
      <c r="B2" s="1" t="str">
        <f>_xll.SNL.Clients.Office.Excel.Functions.SPGLabel(266637,"SP_ENTITY_ID","","","Options:Curr=USD,Mag=Standard,ConvMethod=R,FilingVer=Current/Restated")</f>
        <v xml:space="preserve">Entity ID </v>
      </c>
      <c r="C2" s="1" t="str">
        <f>_xll.SNL.Clients.Office.Excel.Functions.SPGLabel(266637,"SP_EXCHANGE","","","Options:Curr=USD,Mag=Standard,ConvMethod=R,FilingVer=Current/Restated")</f>
        <v xml:space="preserve">Exchange </v>
      </c>
      <c r="D2" s="1" t="str">
        <f>_xll.SNL.Clients.Office.Excel.Functions.SPGLabel(266637,"SP_MARKETCAP","11/29/2024","","Options:Curr=USD,Mag=Standard,ConvMethod=R,FilingVer=Current/Restated")</f>
        <v>Market Capitalization ($M)</v>
      </c>
      <c r="E2" s="1" t="str">
        <f>_xll.SNL.Clients.Office.Excel.Functions.SPGLabel(266637,"IQ_TEV","11/29/2024","","Options:Curr=USD,Mag=Standard,ConvMethod=R,FilingVer=Current/Restated")</f>
        <v>Total Enterprise Value (CIQ) ($M)</v>
      </c>
      <c r="F2" s="1" t="str">
        <f>_xll.SNL.Clients.Office.Excel.Functions.SPGLabel(266637,"SNL_TEV","11/29/2024","","Options:Curr=USD,Mag=Standard,ConvMethod=R,FilingVer=Current/Restated")</f>
        <v>Total Enterprise Value (SNL) ($M)</v>
      </c>
      <c r="G2" s="1" t="str">
        <f>_xll.SNL.Clients.Office.Excel.Functions.SPGLabel(266637,"IQ_DILUT_EPS_BEFORE_EXTRA","FQ0","","Options:Curr=USD,Mag=Standard,ConvMethod=R,FilingVer=Current/Restated")</f>
        <v>Diluted EPS Excl. Extra Items ($)</v>
      </c>
      <c r="H2" s="1" t="str">
        <f>_xll.SNL.Clients.Office.Excel.Functions.SPGLabel(266637,"SP_PE_EXCL","","","Options:Curr=USD,Mag=Standard,ConvMethod=R,FilingVer=Current/Restated")</f>
        <v>Price/ EPS Before Extra (x)</v>
      </c>
      <c r="I2" s="1" t="str">
        <f>_xll.SNL.Clients.Office.Excel.Functions.SPGLabel(266637,"IQ_DILUT_EPS_AFTER_EXTRA","FQ0","","Options:Curr=USD,Mag=Standard,ConvMethod=R,FilingVer=Current/Restated")</f>
        <v>Diluted EPS Incl. Extra Items ($)</v>
      </c>
      <c r="J2" s="1" t="str">
        <f>_xll.SNL.Clients.Office.Excel.Functions.SPGLabel(266637,"SP_PE","","","Options:Curr=USD,Mag=Standard,ConvMethod=R,FilingVer=Current/Restated")</f>
        <v>Price/ EPS After Extra (x)</v>
      </c>
      <c r="K2" s="1" t="str">
        <f>_xll.SNL.Clients.Office.Excel.Functions.SPGLabel(266637,"SP_PTBV_X","","","Options:Curr=USD,Mag=Standard,ConvMethod=R,FilingVer=Current/Restated")</f>
        <v>Price/ Tangible Book (x)</v>
      </c>
      <c r="L2" s="1" t="str">
        <f>_xll.SNL.Clients.Office.Excel.Functions.SPGLabel(266637,"SP_PBV_X","","","Options:Curr=USD,Mag=Standard,ConvMethod=R,FilingVer=Current/Restated")</f>
        <v>Price/ Book (x)</v>
      </c>
      <c r="M2" s="1" t="str">
        <f>_xll.SNL.Clients.Office.Excel.Functions.SPGLabel(266637,"SP_PNETFCF","","","Options:Curr=USD,Mag=Standard,ConvMethod=R,FilingVer=Current/Restated")</f>
        <v>Price/ Net FCF (x)</v>
      </c>
      <c r="N2" s="1" t="str">
        <f>_xll.SNL.Clients.Office.Excel.Functions.SPGLabel(266637,"SP_PLFCF","","","Options:Curr=USD,Mag=Standard,ConvMethod=R,FilingVer=Current/Restated")</f>
        <v>Price/ Levered FCF (x)</v>
      </c>
      <c r="O2" s="1" t="str">
        <f>_xll.SNL.Clients.Office.Excel.Functions.SPGLabel(266637,"SP_PLFCF_LQA","","","Options:Curr=USD,Mag=Standard,ConvMethod=R,FilingVer=Current/Restated")</f>
        <v>Price/ Last Quarter Levered FCF (x)</v>
      </c>
      <c r="P2" s="1" t="str">
        <f>_xll.SNL.Clients.Office.Excel.Functions.SPGLabel(266637,"IQ_TEV_TOTAL_REV","LTM","","Options:Curr=USD,Mag=Standard,ConvMethod=R,FilingVer=Current/Restated")</f>
        <v>TEV/ Total Revenue (x)</v>
      </c>
      <c r="Q2" s="1" t="str">
        <f>_xll.SNL.Clients.Office.Excel.Functions.SPGLabel(266637,"IQ_TEV_EBITDA","LTM","","Options:Curr=USD,Mag=Standard,ConvMethod=R,FilingVer=Current/Restated")</f>
        <v>TEV/ EBITDA (x)</v>
      </c>
      <c r="R2" s="1" t="str">
        <f>_xll.SNL.Clients.Office.Excel.Functions.SPGLabel(266637,"SP_TEV_EBITDA","","","Options:Curr=USD,Mag=Standard,ConvMethod=R,FilingVer=Current/Restated")</f>
        <v>TEV/ EBITDA (x)</v>
      </c>
      <c r="S2" s="1" t="str">
        <f>_xll.SNL.Clients.Office.Excel.Functions.SPGLabel(266637,"SP_MONTH_FYE","","","Options:Curr=USD,Mag=Standard,ConvMethod=R,FilingVer=Current/Restated")</f>
        <v xml:space="preserve">Month of Fiscal Year End </v>
      </c>
      <c r="T2" s="1" t="str">
        <f>_xll.SNL.Clients.Office.Excel.Functions.SPGLabel(266637,"SP_TOTAL_REV","FY0","","Options:Curr=USD,Mag=Standard,ConvMethod=R,FilingVer=Current/Restated")</f>
        <v>Total Revenue ($000)</v>
      </c>
      <c r="U2" s="1" t="str">
        <f>_xll.SNL.Clients.Office.Excel.Functions.SPGLabel(266637,"SP_TOTAL_REV","FY-1","","Options:Curr=USD,Mag=Standard,ConvMethod=R,FilingVer=Current/Restated")</f>
        <v>Total Revenue ($000)</v>
      </c>
      <c r="V2" s="1" t="str">
        <f>_xll.SNL.Clients.Office.Excel.Functions.SPGLabel(266637,"SP_TOTAL_REV","FY-2","","Options:Curr=USD,Mag=Standard,ConvMethod=R,FilingVer=Current/Restated")</f>
        <v>Total Revenue ($000)</v>
      </c>
      <c r="W2" s="1" t="str">
        <f>_xll.SNL.Clients.Office.Excel.Functions.SPGLabel(266637,"SP_TOTAL_REV","FY-3","","Options:Curr=USD,Mag=Standard,ConvMethod=R,FilingVer=Current/Restated")</f>
        <v>Total Revenue ($000)</v>
      </c>
      <c r="X2" s="1" t="str">
        <f>_xll.SNL.Clients.Office.Excel.Functions.SPGLabel(266637,"SP_TOTAL_REV","LTM","","Options:Curr=USD,Mag=Standard,ConvMethod=R,FilingVer=Current/Restated")</f>
        <v>Total Revenue ($000)</v>
      </c>
      <c r="Y2" s="1" t="str">
        <f>_xll.SNL.Clients.Office.Excel.Functions.SPGLabel(266637,"SP_TOTAL_REV","LTM-1","","Options:Curr=USD,Mag=Standard,ConvMethod=R,FilingVer=Current/Restated")</f>
        <v>Total Revenue ($000)</v>
      </c>
      <c r="Z2" s="1" t="str">
        <f>_xll.SNL.Clients.Office.Excel.Functions.SPGLabel(266637,"SP_TOTAL_REV","LTM-2","","Options:Curr=USD,Mag=Standard,ConvMethod=R,FilingVer=Current/Restated")</f>
        <v>Total Revenue ($000)</v>
      </c>
      <c r="AA2" s="1" t="str">
        <f>_xll.SNL.Clients.Office.Excel.Functions.SPGLabel(266637,"SP_TOTAL_REV","LTM-3","","Options:Curr=USD,Mag=Standard,ConvMethod=R,FilingVer=Current/Restated")</f>
        <v>Total Revenue ($000)</v>
      </c>
      <c r="AB2" s="1" t="str">
        <f>_xll.SNL.Clients.Office.Excel.Functions.SPGLabel(266637,"IQ_GROSS_MARGIN","FY0","","Options:Curr=USD,Mag=Standard,ConvMethod=R,FilingVer=Current/Restated")</f>
        <v>Gross Profit Margin (%)</v>
      </c>
      <c r="AC2" s="1" t="str">
        <f>_xll.SNL.Clients.Office.Excel.Functions.SPGLabel(266637,"IQ_GROSS_MARGIN","LTM","","Options:Curr=USD,Mag=Standard,ConvMethod=R,FilingVer=Current/Restated")</f>
        <v>Gross Profit Margin (%)</v>
      </c>
      <c r="AD2" s="1" t="str">
        <f>_xll.SNL.Clients.Office.Excel.Functions.SPGLabel(266637,"IQ_EBITDA_MARGIN","FY0","","Options:Curr=USD,Mag=Standard,ConvMethod=R,FilingVer=Current/Restated")</f>
        <v>EBITDA Margin (%)</v>
      </c>
      <c r="AE2" s="1" t="str">
        <f>_xll.SNL.Clients.Office.Excel.Functions.SPGLabel(266637,"IQ_EBITDA_MARGIN","LTM","","Options:Curr=USD,Mag=Standard,ConvMethod=R,FilingVer=Current/Restated")</f>
        <v>EBITDA Margin (%)</v>
      </c>
      <c r="AF2" s="1" t="str">
        <f>_xll.SNL.Clients.Office.Excel.Functions.SPGLabel(266637,"SP_SHARES_OUT_PERIOD_END","FQ0","","Options:Curr=USD,Mag=Standard,ConvMethod=R,FilingVer=Current/Restated")</f>
        <v>Common Shares Outstanding (actual)</v>
      </c>
      <c r="AG2" s="1" t="str">
        <f>_xll.SNL.Clients.Office.Excel.Functions.SPGLabel(266637,"SP_SHARES_OUT_PERIOD_END","FQ-1","","Options:Curr=USD,Mag=Standard,ConvMethod=R,FilingVer=Current/Restated")</f>
        <v>Common Shares Outstanding (actual)</v>
      </c>
      <c r="AH2" s="1" t="str">
        <f>_xll.SNL.Clients.Office.Excel.Functions.SPGLabel(266637,"SP_SHARES_OUT_PERIOD_END","FQ-4","","Options:Curr=USD,Mag=Standard,ConvMethod=R,FilingVer=Current/Restated")</f>
        <v>Common Shares Outstanding (actual)</v>
      </c>
      <c r="AI2" s="1" t="str">
        <f>_xll.SNL.Clients.Office.Excel.Functions.SPGLabel(266637,"SP_PCT_SHARES_OWNED_ALL_INSTITUTIONS","","","Options:Curr=USD,Mag=Standard,ConvMethod=R,FilingVer=Current/Restated")</f>
        <v>Percent Owned - All Institutions (%)</v>
      </c>
      <c r="AJ2" s="1" t="str">
        <f>_xll.SNL.Clients.Office.Excel.Functions.SPGLabel(266637,"SP_NO_INSTITUTIONAL_INVESTORS","","","Options:Curr=USD,Mag=Standard,ConvMethod=R,FilingVer=Current/Restated")</f>
        <v>Number of Institutional Investors (Primary Security- Last Calendar Quarter) (actual)</v>
      </c>
      <c r="AK2" s="1" t="str">
        <f>_xll.SNL.Clients.Office.Excel.Functions.SPGLabel(266637,"SP_SHARES_OWNED_ALL_INSTITUTIONS","","","Options:Curr=USD,Mag=Standard,ConvMethod=R,FilingVer=Current/Restated")</f>
        <v>Shares Owned - All Institutions (actual)</v>
      </c>
      <c r="AL2" s="1" t="str">
        <f>_xll.SNL.Clients.Office.Excel.Functions.SPGLabel(266637,"SP_MARKET_VALUE_ALL_INSTITUTIONS","","","Options:Curr=USD,Mag=Standard,ConvMethod=R,FilingVer=Current/Restated")</f>
        <v>Market Value - All Institutions ($M)</v>
      </c>
      <c r="AM2" s="1" t="str">
        <f>_xll.SNL.Clients.Office.Excel.Functions.SPGLabel(266637,"SP_NO_FLOAT_SHARES","","","Options:Curr=USD,Mag=Standard,ConvMethod=R,FilingVer=Current/Restated")</f>
        <v>Float Shares (actual)</v>
      </c>
      <c r="AN2" s="1" t="str">
        <f>_xll.SNL.Clients.Office.Excel.Functions.SPGLabel(266637,"SP_PCT_FLOAT_SHARES","","","Options:Curr=USD,Mag=Standard,ConvMethod=R,FilingVer=Current/Restated")</f>
        <v xml:space="preserve">Float as a Percent of Current Shares Outstanding (%) </v>
      </c>
    </row>
    <row r="3" spans="1:40" x14ac:dyDescent="0.3">
      <c r="A3" s="2" t="s">
        <v>0</v>
      </c>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S3" s="2" t="s">
        <v>18</v>
      </c>
      <c r="T3" s="2" t="s">
        <v>19</v>
      </c>
      <c r="U3" s="2" t="s">
        <v>19</v>
      </c>
      <c r="V3" s="2" t="s">
        <v>19</v>
      </c>
      <c r="W3" s="2" t="s">
        <v>19</v>
      </c>
      <c r="X3" s="2" t="s">
        <v>19</v>
      </c>
      <c r="Y3" s="2" t="s">
        <v>19</v>
      </c>
      <c r="Z3" s="2" t="s">
        <v>19</v>
      </c>
      <c r="AA3" s="2" t="s">
        <v>19</v>
      </c>
      <c r="AB3" s="2" t="s">
        <v>20</v>
      </c>
      <c r="AC3" s="2" t="s">
        <v>20</v>
      </c>
      <c r="AD3" s="2" t="s">
        <v>21</v>
      </c>
      <c r="AE3" s="2" t="s">
        <v>21</v>
      </c>
      <c r="AF3" s="2" t="s">
        <v>22</v>
      </c>
      <c r="AG3" s="2" t="s">
        <v>22</v>
      </c>
      <c r="AH3" s="2" t="s">
        <v>22</v>
      </c>
      <c r="AI3" s="2" t="s">
        <v>23</v>
      </c>
      <c r="AJ3" s="2" t="s">
        <v>24</v>
      </c>
      <c r="AK3" s="2" t="s">
        <v>25</v>
      </c>
      <c r="AL3" s="2" t="s">
        <v>26</v>
      </c>
      <c r="AM3" s="2" t="s">
        <v>27</v>
      </c>
      <c r="AN3" s="2" t="s">
        <v>28</v>
      </c>
    </row>
    <row r="4" spans="1:40" x14ac:dyDescent="0.3">
      <c r="A4" s="3"/>
      <c r="B4" s="3"/>
      <c r="C4" s="3"/>
      <c r="D4" s="3" t="str">
        <f>_xll.SNL.Clients.Office.Excel.Functions.SPGLabel(266637,"SP_MARKETCAP","&lt;&gt;12/30/2024")</f>
        <v>12/30/2024</v>
      </c>
      <c r="E4" s="3" t="str">
        <f>_xll.SNL.Clients.Office.Excel.Functions.SPGLabel(266637,"SP_MARKETCAP","&lt;&gt;12/30/2024")</f>
        <v>12/30/2024</v>
      </c>
      <c r="F4" s="3" t="str">
        <f>_xll.SNL.Clients.Office.Excel.Functions.SPGLabel(266637,"SP_MARKETCAP","&lt;&gt;12/30/2024")</f>
        <v>12/30/2024</v>
      </c>
      <c r="G4" s="3" t="s">
        <v>29</v>
      </c>
      <c r="H4" s="3"/>
      <c r="I4" s="3" t="s">
        <v>29</v>
      </c>
      <c r="J4" s="3"/>
      <c r="K4" s="3"/>
      <c r="L4" s="3"/>
      <c r="M4" s="3"/>
      <c r="N4" s="3"/>
      <c r="O4" s="3"/>
      <c r="P4" s="3" t="s">
        <v>30</v>
      </c>
      <c r="Q4" s="3" t="s">
        <v>30</v>
      </c>
      <c r="R4" s="3"/>
      <c r="S4" s="3"/>
      <c r="T4" s="3" t="s">
        <v>31</v>
      </c>
      <c r="U4" s="3" t="s">
        <v>32</v>
      </c>
      <c r="V4" s="3" t="s">
        <v>33</v>
      </c>
      <c r="W4" s="3" t="s">
        <v>34</v>
      </c>
      <c r="X4" s="3" t="s">
        <v>30</v>
      </c>
      <c r="Y4" s="3" t="s">
        <v>35</v>
      </c>
      <c r="Z4" s="3" t="s">
        <v>36</v>
      </c>
      <c r="AA4" s="3" t="s">
        <v>37</v>
      </c>
      <c r="AB4" s="3" t="s">
        <v>31</v>
      </c>
      <c r="AC4" s="3" t="s">
        <v>30</v>
      </c>
      <c r="AD4" s="3" t="s">
        <v>31</v>
      </c>
      <c r="AE4" s="3" t="s">
        <v>30</v>
      </c>
      <c r="AF4" s="3" t="s">
        <v>29</v>
      </c>
      <c r="AG4" s="3" t="s">
        <v>38</v>
      </c>
      <c r="AH4" s="3" t="s">
        <v>39</v>
      </c>
      <c r="AI4" s="3"/>
      <c r="AJ4" s="3"/>
      <c r="AK4" s="3"/>
      <c r="AL4" s="3"/>
      <c r="AM4" s="3"/>
      <c r="AN4" s="3"/>
    </row>
    <row r="5" spans="1:40"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row>
    <row r="6" spans="1:40" x14ac:dyDescent="0.3">
      <c r="A6" s="4" t="s">
        <v>40</v>
      </c>
      <c r="B6" s="2">
        <v>4004205</v>
      </c>
      <c r="C6" s="1" t="s">
        <v>41</v>
      </c>
      <c r="D6" s="5">
        <v>3812210.5606</v>
      </c>
      <c r="E6" s="6">
        <v>3774619.5606</v>
      </c>
      <c r="F6" s="6">
        <v>3901684.5606</v>
      </c>
      <c r="G6" s="5">
        <v>0.96199999999999997</v>
      </c>
      <c r="H6" s="5">
        <v>41.480263000000001</v>
      </c>
      <c r="I6" s="5">
        <v>0.96199999999999997</v>
      </c>
      <c r="J6" s="5">
        <v>41.480263000000001</v>
      </c>
      <c r="K6" s="5">
        <v>66.949827450000001</v>
      </c>
      <c r="L6" s="5">
        <v>66.949827450000001</v>
      </c>
      <c r="M6" s="5">
        <v>35.566211000000003</v>
      </c>
      <c r="N6" s="5" t="s">
        <v>42</v>
      </c>
      <c r="O6" s="5" t="s">
        <v>42</v>
      </c>
      <c r="P6" s="5">
        <v>9.6528939999999999</v>
      </c>
      <c r="Q6" s="5">
        <v>25.087029999999999</v>
      </c>
      <c r="R6" s="5">
        <v>25.087029999999999</v>
      </c>
      <c r="S6" s="1" t="s">
        <v>43</v>
      </c>
      <c r="T6" s="7">
        <v>391035000</v>
      </c>
      <c r="U6" s="7">
        <v>383285000</v>
      </c>
      <c r="V6" s="7">
        <v>394328000</v>
      </c>
      <c r="W6" s="7">
        <v>365817000</v>
      </c>
      <c r="X6" s="7">
        <v>391035000</v>
      </c>
      <c r="Y6" s="7">
        <v>385603000</v>
      </c>
      <c r="Z6" s="7">
        <v>381623000</v>
      </c>
      <c r="AA6" s="7">
        <v>385706000</v>
      </c>
      <c r="AB6" s="5">
        <v>46.206000000000003</v>
      </c>
      <c r="AC6" s="5">
        <v>46.206000000000003</v>
      </c>
      <c r="AD6" s="5">
        <v>34.436999999999998</v>
      </c>
      <c r="AE6" s="5">
        <v>34.436999999999998</v>
      </c>
      <c r="AF6" s="7">
        <v>15116786000</v>
      </c>
      <c r="AG6" s="7">
        <v>15222259000</v>
      </c>
      <c r="AH6" s="7">
        <v>15550061000</v>
      </c>
      <c r="AI6" s="5">
        <v>60.42</v>
      </c>
      <c r="AJ6" s="7">
        <v>6134</v>
      </c>
      <c r="AK6" s="7">
        <v>9132316828</v>
      </c>
      <c r="AL6" s="6">
        <v>2303170.3040209999</v>
      </c>
      <c r="AM6" s="7">
        <v>15091441681</v>
      </c>
      <c r="AN6" s="8">
        <v>99.838700000000003</v>
      </c>
    </row>
    <row r="7" spans="1:40" x14ac:dyDescent="0.3">
      <c r="A7" s="4" t="s">
        <v>44</v>
      </c>
      <c r="B7" s="2">
        <v>4094286</v>
      </c>
      <c r="C7" s="1" t="s">
        <v>41</v>
      </c>
      <c r="D7" s="5">
        <v>3367130.1</v>
      </c>
      <c r="E7" s="6">
        <v>3338868.1</v>
      </c>
      <c r="F7" s="6" t="s">
        <v>42</v>
      </c>
      <c r="G7" s="5">
        <v>0.78</v>
      </c>
      <c r="H7" s="5">
        <v>54.300947999999998</v>
      </c>
      <c r="I7" s="5">
        <v>0.78</v>
      </c>
      <c r="J7" s="5">
        <v>54.300947999999998</v>
      </c>
      <c r="K7" s="5">
        <v>55.844841589999994</v>
      </c>
      <c r="L7" s="5">
        <v>51.1305318</v>
      </c>
      <c r="M7" s="5">
        <v>59.804262999999999</v>
      </c>
      <c r="N7" s="5" t="s">
        <v>42</v>
      </c>
      <c r="O7" s="5" t="s">
        <v>42</v>
      </c>
      <c r="P7" s="5">
        <v>29.477333999999999</v>
      </c>
      <c r="Q7" s="5">
        <v>45.692227000000003</v>
      </c>
      <c r="R7" s="5">
        <v>45.692227000000003</v>
      </c>
      <c r="S7" s="1" t="s">
        <v>45</v>
      </c>
      <c r="T7" s="7">
        <v>60922000</v>
      </c>
      <c r="U7" s="7">
        <v>26974000</v>
      </c>
      <c r="V7" s="7">
        <v>26914000</v>
      </c>
      <c r="W7" s="7">
        <v>16675000</v>
      </c>
      <c r="X7" s="7">
        <v>113269000</v>
      </c>
      <c r="Y7" s="7">
        <v>96307000</v>
      </c>
      <c r="Z7" s="7">
        <v>79774000</v>
      </c>
      <c r="AA7" s="7">
        <v>60922000</v>
      </c>
      <c r="AB7" s="8">
        <v>72.718000000000004</v>
      </c>
      <c r="AC7" s="8">
        <v>75.86</v>
      </c>
      <c r="AD7" s="8">
        <v>56.597000000000001</v>
      </c>
      <c r="AE7" s="8">
        <v>64.22</v>
      </c>
      <c r="AF7" s="7">
        <v>24508000000</v>
      </c>
      <c r="AG7" s="7">
        <v>24562000000</v>
      </c>
      <c r="AH7" s="7">
        <v>24660000000</v>
      </c>
      <c r="AI7" s="5">
        <v>65.56</v>
      </c>
      <c r="AJ7" s="7">
        <v>5656</v>
      </c>
      <c r="AK7" s="7">
        <v>16056505424</v>
      </c>
      <c r="AL7" s="6">
        <v>2207608.930745</v>
      </c>
      <c r="AM7" s="7">
        <v>23504522430</v>
      </c>
      <c r="AN7" s="8">
        <v>95.975999999999999</v>
      </c>
    </row>
    <row r="8" spans="1:40" x14ac:dyDescent="0.3">
      <c r="A8" s="4" t="s">
        <v>46</v>
      </c>
      <c r="B8" s="2">
        <v>4004214</v>
      </c>
      <c r="C8" s="1" t="s">
        <v>41</v>
      </c>
      <c r="D8" s="5">
        <v>3158560.4000680801</v>
      </c>
      <c r="E8" s="6">
        <v>3176969.400068</v>
      </c>
      <c r="F8" s="6">
        <v>3234607.400068</v>
      </c>
      <c r="G8" s="5">
        <v>3.3</v>
      </c>
      <c r="H8" s="5">
        <v>35.080925000000001</v>
      </c>
      <c r="I8" s="5">
        <v>3.3</v>
      </c>
      <c r="J8" s="5">
        <v>35.080925000000001</v>
      </c>
      <c r="K8" s="5">
        <v>22.310156499999998</v>
      </c>
      <c r="L8" s="5">
        <v>10.979505340000001</v>
      </c>
      <c r="M8" s="5">
        <v>43.451979000000001</v>
      </c>
      <c r="N8" s="5">
        <v>49.487995977340901</v>
      </c>
      <c r="O8" s="5">
        <v>48.272222452544497</v>
      </c>
      <c r="P8" s="5">
        <v>12.498404000000001</v>
      </c>
      <c r="Q8" s="5">
        <v>22.917227</v>
      </c>
      <c r="R8" s="5">
        <v>22.917227</v>
      </c>
      <c r="S8" s="1" t="s">
        <v>47</v>
      </c>
      <c r="T8" s="7">
        <v>245122000</v>
      </c>
      <c r="U8" s="7">
        <v>211915000</v>
      </c>
      <c r="V8" s="7">
        <v>198270000</v>
      </c>
      <c r="W8" s="7">
        <v>168088000</v>
      </c>
      <c r="X8" s="7">
        <v>254190000</v>
      </c>
      <c r="Y8" s="7">
        <v>245122000</v>
      </c>
      <c r="Z8" s="7">
        <v>236584000</v>
      </c>
      <c r="AA8" s="7">
        <v>227583000</v>
      </c>
      <c r="AB8" s="8">
        <v>69.763999999999996</v>
      </c>
      <c r="AC8" s="8">
        <v>69.349000000000004</v>
      </c>
      <c r="AD8" s="8">
        <v>52.804000000000002</v>
      </c>
      <c r="AE8" s="8">
        <v>53.72</v>
      </c>
      <c r="AF8" s="7">
        <v>7436000000</v>
      </c>
      <c r="AG8" s="7">
        <v>7434000000</v>
      </c>
      <c r="AH8" s="7">
        <v>7431000000</v>
      </c>
      <c r="AI8" s="5">
        <v>72.459999999999994</v>
      </c>
      <c r="AJ8" s="7">
        <v>6640</v>
      </c>
      <c r="AK8" s="7">
        <v>5386956186</v>
      </c>
      <c r="AL8" s="6">
        <v>2288540.596498</v>
      </c>
      <c r="AM8" s="7">
        <v>7424668454</v>
      </c>
      <c r="AN8" s="5">
        <v>99.862639999999999</v>
      </c>
    </row>
    <row r="9" spans="1:40" x14ac:dyDescent="0.3">
      <c r="A9" s="4" t="s">
        <v>48</v>
      </c>
      <c r="B9" s="2">
        <v>3001792</v>
      </c>
      <c r="C9" s="1" t="s">
        <v>41</v>
      </c>
      <c r="D9" s="5">
        <v>2326971.9360703998</v>
      </c>
      <c r="E9" s="6">
        <v>2397455.9360699998</v>
      </c>
      <c r="F9" s="6">
        <v>2410327.9360699998</v>
      </c>
      <c r="G9" s="5">
        <v>1.43</v>
      </c>
      <c r="H9" s="5">
        <v>47.316656000000002</v>
      </c>
      <c r="I9" s="5">
        <v>1.43</v>
      </c>
      <c r="J9" s="5">
        <v>47.316656000000002</v>
      </c>
      <c r="K9" s="5">
        <v>9.8535108400000002</v>
      </c>
      <c r="L9" s="5">
        <v>8.9758669599999994</v>
      </c>
      <c r="M9" s="5">
        <v>53.713591999999998</v>
      </c>
      <c r="N9" s="5">
        <v>115.300652869497</v>
      </c>
      <c r="O9" s="5">
        <v>206.26855579203399</v>
      </c>
      <c r="P9" s="5">
        <v>3.866066</v>
      </c>
      <c r="Q9" s="5">
        <v>19.106584000000002</v>
      </c>
      <c r="R9" s="5">
        <v>19.106584000000002</v>
      </c>
      <c r="S9" s="1" t="s">
        <v>49</v>
      </c>
      <c r="T9" s="7">
        <v>574785000</v>
      </c>
      <c r="U9" s="7">
        <v>513983000</v>
      </c>
      <c r="V9" s="7">
        <v>469822000</v>
      </c>
      <c r="W9" s="7">
        <v>386064000</v>
      </c>
      <c r="X9" s="7">
        <v>620128000</v>
      </c>
      <c r="Y9" s="7">
        <v>604334000</v>
      </c>
      <c r="Z9" s="7">
        <v>590740000</v>
      </c>
      <c r="AA9" s="7">
        <v>574785000</v>
      </c>
      <c r="AB9" s="5">
        <v>46.981999999999999</v>
      </c>
      <c r="AC9" s="5">
        <v>48.405999999999999</v>
      </c>
      <c r="AD9" s="5">
        <v>14.878</v>
      </c>
      <c r="AE9" s="5">
        <v>17.994</v>
      </c>
      <c r="AF9" s="7">
        <v>10511000000</v>
      </c>
      <c r="AG9" s="7">
        <v>10490000000</v>
      </c>
      <c r="AH9" s="7">
        <v>10330000000</v>
      </c>
      <c r="AI9" s="5">
        <v>62.84</v>
      </c>
      <c r="AJ9" s="7">
        <v>6032</v>
      </c>
      <c r="AK9" s="7">
        <v>6607124230</v>
      </c>
      <c r="AL9" s="6">
        <v>1462156.592099</v>
      </c>
      <c r="AM9" s="7">
        <v>9397497003</v>
      </c>
      <c r="AN9" s="8">
        <v>89.372200000000007</v>
      </c>
    </row>
    <row r="10" spans="1:40" x14ac:dyDescent="0.3">
      <c r="A10" s="4" t="s">
        <v>50</v>
      </c>
      <c r="B10" s="2">
        <v>4633618</v>
      </c>
      <c r="C10" s="1" t="s">
        <v>41</v>
      </c>
      <c r="D10" s="5">
        <v>2348993.14</v>
      </c>
      <c r="E10" s="6">
        <v>2285052.14</v>
      </c>
      <c r="F10" s="6">
        <v>2358323.14</v>
      </c>
      <c r="G10" s="5">
        <v>2.1179999999999999</v>
      </c>
      <c r="H10" s="5">
        <v>25.380226</v>
      </c>
      <c r="I10" s="5">
        <v>2.1179999999999999</v>
      </c>
      <c r="J10" s="5">
        <v>25.380226</v>
      </c>
      <c r="K10" s="5">
        <v>8.3115302699999987</v>
      </c>
      <c r="L10" s="5">
        <v>7.4665209100000007</v>
      </c>
      <c r="M10" s="5">
        <v>42.422359999999998</v>
      </c>
      <c r="N10" s="5">
        <v>43.526729150555603</v>
      </c>
      <c r="O10" s="5">
        <v>37.112825336522498</v>
      </c>
      <c r="P10" s="5">
        <v>6.7235300000000002</v>
      </c>
      <c r="Q10" s="5">
        <v>17.885925</v>
      </c>
      <c r="R10" s="5">
        <v>17.885925</v>
      </c>
      <c r="S10" s="1" t="s">
        <v>49</v>
      </c>
      <c r="T10" s="7">
        <v>307394000</v>
      </c>
      <c r="U10" s="7">
        <v>282836000</v>
      </c>
      <c r="V10" s="7">
        <v>257637000</v>
      </c>
      <c r="W10" s="7">
        <v>182527000</v>
      </c>
      <c r="X10" s="7">
        <v>339859000</v>
      </c>
      <c r="Y10" s="7">
        <v>328284000</v>
      </c>
      <c r="Z10" s="7">
        <v>318146000</v>
      </c>
      <c r="AA10" s="7">
        <v>307394000</v>
      </c>
      <c r="AB10" s="5">
        <v>56.936999999999998</v>
      </c>
      <c r="AC10" s="8">
        <v>58.127000000000002</v>
      </c>
      <c r="AD10" s="5">
        <v>32.587000000000003</v>
      </c>
      <c r="AE10" s="8">
        <v>36.33</v>
      </c>
      <c r="AF10" s="7">
        <v>12264000000</v>
      </c>
      <c r="AG10" s="7">
        <v>12322000000</v>
      </c>
      <c r="AH10" s="7">
        <v>12541000000</v>
      </c>
      <c r="AI10" s="5">
        <v>65.209999999999994</v>
      </c>
      <c r="AJ10" s="7">
        <v>5608</v>
      </c>
      <c r="AK10" s="7">
        <v>7981782635</v>
      </c>
      <c r="AL10" s="6">
        <v>1526436.111117</v>
      </c>
      <c r="AM10" s="7">
        <v>10914272138</v>
      </c>
      <c r="AN10" s="5">
        <v>89.161609999999996</v>
      </c>
    </row>
    <row r="11" spans="1:40" x14ac:dyDescent="0.3">
      <c r="A11" s="4" t="s">
        <v>51</v>
      </c>
      <c r="B11" s="2">
        <v>4144156</v>
      </c>
      <c r="C11" s="1" t="s">
        <v>41</v>
      </c>
      <c r="D11" s="5">
        <v>1492578.60025092</v>
      </c>
      <c r="E11" s="6">
        <v>1470725.6002499999</v>
      </c>
      <c r="F11" s="6">
        <v>1497773.6002509999</v>
      </c>
      <c r="G11" s="5">
        <v>6.03</v>
      </c>
      <c r="H11" s="5">
        <v>28.154285999999999</v>
      </c>
      <c r="I11" s="5">
        <v>6.03</v>
      </c>
      <c r="J11" s="5">
        <v>28.154285999999999</v>
      </c>
      <c r="K11" s="5">
        <v>10.442799869999998</v>
      </c>
      <c r="L11" s="5">
        <v>9.0700457200000013</v>
      </c>
      <c r="M11" s="5">
        <v>28.860685</v>
      </c>
      <c r="N11" s="5">
        <v>47.646122962656797</v>
      </c>
      <c r="O11" s="5">
        <v>34.151964864840899</v>
      </c>
      <c r="P11" s="5">
        <v>9.4140300000000003</v>
      </c>
      <c r="Q11" s="5">
        <v>17.875729</v>
      </c>
      <c r="R11" s="5">
        <v>17.875729</v>
      </c>
      <c r="S11" s="1" t="s">
        <v>49</v>
      </c>
      <c r="T11" s="7">
        <v>134902000</v>
      </c>
      <c r="U11" s="7">
        <v>116609000</v>
      </c>
      <c r="V11" s="7">
        <v>117929000</v>
      </c>
      <c r="W11" s="7">
        <v>85965000</v>
      </c>
      <c r="X11" s="7">
        <v>156227000</v>
      </c>
      <c r="Y11" s="7">
        <v>149784000</v>
      </c>
      <c r="Z11" s="7">
        <v>142712000</v>
      </c>
      <c r="AA11" s="7">
        <v>134902000</v>
      </c>
      <c r="AB11" s="5">
        <v>80.721999999999994</v>
      </c>
      <c r="AC11" s="5">
        <v>81.501000000000005</v>
      </c>
      <c r="AD11" s="8">
        <v>45.5</v>
      </c>
      <c r="AE11" s="5">
        <v>50.701000000000001</v>
      </c>
      <c r="AF11" s="7">
        <v>2524000000</v>
      </c>
      <c r="AG11" s="7">
        <v>2533000000</v>
      </c>
      <c r="AH11" s="7">
        <v>2571000000</v>
      </c>
      <c r="AI11" s="5">
        <v>67.040000000000006</v>
      </c>
      <c r="AJ11" s="7">
        <v>5072</v>
      </c>
      <c r="AK11" s="7">
        <v>1692314516</v>
      </c>
      <c r="AL11" s="6">
        <v>1000564.034439</v>
      </c>
      <c r="AM11" s="7">
        <v>2175549497</v>
      </c>
      <c r="AN11" s="5">
        <v>86.17783</v>
      </c>
    </row>
    <row r="12" spans="1:40" x14ac:dyDescent="0.3">
      <c r="A12" s="4" t="s">
        <v>52</v>
      </c>
      <c r="B12" s="2">
        <v>4574287</v>
      </c>
      <c r="C12" s="1" t="s">
        <v>41</v>
      </c>
      <c r="D12" s="5">
        <v>1339911.00226319</v>
      </c>
      <c r="E12" s="6">
        <v>1319825.002263</v>
      </c>
      <c r="F12" s="6" t="s">
        <v>42</v>
      </c>
      <c r="G12" s="5">
        <v>0.62</v>
      </c>
      <c r="H12" s="5">
        <v>114.421601</v>
      </c>
      <c r="I12" s="5">
        <v>0.62</v>
      </c>
      <c r="J12" s="5">
        <v>114.421601</v>
      </c>
      <c r="K12" s="5">
        <v>19.255005069999999</v>
      </c>
      <c r="L12" s="5">
        <v>19.14197927</v>
      </c>
      <c r="M12" s="5" t="s">
        <v>799</v>
      </c>
      <c r="N12" s="5" t="s">
        <v>42</v>
      </c>
      <c r="O12" s="5" t="s">
        <v>42</v>
      </c>
      <c r="P12" s="5">
        <v>13.585435</v>
      </c>
      <c r="Q12" s="5">
        <v>90.009035999999995</v>
      </c>
      <c r="R12" s="5">
        <v>90.009035999999995</v>
      </c>
      <c r="S12" s="1" t="s">
        <v>49</v>
      </c>
      <c r="T12" s="7">
        <v>96773000</v>
      </c>
      <c r="U12" s="7">
        <v>81462000</v>
      </c>
      <c r="V12" s="7">
        <v>53823000</v>
      </c>
      <c r="W12" s="7">
        <v>31536000</v>
      </c>
      <c r="X12" s="7">
        <v>97150000</v>
      </c>
      <c r="Y12" s="7">
        <v>95318000</v>
      </c>
      <c r="Z12" s="7">
        <v>94745000</v>
      </c>
      <c r="AA12" s="7">
        <v>96773000</v>
      </c>
      <c r="AB12" s="5">
        <v>18.248999999999999</v>
      </c>
      <c r="AC12" s="5">
        <v>18.228999999999999</v>
      </c>
      <c r="AD12" s="8">
        <v>14.01</v>
      </c>
      <c r="AE12" s="5">
        <v>13.632999999999999</v>
      </c>
      <c r="AF12" s="7">
        <v>3207000000</v>
      </c>
      <c r="AG12" s="7">
        <v>3194000000</v>
      </c>
      <c r="AH12" s="7">
        <v>3174000000</v>
      </c>
      <c r="AI12" s="5">
        <v>46.35</v>
      </c>
      <c r="AJ12" s="7">
        <v>3739</v>
      </c>
      <c r="AK12" s="7">
        <v>1487790672</v>
      </c>
      <c r="AL12" s="6">
        <v>621018.70439900004</v>
      </c>
      <c r="AM12" s="7">
        <v>2793105830</v>
      </c>
      <c r="AN12" s="5">
        <v>87.011030000000005</v>
      </c>
    </row>
    <row r="13" spans="1:40" x14ac:dyDescent="0.3">
      <c r="A13" s="4" t="s">
        <v>53</v>
      </c>
      <c r="B13" s="2">
        <v>103462</v>
      </c>
      <c r="C13" s="1" t="s">
        <v>54</v>
      </c>
      <c r="D13" s="5">
        <v>974977.21191455994</v>
      </c>
      <c r="E13" s="6">
        <v>777009.21191399998</v>
      </c>
      <c r="F13" s="6">
        <v>1064229.2119149999</v>
      </c>
      <c r="G13" s="5">
        <v>18271.657999999999</v>
      </c>
      <c r="H13" s="5">
        <v>9.1297569999999997</v>
      </c>
      <c r="I13" s="5">
        <v>18271.657999999999</v>
      </c>
      <c r="J13" s="5">
        <v>9.1297569999999997</v>
      </c>
      <c r="K13" s="5">
        <v>1.9188085899999998</v>
      </c>
      <c r="L13" s="5">
        <v>1.5501815300000001</v>
      </c>
      <c r="M13" s="5">
        <v>46.388837000000002</v>
      </c>
      <c r="N13" s="5" t="s">
        <v>42</v>
      </c>
      <c r="O13" s="5" t="s">
        <v>42</v>
      </c>
      <c r="P13" s="5">
        <v>2.1006320000000001</v>
      </c>
      <c r="Q13" s="5">
        <v>5.0858049999999997</v>
      </c>
      <c r="R13" s="5">
        <v>5.0858049999999997</v>
      </c>
      <c r="S13" s="1" t="s">
        <v>49</v>
      </c>
      <c r="T13" s="7">
        <v>364482000</v>
      </c>
      <c r="U13" s="7">
        <v>302020000</v>
      </c>
      <c r="V13" s="7">
        <v>276185000</v>
      </c>
      <c r="W13" s="7">
        <v>245579000</v>
      </c>
      <c r="X13" s="7">
        <v>369893000</v>
      </c>
      <c r="Y13" s="7">
        <v>370108000</v>
      </c>
      <c r="Z13" s="7">
        <v>368958000</v>
      </c>
      <c r="AA13" s="7">
        <v>364482000</v>
      </c>
      <c r="AB13" s="8">
        <v>33.799999999999997</v>
      </c>
      <c r="AC13" s="8">
        <v>36.996000000000002</v>
      </c>
      <c r="AD13" s="5">
        <v>37.225999999999999</v>
      </c>
      <c r="AE13" s="8">
        <v>40.43</v>
      </c>
      <c r="AF13" s="7">
        <v>1438051</v>
      </c>
      <c r="AG13" s="7">
        <v>1437137</v>
      </c>
      <c r="AH13" s="7">
        <v>1445982</v>
      </c>
      <c r="AI13" s="8">
        <v>55.1</v>
      </c>
      <c r="AJ13" s="7">
        <v>1152</v>
      </c>
      <c r="AK13" s="7">
        <v>792385</v>
      </c>
      <c r="AL13" s="6">
        <v>537332.11620000005</v>
      </c>
      <c r="AM13" s="7">
        <v>1224803</v>
      </c>
      <c r="AN13" s="5">
        <v>85.171049999999994</v>
      </c>
    </row>
    <row r="14" spans="1:40" x14ac:dyDescent="0.3">
      <c r="A14" s="4" t="s">
        <v>55</v>
      </c>
      <c r="B14" s="2">
        <v>4970473</v>
      </c>
      <c r="C14" s="1" t="s">
        <v>41</v>
      </c>
      <c r="D14" s="5">
        <v>1104247.3632304801</v>
      </c>
      <c r="E14" s="6">
        <v>1163815.36323</v>
      </c>
      <c r="F14" s="6" t="s">
        <v>42</v>
      </c>
      <c r="G14" s="5">
        <v>0.872</v>
      </c>
      <c r="H14" s="5">
        <v>182.62015500000001</v>
      </c>
      <c r="I14" s="5">
        <v>0.89700000000000002</v>
      </c>
      <c r="J14" s="5">
        <v>191.06244899999999</v>
      </c>
      <c r="K14" s="5" t="s">
        <v>799</v>
      </c>
      <c r="L14" s="5">
        <v>16.31101572</v>
      </c>
      <c r="M14" s="5">
        <v>56.103833999999999</v>
      </c>
      <c r="N14" s="5" t="s">
        <v>42</v>
      </c>
      <c r="O14" s="5" t="s">
        <v>42</v>
      </c>
      <c r="P14" s="5">
        <v>22.565932</v>
      </c>
      <c r="Q14" s="5">
        <v>45.548721</v>
      </c>
      <c r="R14" s="5">
        <v>45.548721</v>
      </c>
      <c r="S14" s="1" t="s">
        <v>56</v>
      </c>
      <c r="T14" s="7">
        <v>51574000</v>
      </c>
      <c r="U14" s="7">
        <v>35819000</v>
      </c>
      <c r="V14" s="7">
        <v>33203000</v>
      </c>
      <c r="W14" s="7">
        <v>27450000</v>
      </c>
      <c r="X14" s="7">
        <v>51574000</v>
      </c>
      <c r="Y14" s="7">
        <v>46815000</v>
      </c>
      <c r="Z14" s="7">
        <v>42619000</v>
      </c>
      <c r="AA14" s="7">
        <v>38865000</v>
      </c>
      <c r="AB14" s="5">
        <v>75.204999999999998</v>
      </c>
      <c r="AC14" s="5">
        <v>75.204999999999998</v>
      </c>
      <c r="AD14" s="8">
        <v>49.18</v>
      </c>
      <c r="AE14" s="8">
        <v>49.18</v>
      </c>
      <c r="AF14" s="7">
        <v>4686000000</v>
      </c>
      <c r="AG14" s="7">
        <v>4671000000</v>
      </c>
      <c r="AH14" s="7">
        <v>4140000000</v>
      </c>
      <c r="AI14" s="5">
        <v>76.62</v>
      </c>
      <c r="AJ14" s="7">
        <v>4106</v>
      </c>
      <c r="AK14" s="7">
        <v>3591356393</v>
      </c>
      <c r="AL14" s="6">
        <v>846051.73906199995</v>
      </c>
      <c r="AM14" s="7">
        <v>4621879046</v>
      </c>
      <c r="AN14" s="5">
        <v>98.603110000000001</v>
      </c>
    </row>
    <row r="15" spans="1:40" x14ac:dyDescent="0.3">
      <c r="A15" s="4" t="s">
        <v>57</v>
      </c>
      <c r="B15" s="2">
        <v>3005566</v>
      </c>
      <c r="C15" s="1" t="s">
        <v>54</v>
      </c>
      <c r="D15" s="5">
        <v>727583.78949254996</v>
      </c>
      <c r="E15" s="6">
        <v>787469.78949200001</v>
      </c>
      <c r="F15" s="6" t="s">
        <v>42</v>
      </c>
      <c r="G15" s="5">
        <v>0.56899999999999995</v>
      </c>
      <c r="H15" s="5">
        <v>37.425620000000002</v>
      </c>
      <c r="I15" s="5">
        <v>0.56899999999999995</v>
      </c>
      <c r="J15" s="5">
        <v>37.425620000000002</v>
      </c>
      <c r="K15" s="5">
        <v>12.09373748</v>
      </c>
      <c r="L15" s="5">
        <v>8.2584115999999987</v>
      </c>
      <c r="M15" s="5">
        <v>42.883522999999997</v>
      </c>
      <c r="N15" s="5" t="s">
        <v>42</v>
      </c>
      <c r="O15" s="5" t="s">
        <v>42</v>
      </c>
      <c r="P15" s="5">
        <v>1.1686669999999999</v>
      </c>
      <c r="Q15" s="5">
        <v>17.408995000000001</v>
      </c>
      <c r="R15" s="5">
        <v>17.408995000000001</v>
      </c>
      <c r="S15" s="1" t="s">
        <v>45</v>
      </c>
      <c r="T15" s="7">
        <v>648125000</v>
      </c>
      <c r="U15" s="7">
        <v>611289000</v>
      </c>
      <c r="V15" s="7">
        <v>572754000</v>
      </c>
      <c r="W15" s="7">
        <v>559151000</v>
      </c>
      <c r="X15" s="7">
        <v>673819000</v>
      </c>
      <c r="Y15" s="7">
        <v>665035000</v>
      </c>
      <c r="Z15" s="7">
        <v>657332000</v>
      </c>
      <c r="AA15" s="7">
        <v>648125000</v>
      </c>
      <c r="AB15" s="5">
        <v>24.375</v>
      </c>
      <c r="AC15" s="5">
        <v>24.696999999999999</v>
      </c>
      <c r="AD15" s="8">
        <v>5.9969999999999999</v>
      </c>
      <c r="AE15" s="8">
        <v>6.1970000000000001</v>
      </c>
      <c r="AF15" s="7">
        <v>8034000000</v>
      </c>
      <c r="AG15" s="7">
        <v>8035000000</v>
      </c>
      <c r="AH15" s="7">
        <v>8079000000</v>
      </c>
      <c r="AI15" s="5">
        <v>35.200000000000003</v>
      </c>
      <c r="AJ15" s="7">
        <v>3906</v>
      </c>
      <c r="AK15" s="7">
        <v>2828114072</v>
      </c>
      <c r="AL15" s="6">
        <v>256142.291501</v>
      </c>
      <c r="AM15" s="7">
        <v>7360564435</v>
      </c>
      <c r="AN15" s="5">
        <v>91.624679999999998</v>
      </c>
    </row>
    <row r="16" spans="1:40" x14ac:dyDescent="0.3">
      <c r="A16" s="4" t="s">
        <v>58</v>
      </c>
      <c r="B16" s="2">
        <v>4059821</v>
      </c>
      <c r="C16" s="1" t="s">
        <v>54</v>
      </c>
      <c r="D16" s="5">
        <v>696790.33292895998</v>
      </c>
      <c r="E16" s="6">
        <v>724030.73292800004</v>
      </c>
      <c r="F16" s="6" t="s">
        <v>42</v>
      </c>
      <c r="G16" s="8">
        <v>1.07</v>
      </c>
      <c r="H16" s="5">
        <v>83.667423999999997</v>
      </c>
      <c r="I16" s="8">
        <v>1.07</v>
      </c>
      <c r="J16" s="5">
        <v>83.667423999999997</v>
      </c>
      <c r="K16" s="5" t="s">
        <v>799</v>
      </c>
      <c r="L16" s="5">
        <v>48.899842019999994</v>
      </c>
      <c r="M16" s="5" t="s">
        <v>799</v>
      </c>
      <c r="N16" s="5" t="s">
        <v>42</v>
      </c>
      <c r="O16" s="5" t="s">
        <v>42</v>
      </c>
      <c r="P16" s="5">
        <v>17.718361999999999</v>
      </c>
      <c r="Q16" s="5">
        <v>43.257480999999999</v>
      </c>
      <c r="R16" s="5">
        <v>43.257480999999999</v>
      </c>
      <c r="S16" s="1" t="s">
        <v>49</v>
      </c>
      <c r="T16" s="7">
        <v>34124100</v>
      </c>
      <c r="U16" s="7">
        <v>28541400</v>
      </c>
      <c r="V16" s="7">
        <v>28318400</v>
      </c>
      <c r="W16" s="7">
        <v>24539800</v>
      </c>
      <c r="X16" s="7">
        <v>40863300</v>
      </c>
      <c r="Y16" s="7">
        <v>38922800</v>
      </c>
      <c r="Z16" s="7">
        <v>35932100</v>
      </c>
      <c r="AA16" s="7">
        <v>34124100</v>
      </c>
      <c r="AB16" s="5">
        <v>79.245999999999995</v>
      </c>
      <c r="AC16" s="5">
        <v>80.906000000000006</v>
      </c>
      <c r="AD16" s="5">
        <v>36.088000000000001</v>
      </c>
      <c r="AE16" s="5">
        <v>40.540999999999997</v>
      </c>
      <c r="AF16" s="7">
        <v>899850000</v>
      </c>
      <c r="AG16" s="7">
        <v>900416000</v>
      </c>
      <c r="AH16" s="7">
        <v>899303000</v>
      </c>
      <c r="AI16" s="5">
        <v>93.11</v>
      </c>
      <c r="AJ16" s="7">
        <v>4345</v>
      </c>
      <c r="AK16" s="7">
        <v>838385049</v>
      </c>
      <c r="AL16" s="6">
        <v>648775.88631800003</v>
      </c>
      <c r="AM16" s="7">
        <v>898397579</v>
      </c>
      <c r="AN16" s="5">
        <v>99.774060000000006</v>
      </c>
    </row>
    <row r="17" spans="1:40" x14ac:dyDescent="0.3">
      <c r="A17" s="4" t="s">
        <v>59</v>
      </c>
      <c r="B17" s="2">
        <v>100201</v>
      </c>
      <c r="C17" s="1" t="s">
        <v>54</v>
      </c>
      <c r="D17" s="5">
        <v>673767.26979304</v>
      </c>
      <c r="E17" s="6" t="s">
        <v>42</v>
      </c>
      <c r="F17" s="6">
        <v>502569.26979300007</v>
      </c>
      <c r="G17" s="5">
        <v>4.37</v>
      </c>
      <c r="H17" s="5">
        <v>13.317751808569801</v>
      </c>
      <c r="I17" s="5">
        <v>4.37</v>
      </c>
      <c r="J17" s="5">
        <v>13.317751808569801</v>
      </c>
      <c r="K17" s="5">
        <v>2.5095248498720202</v>
      </c>
      <c r="L17" s="5">
        <v>2.0783354919491899</v>
      </c>
      <c r="M17" s="5" t="s">
        <v>799</v>
      </c>
      <c r="N17" s="5" t="s">
        <v>42</v>
      </c>
      <c r="O17" s="5" t="s">
        <v>42</v>
      </c>
      <c r="P17" s="5" t="s">
        <v>42</v>
      </c>
      <c r="Q17" s="5" t="s">
        <v>42</v>
      </c>
      <c r="R17" s="5" t="s">
        <v>42</v>
      </c>
      <c r="S17" s="1" t="s">
        <v>49</v>
      </c>
      <c r="T17" s="7">
        <v>154990000</v>
      </c>
      <c r="U17" s="7">
        <v>127781000</v>
      </c>
      <c r="V17" s="7">
        <v>121649000</v>
      </c>
      <c r="W17" s="7">
        <v>119951000</v>
      </c>
      <c r="X17" s="7">
        <v>165306000</v>
      </c>
      <c r="Y17" s="7">
        <v>162426000</v>
      </c>
      <c r="Z17" s="7">
        <v>158930000</v>
      </c>
      <c r="AA17" s="7">
        <v>154990000</v>
      </c>
      <c r="AB17" s="5" t="s">
        <v>42</v>
      </c>
      <c r="AC17" s="5" t="s">
        <v>42</v>
      </c>
      <c r="AD17" s="5" t="s">
        <v>42</v>
      </c>
      <c r="AE17" s="5" t="s">
        <v>42</v>
      </c>
      <c r="AF17" s="7">
        <v>2815340422</v>
      </c>
      <c r="AG17" s="7">
        <v>2845164727</v>
      </c>
      <c r="AH17" s="7">
        <v>2891008341</v>
      </c>
      <c r="AI17" s="5">
        <v>73.16</v>
      </c>
      <c r="AJ17" s="7">
        <v>4868</v>
      </c>
      <c r="AK17" s="7">
        <v>2059832746</v>
      </c>
      <c r="AL17" s="6">
        <v>492959.17277200002</v>
      </c>
      <c r="AM17" s="7">
        <v>2799891459</v>
      </c>
      <c r="AN17" s="5">
        <v>99.451260000000005</v>
      </c>
    </row>
    <row r="18" spans="1:40" x14ac:dyDescent="0.3">
      <c r="A18" s="4" t="s">
        <v>60</v>
      </c>
      <c r="B18" s="2">
        <v>4163620</v>
      </c>
      <c r="C18" s="1" t="s">
        <v>54</v>
      </c>
      <c r="D18" s="5">
        <v>617925.60048140003</v>
      </c>
      <c r="E18" s="6">
        <v>625585.60048100003</v>
      </c>
      <c r="F18" s="6">
        <v>627621.66048100009</v>
      </c>
      <c r="G18" s="8">
        <v>2.6549999999999998</v>
      </c>
      <c r="H18" s="5">
        <v>32.405960999999998</v>
      </c>
      <c r="I18" s="8">
        <v>2.6549999999999998</v>
      </c>
      <c r="J18" s="5">
        <v>32.405960999999998</v>
      </c>
      <c r="K18" s="5" t="s">
        <v>799</v>
      </c>
      <c r="L18" s="5">
        <v>16.26734768</v>
      </c>
      <c r="M18" s="5">
        <v>31.743683000000001</v>
      </c>
      <c r="N18" s="5">
        <v>37.6702123732681</v>
      </c>
      <c r="O18" s="5">
        <v>29.359768388172199</v>
      </c>
      <c r="P18" s="5">
        <v>17.413171999999999</v>
      </c>
      <c r="Q18" s="5">
        <v>24.872201</v>
      </c>
      <c r="R18" s="5">
        <v>24.872201</v>
      </c>
      <c r="S18" s="1" t="s">
        <v>43</v>
      </c>
      <c r="T18" s="7">
        <v>35926000</v>
      </c>
      <c r="U18" s="7">
        <v>32653000</v>
      </c>
      <c r="V18" s="7">
        <v>29310000</v>
      </c>
      <c r="W18" s="7">
        <v>24105000</v>
      </c>
      <c r="X18" s="7">
        <v>35926000</v>
      </c>
      <c r="Y18" s="7">
        <v>34918000</v>
      </c>
      <c r="Z18" s="7">
        <v>34141000</v>
      </c>
      <c r="AA18" s="7">
        <v>33351000</v>
      </c>
      <c r="AB18" s="5">
        <v>97.834000000000003</v>
      </c>
      <c r="AC18" s="5">
        <v>97.834000000000003</v>
      </c>
      <c r="AD18" s="5">
        <v>69.512</v>
      </c>
      <c r="AE18" s="5">
        <v>69.512</v>
      </c>
      <c r="AF18" s="7">
        <v>1965986500</v>
      </c>
      <c r="AG18" s="7">
        <v>1977734204</v>
      </c>
      <c r="AH18" s="7">
        <v>2021752499</v>
      </c>
      <c r="AI18" s="5">
        <v>88.41</v>
      </c>
      <c r="AJ18" s="7">
        <v>4813</v>
      </c>
      <c r="AK18" s="7">
        <v>1732683995</v>
      </c>
      <c r="AL18" s="6">
        <v>546332.590463</v>
      </c>
      <c r="AM18" s="7">
        <v>1725663160</v>
      </c>
      <c r="AN18" s="5">
        <v>88.055719999999994</v>
      </c>
    </row>
    <row r="19" spans="1:40" x14ac:dyDescent="0.3">
      <c r="A19" s="4" t="s">
        <v>61</v>
      </c>
      <c r="B19" s="2">
        <v>111568</v>
      </c>
      <c r="C19" s="1" t="s">
        <v>54</v>
      </c>
      <c r="D19" s="5">
        <v>467320.38480519998</v>
      </c>
      <c r="E19" s="6">
        <v>522850.38480499998</v>
      </c>
      <c r="F19" s="6">
        <v>522850.38480499992</v>
      </c>
      <c r="G19" s="5">
        <v>6.51</v>
      </c>
      <c r="H19" s="5">
        <v>33.081433224755699</v>
      </c>
      <c r="I19" s="5">
        <v>6.51</v>
      </c>
      <c r="J19" s="5">
        <v>33.081433224755699</v>
      </c>
      <c r="K19" s="5" t="s">
        <v>799</v>
      </c>
      <c r="L19" s="5">
        <v>4.95794573438409</v>
      </c>
      <c r="M19" s="5">
        <v>35.9280048421411</v>
      </c>
      <c r="N19" s="5" t="s">
        <v>42</v>
      </c>
      <c r="O19" s="5" t="s">
        <v>42</v>
      </c>
      <c r="P19" s="5">
        <v>1.327375</v>
      </c>
      <c r="Q19" s="5">
        <v>14.350223</v>
      </c>
      <c r="R19" s="5">
        <v>18.7374707857368</v>
      </c>
      <c r="S19" s="1" t="s">
        <v>49</v>
      </c>
      <c r="T19" s="7">
        <v>371622000</v>
      </c>
      <c r="U19" s="7">
        <v>324162000</v>
      </c>
      <c r="V19" s="7">
        <v>287597000</v>
      </c>
      <c r="W19" s="7">
        <v>257141000</v>
      </c>
      <c r="X19" s="7">
        <v>393898000</v>
      </c>
      <c r="Y19" s="7">
        <v>385439000</v>
      </c>
      <c r="Z19" s="7">
        <v>379487000</v>
      </c>
      <c r="AA19" s="7">
        <v>371622000</v>
      </c>
      <c r="AB19" s="5">
        <v>24.475999999999999</v>
      </c>
      <c r="AC19" s="8">
        <v>22.872</v>
      </c>
      <c r="AD19" s="8">
        <v>9.4529999999999994</v>
      </c>
      <c r="AE19" s="8">
        <v>8.8940000000000001</v>
      </c>
      <c r="AF19" s="7">
        <v>923000000</v>
      </c>
      <c r="AG19" s="7">
        <v>921000000</v>
      </c>
      <c r="AH19" s="7">
        <v>925000000</v>
      </c>
      <c r="AI19" s="5">
        <v>89.77</v>
      </c>
      <c r="AJ19" s="7">
        <v>4193</v>
      </c>
      <c r="AK19" s="7">
        <v>826132011</v>
      </c>
      <c r="AL19" s="6">
        <v>419509.83518499997</v>
      </c>
      <c r="AM19" s="7">
        <v>917856421</v>
      </c>
      <c r="AN19" s="5">
        <v>99.736180000000004</v>
      </c>
    </row>
    <row r="20" spans="1:40" x14ac:dyDescent="0.3">
      <c r="A20" s="4" t="s">
        <v>62</v>
      </c>
      <c r="B20" s="2">
        <v>3007562</v>
      </c>
      <c r="C20" s="1" t="s">
        <v>54</v>
      </c>
      <c r="D20" s="5">
        <v>464825.19812736002</v>
      </c>
      <c r="E20" s="6">
        <v>488257.19812700001</v>
      </c>
      <c r="F20" s="6" t="s">
        <v>42</v>
      </c>
      <c r="G20" s="5">
        <v>1.92</v>
      </c>
      <c r="H20" s="5">
        <v>13.177174000000001</v>
      </c>
      <c r="I20" s="5">
        <v>1.92</v>
      </c>
      <c r="J20" s="5">
        <v>13.177174000000001</v>
      </c>
      <c r="K20" s="5">
        <v>1.73059301</v>
      </c>
      <c r="L20" s="5">
        <v>1.73059301</v>
      </c>
      <c r="M20" s="5">
        <v>13.548552000000001</v>
      </c>
      <c r="N20" s="5" t="s">
        <v>42</v>
      </c>
      <c r="O20" s="5" t="s">
        <v>42</v>
      </c>
      <c r="P20" s="5">
        <v>1.420104</v>
      </c>
      <c r="Q20" s="5">
        <v>6.0049590000000004</v>
      </c>
      <c r="R20" s="5">
        <v>6.0049590000000004</v>
      </c>
      <c r="S20" s="1" t="s">
        <v>49</v>
      </c>
      <c r="T20" s="7">
        <v>338293000</v>
      </c>
      <c r="U20" s="7">
        <v>401183000</v>
      </c>
      <c r="V20" s="7">
        <v>277140000</v>
      </c>
      <c r="W20" s="7">
        <v>179784000</v>
      </c>
      <c r="X20" s="7">
        <v>343818000</v>
      </c>
      <c r="Y20" s="7">
        <v>345135000</v>
      </c>
      <c r="Z20" s="7">
        <v>335351000</v>
      </c>
      <c r="AA20" s="7">
        <v>338293000</v>
      </c>
      <c r="AB20" s="5">
        <v>32.831000000000003</v>
      </c>
      <c r="AC20" s="8">
        <v>31.535</v>
      </c>
      <c r="AD20" s="5">
        <v>20.974</v>
      </c>
      <c r="AE20" s="8">
        <v>20.806999999999999</v>
      </c>
      <c r="AF20" s="7">
        <v>4395094536</v>
      </c>
      <c r="AG20" s="7">
        <v>4442826580</v>
      </c>
      <c r="AH20" s="7">
        <v>3962917886</v>
      </c>
      <c r="AI20" s="5">
        <v>65.03</v>
      </c>
      <c r="AJ20" s="7">
        <v>4400</v>
      </c>
      <c r="AK20" s="7">
        <v>2858303078</v>
      </c>
      <c r="AL20" s="6">
        <v>302294.13352899998</v>
      </c>
      <c r="AM20" s="7">
        <v>4383732520</v>
      </c>
      <c r="AN20" s="5">
        <v>99.741479999999996</v>
      </c>
    </row>
    <row r="21" spans="1:40" x14ac:dyDescent="0.3">
      <c r="A21" s="4" t="s">
        <v>3307</v>
      </c>
      <c r="B21" s="2">
        <v>4041363</v>
      </c>
      <c r="C21" s="1" t="s">
        <v>54</v>
      </c>
      <c r="D21" s="5">
        <v>466839.92596000002</v>
      </c>
      <c r="E21" s="6">
        <v>555562.92596000002</v>
      </c>
      <c r="F21" s="6" t="s">
        <v>42</v>
      </c>
      <c r="G21" s="8">
        <v>1.1000000000000001</v>
      </c>
      <c r="H21" s="5">
        <v>40.799315999999997</v>
      </c>
      <c r="I21" s="8">
        <v>1.1000000000000001</v>
      </c>
      <c r="J21" s="5">
        <v>40.799315999999997</v>
      </c>
      <c r="K21" s="5" t="s">
        <v>799</v>
      </c>
      <c r="L21" s="5">
        <v>33.952400330000003</v>
      </c>
      <c r="M21" s="5">
        <v>48.337676999999999</v>
      </c>
      <c r="N21" s="5" t="s">
        <v>42</v>
      </c>
      <c r="O21" s="5" t="s">
        <v>42</v>
      </c>
      <c r="P21" s="5">
        <v>10.113464</v>
      </c>
      <c r="Q21" s="5">
        <v>23.604814999999999</v>
      </c>
      <c r="R21" s="5">
        <v>23.604814999999999</v>
      </c>
      <c r="S21" s="1" t="s">
        <v>63</v>
      </c>
      <c r="T21" s="7">
        <v>52961000</v>
      </c>
      <c r="U21" s="7">
        <v>49954000</v>
      </c>
      <c r="V21" s="7">
        <v>42440000</v>
      </c>
      <c r="W21" s="7">
        <v>40479000</v>
      </c>
      <c r="X21" s="7">
        <v>54933000</v>
      </c>
      <c r="Y21" s="7">
        <v>53815000</v>
      </c>
      <c r="Z21" s="7">
        <v>52961000</v>
      </c>
      <c r="AA21" s="7">
        <v>52510000</v>
      </c>
      <c r="AB21" s="5">
        <v>71.406999999999996</v>
      </c>
      <c r="AC21" s="5">
        <v>71.265000000000001</v>
      </c>
      <c r="AD21" s="8">
        <v>40.08</v>
      </c>
      <c r="AE21" s="8">
        <v>40.659999999999997</v>
      </c>
      <c r="AF21" s="7">
        <v>2796000000</v>
      </c>
      <c r="AG21" s="7">
        <v>2771000000</v>
      </c>
      <c r="AH21" s="7">
        <v>2748000000</v>
      </c>
      <c r="AI21" s="8">
        <v>44.09</v>
      </c>
      <c r="AJ21" s="7">
        <v>3545</v>
      </c>
      <c r="AK21" s="7">
        <v>1233272583</v>
      </c>
      <c r="AL21" s="6">
        <v>205845.526828</v>
      </c>
      <c r="AM21" s="7">
        <v>1642984912</v>
      </c>
      <c r="AN21" s="5">
        <v>58.741889999999998</v>
      </c>
    </row>
    <row r="22" spans="1:40" x14ac:dyDescent="0.3">
      <c r="A22" s="4" t="s">
        <v>64</v>
      </c>
      <c r="B22" s="2">
        <v>4073702</v>
      </c>
      <c r="C22" s="1" t="s">
        <v>54</v>
      </c>
      <c r="D22" s="5">
        <v>482366.09676540003</v>
      </c>
      <c r="E22" s="6">
        <v>489195.09676500002</v>
      </c>
      <c r="F22" s="6">
        <v>489719.09676500002</v>
      </c>
      <c r="G22" s="5">
        <v>3.53</v>
      </c>
      <c r="H22" s="5">
        <v>39.730117999999997</v>
      </c>
      <c r="I22" s="5">
        <v>3.53</v>
      </c>
      <c r="J22" s="5">
        <v>39.730117999999997</v>
      </c>
      <c r="K22" s="5" t="s">
        <v>799</v>
      </c>
      <c r="L22" s="5">
        <v>64.987016199999999</v>
      </c>
      <c r="M22" s="5">
        <v>37.986989999999999</v>
      </c>
      <c r="N22" s="5">
        <v>39.4493290532385</v>
      </c>
      <c r="O22" s="5">
        <v>36.747259281799003</v>
      </c>
      <c r="P22" s="5">
        <v>17.967939000000001</v>
      </c>
      <c r="Q22" s="5">
        <v>29.146514</v>
      </c>
      <c r="R22" s="5">
        <v>29.146514</v>
      </c>
      <c r="S22" s="1" t="s">
        <v>49</v>
      </c>
      <c r="T22" s="7">
        <v>25098000</v>
      </c>
      <c r="U22" s="7">
        <v>22237000</v>
      </c>
      <c r="V22" s="7">
        <v>18884000</v>
      </c>
      <c r="W22" s="7">
        <v>15301000</v>
      </c>
      <c r="X22" s="7">
        <v>27226000</v>
      </c>
      <c r="Y22" s="7">
        <v>26390000</v>
      </c>
      <c r="Z22" s="7">
        <v>25698000</v>
      </c>
      <c r="AA22" s="7">
        <v>25098000</v>
      </c>
      <c r="AB22" s="8">
        <v>100</v>
      </c>
      <c r="AC22" s="8">
        <v>100</v>
      </c>
      <c r="AD22" s="8">
        <v>61.14</v>
      </c>
      <c r="AE22" s="5">
        <v>61.646999999999998</v>
      </c>
      <c r="AF22" s="7">
        <v>920000000</v>
      </c>
      <c r="AG22" s="7">
        <v>925600000</v>
      </c>
      <c r="AH22" s="7">
        <v>939000000</v>
      </c>
      <c r="AI22" s="5">
        <v>88.67</v>
      </c>
      <c r="AJ22" s="7">
        <v>3866</v>
      </c>
      <c r="AK22" s="7">
        <v>813825143</v>
      </c>
      <c r="AL22" s="6">
        <v>427705.80390300002</v>
      </c>
      <c r="AM22" s="7">
        <v>909534943</v>
      </c>
      <c r="AN22" s="5">
        <v>99.096119999999999</v>
      </c>
    </row>
    <row r="23" spans="1:40" x14ac:dyDescent="0.3">
      <c r="A23" s="4" t="s">
        <v>65</v>
      </c>
      <c r="B23" s="2">
        <v>4126080</v>
      </c>
      <c r="C23" s="1" t="s">
        <v>41</v>
      </c>
      <c r="D23" s="5">
        <v>409367.97690269997</v>
      </c>
      <c r="E23" s="6">
        <v>405670.97690200002</v>
      </c>
      <c r="F23" s="6" t="s">
        <v>42</v>
      </c>
      <c r="G23" s="8">
        <v>4.04</v>
      </c>
      <c r="H23" s="5">
        <v>54.187085000000003</v>
      </c>
      <c r="I23" s="8">
        <v>4.04</v>
      </c>
      <c r="J23" s="5">
        <v>54.187085000000003</v>
      </c>
      <c r="K23" s="5">
        <v>16.74401293</v>
      </c>
      <c r="L23" s="5">
        <v>16.74401293</v>
      </c>
      <c r="M23" s="5">
        <v>81.654860999999997</v>
      </c>
      <c r="N23" s="5" t="s">
        <v>42</v>
      </c>
      <c r="O23" s="5" t="s">
        <v>42</v>
      </c>
      <c r="P23" s="5">
        <v>1.567477</v>
      </c>
      <c r="Q23" s="5">
        <v>33.190506999999997</v>
      </c>
      <c r="R23" s="5">
        <v>33.190506999999997</v>
      </c>
      <c r="S23" s="1" t="s">
        <v>66</v>
      </c>
      <c r="T23" s="7">
        <v>254453000</v>
      </c>
      <c r="U23" s="7">
        <v>242290000</v>
      </c>
      <c r="V23" s="7">
        <v>226954000</v>
      </c>
      <c r="W23" s="7">
        <v>195929000</v>
      </c>
      <c r="X23" s="7">
        <v>258805000</v>
      </c>
      <c r="Y23" s="7">
        <v>254453000</v>
      </c>
      <c r="Z23" s="7">
        <v>253695000</v>
      </c>
      <c r="AA23" s="7">
        <v>248828000</v>
      </c>
      <c r="AB23" s="8">
        <v>12.613</v>
      </c>
      <c r="AC23" s="8">
        <v>12.672000000000001</v>
      </c>
      <c r="AD23" s="8">
        <v>4.5279999999999996</v>
      </c>
      <c r="AE23" s="8">
        <v>4.5519999999999996</v>
      </c>
      <c r="AF23" s="7">
        <v>443942000</v>
      </c>
      <c r="AG23" s="7">
        <v>443126000</v>
      </c>
      <c r="AH23" s="7">
        <v>443787000</v>
      </c>
      <c r="AI23" s="5">
        <v>68.790000000000006</v>
      </c>
      <c r="AJ23" s="7">
        <v>4069</v>
      </c>
      <c r="AK23" s="7">
        <v>305338728</v>
      </c>
      <c r="AL23" s="6">
        <v>281586.42834799999</v>
      </c>
      <c r="AM23" s="7">
        <v>442681773</v>
      </c>
      <c r="AN23" s="5">
        <v>99.725819999999999</v>
      </c>
    </row>
    <row r="24" spans="1:40" x14ac:dyDescent="0.3">
      <c r="A24" s="4" t="s">
        <v>67</v>
      </c>
      <c r="B24" s="2">
        <v>4004135</v>
      </c>
      <c r="C24" s="1" t="s">
        <v>54</v>
      </c>
      <c r="D24" s="5">
        <v>386845.20199115999</v>
      </c>
      <c r="E24" s="6">
        <v>449446.20199099998</v>
      </c>
      <c r="F24" s="6" t="s">
        <v>42</v>
      </c>
      <c r="G24" s="5">
        <v>3.67</v>
      </c>
      <c r="H24" s="5">
        <v>26.459437000000001</v>
      </c>
      <c r="I24" s="5">
        <v>3.67</v>
      </c>
      <c r="J24" s="5">
        <v>26.459437000000001</v>
      </c>
      <c r="K24" s="5" t="s">
        <v>799</v>
      </c>
      <c r="L24" s="5">
        <v>66.831989019999995</v>
      </c>
      <c r="M24" s="5">
        <v>23.183116999999999</v>
      </c>
      <c r="N24" s="5" t="s">
        <v>42</v>
      </c>
      <c r="O24" s="5" t="s">
        <v>42</v>
      </c>
      <c r="P24" s="5">
        <v>2.9072300000000002</v>
      </c>
      <c r="Q24" s="5">
        <v>16.797018000000001</v>
      </c>
      <c r="R24" s="5">
        <v>16.797018000000001</v>
      </c>
      <c r="S24" s="1" t="s">
        <v>45</v>
      </c>
      <c r="T24" s="7">
        <v>152669000</v>
      </c>
      <c r="U24" s="7">
        <v>157403000</v>
      </c>
      <c r="V24" s="7">
        <v>151157000</v>
      </c>
      <c r="W24" s="7">
        <v>132110000</v>
      </c>
      <c r="X24" s="7">
        <v>154596000</v>
      </c>
      <c r="Y24" s="7">
        <v>152089000</v>
      </c>
      <c r="Z24" s="7">
        <v>151830000</v>
      </c>
      <c r="AA24" s="7">
        <v>152669000</v>
      </c>
      <c r="AB24" s="5">
        <v>33.378999999999998</v>
      </c>
      <c r="AC24" s="8">
        <v>33.494999999999997</v>
      </c>
      <c r="AD24" s="5">
        <v>16.332999999999998</v>
      </c>
      <c r="AE24" s="8">
        <v>16.015000000000001</v>
      </c>
      <c r="AF24" s="7">
        <v>993000000</v>
      </c>
      <c r="AG24" s="7">
        <v>993000000</v>
      </c>
      <c r="AH24" s="7">
        <v>996000000</v>
      </c>
      <c r="AI24" s="5">
        <v>72.08</v>
      </c>
      <c r="AJ24" s="7">
        <v>4273</v>
      </c>
      <c r="AK24" s="7">
        <v>716064181</v>
      </c>
      <c r="AL24" s="6">
        <v>278856.874006</v>
      </c>
      <c r="AM24" s="7">
        <v>991802275</v>
      </c>
      <c r="AN24" s="5">
        <v>99.842920000000007</v>
      </c>
    </row>
    <row r="25" spans="1:40" x14ac:dyDescent="0.3">
      <c r="A25" s="4" t="s">
        <v>68</v>
      </c>
      <c r="B25" s="2">
        <v>4004124</v>
      </c>
      <c r="C25" s="1" t="s">
        <v>54</v>
      </c>
      <c r="D25" s="5">
        <v>393503.92249860999</v>
      </c>
      <c r="E25" s="6">
        <v>418591.92249800003</v>
      </c>
      <c r="F25" s="6" t="s">
        <v>42</v>
      </c>
      <c r="G25" s="8">
        <v>1.605</v>
      </c>
      <c r="H25" s="5">
        <v>28.823529000000001</v>
      </c>
      <c r="I25" s="8">
        <v>1.605</v>
      </c>
      <c r="J25" s="5">
        <v>28.823529000000001</v>
      </c>
      <c r="K25" s="5" t="s">
        <v>799</v>
      </c>
      <c r="L25" s="5">
        <v>7.7085255600000009</v>
      </c>
      <c r="M25" s="5">
        <v>24.864583</v>
      </c>
      <c r="N25" s="5" t="s">
        <v>42</v>
      </c>
      <c r="O25" s="5" t="s">
        <v>42</v>
      </c>
      <c r="P25" s="5">
        <v>4.9888789999999998</v>
      </c>
      <c r="Q25" s="5">
        <v>17.167368</v>
      </c>
      <c r="R25" s="5">
        <v>17.167368</v>
      </c>
      <c r="S25" s="1" t="s">
        <v>47</v>
      </c>
      <c r="T25" s="7">
        <v>84039000</v>
      </c>
      <c r="U25" s="7">
        <v>82006000</v>
      </c>
      <c r="V25" s="7">
        <v>80187000</v>
      </c>
      <c r="W25" s="7">
        <v>76118000</v>
      </c>
      <c r="X25" s="7">
        <v>83905000</v>
      </c>
      <c r="Y25" s="7">
        <v>84039000</v>
      </c>
      <c r="Z25" s="7">
        <v>84060000</v>
      </c>
      <c r="AA25" s="7">
        <v>83933000</v>
      </c>
      <c r="AB25" s="5">
        <v>51.689</v>
      </c>
      <c r="AC25" s="5">
        <v>51.756</v>
      </c>
      <c r="AD25" s="5">
        <v>28.373000000000001</v>
      </c>
      <c r="AE25" s="5">
        <v>28.651</v>
      </c>
      <c r="AF25" s="7">
        <v>2355041729</v>
      </c>
      <c r="AG25" s="7">
        <v>2357051000</v>
      </c>
      <c r="AH25" s="7">
        <v>2356886211</v>
      </c>
      <c r="AI25" s="8">
        <v>68.989999999999995</v>
      </c>
      <c r="AJ25" s="7">
        <v>4381</v>
      </c>
      <c r="AK25" s="7">
        <v>1624843691</v>
      </c>
      <c r="AL25" s="6">
        <v>271495.13232899999</v>
      </c>
      <c r="AM25" s="7">
        <v>2351552020</v>
      </c>
      <c r="AN25" s="5">
        <v>99.851820000000004</v>
      </c>
    </row>
    <row r="26" spans="1:40" x14ac:dyDescent="0.3">
      <c r="A26" s="4" t="s">
        <v>69</v>
      </c>
      <c r="B26" s="2">
        <v>4104060</v>
      </c>
      <c r="C26" s="1" t="s">
        <v>41</v>
      </c>
      <c r="D26" s="5">
        <v>384896.10958902002</v>
      </c>
      <c r="E26" s="6">
        <v>394180.83058900002</v>
      </c>
      <c r="F26" s="6">
        <v>395947.73258899996</v>
      </c>
      <c r="G26" s="8">
        <v>5.4</v>
      </c>
      <c r="H26" s="5">
        <v>51.007193999999998</v>
      </c>
      <c r="I26" s="8">
        <v>5.4</v>
      </c>
      <c r="J26" s="5">
        <v>51.007193999999998</v>
      </c>
      <c r="K26" s="5">
        <v>36.963464700000003</v>
      </c>
      <c r="L26" s="5">
        <v>16.94034203</v>
      </c>
      <c r="M26" s="5">
        <v>54.531855999999998</v>
      </c>
      <c r="N26" s="5">
        <v>51.1349846132292</v>
      </c>
      <c r="O26" s="5">
        <v>42.513071076149302</v>
      </c>
      <c r="P26" s="5">
        <v>10.487081</v>
      </c>
      <c r="Q26" s="5">
        <v>37.053114000000001</v>
      </c>
      <c r="R26" s="5">
        <v>37.053114000000001</v>
      </c>
      <c r="S26" s="1" t="s">
        <v>49</v>
      </c>
      <c r="T26" s="7">
        <v>33723297</v>
      </c>
      <c r="U26" s="7">
        <v>31615550</v>
      </c>
      <c r="V26" s="7">
        <v>29697844</v>
      </c>
      <c r="W26" s="7">
        <v>24996056</v>
      </c>
      <c r="X26" s="7">
        <v>37587278</v>
      </c>
      <c r="Y26" s="7">
        <v>36304243</v>
      </c>
      <c r="Z26" s="7">
        <v>34932234</v>
      </c>
      <c r="AA26" s="7">
        <v>33723297</v>
      </c>
      <c r="AB26" s="5">
        <v>41.537999999999997</v>
      </c>
      <c r="AC26" s="5">
        <v>45.250999999999998</v>
      </c>
      <c r="AD26" s="5">
        <v>21.678999999999998</v>
      </c>
      <c r="AE26" s="5">
        <v>26.542999999999999</v>
      </c>
      <c r="AF26" s="7">
        <v>427458114</v>
      </c>
      <c r="AG26" s="7">
        <v>429164615</v>
      </c>
      <c r="AH26" s="7">
        <v>437679669</v>
      </c>
      <c r="AI26" s="5">
        <v>83.77</v>
      </c>
      <c r="AJ26" s="7">
        <v>3315</v>
      </c>
      <c r="AK26" s="7">
        <v>358102306</v>
      </c>
      <c r="AL26" s="6">
        <v>322446.05939100002</v>
      </c>
      <c r="AM26" s="7">
        <v>424467207</v>
      </c>
      <c r="AN26" s="8">
        <v>99.300299999999993</v>
      </c>
    </row>
    <row r="27" spans="1:40" x14ac:dyDescent="0.3">
      <c r="A27" s="4" t="s">
        <v>70</v>
      </c>
      <c r="B27" s="2">
        <v>4044333</v>
      </c>
      <c r="C27" s="1" t="s">
        <v>54</v>
      </c>
      <c r="D27" s="5">
        <v>345108.67680647998</v>
      </c>
      <c r="E27" s="6">
        <v>360562.676806</v>
      </c>
      <c r="F27" s="6" t="s">
        <v>42</v>
      </c>
      <c r="G27" s="8">
        <v>1.1100000000000001</v>
      </c>
      <c r="H27" s="5">
        <v>23.591177999999999</v>
      </c>
      <c r="I27" s="8">
        <v>1.1100000000000001</v>
      </c>
      <c r="J27" s="5">
        <v>23.723932000000001</v>
      </c>
      <c r="K27" s="5" t="s">
        <v>799</v>
      </c>
      <c r="L27" s="5">
        <v>4.9183365400000003</v>
      </c>
      <c r="M27" s="5">
        <v>18.137416000000002</v>
      </c>
      <c r="N27" s="5" t="s">
        <v>42</v>
      </c>
      <c r="O27" s="5" t="s">
        <v>42</v>
      </c>
      <c r="P27" s="5">
        <v>4.1115069999999996</v>
      </c>
      <c r="Q27" s="5">
        <v>11.918639000000001</v>
      </c>
      <c r="R27" s="5">
        <v>11.918639000000001</v>
      </c>
      <c r="S27" s="1" t="s">
        <v>49</v>
      </c>
      <c r="T27" s="7">
        <v>85159000</v>
      </c>
      <c r="U27" s="7">
        <v>79990000</v>
      </c>
      <c r="V27" s="7">
        <v>78740000</v>
      </c>
      <c r="W27" s="7">
        <v>82584000</v>
      </c>
      <c r="X27" s="7">
        <v>87696000</v>
      </c>
      <c r="Y27" s="7">
        <v>86576000</v>
      </c>
      <c r="Z27" s="7">
        <v>85648000</v>
      </c>
      <c r="AA27" s="7">
        <v>85159000</v>
      </c>
      <c r="AB27" s="8">
        <v>69.182000000000002</v>
      </c>
      <c r="AC27" s="5">
        <v>69.391000000000005</v>
      </c>
      <c r="AD27" s="8">
        <v>36.128999999999998</v>
      </c>
      <c r="AE27" s="5">
        <v>34.268000000000001</v>
      </c>
      <c r="AF27" s="7">
        <v>2407298000</v>
      </c>
      <c r="AG27" s="7">
        <v>2406846000</v>
      </c>
      <c r="AH27" s="7">
        <v>2407178000</v>
      </c>
      <c r="AI27" s="5">
        <v>72.89</v>
      </c>
      <c r="AJ27" s="7">
        <v>4542</v>
      </c>
      <c r="AK27" s="7">
        <v>1754946234</v>
      </c>
      <c r="AL27" s="6">
        <v>251553.993181</v>
      </c>
      <c r="AM27" s="7">
        <v>2404121670</v>
      </c>
      <c r="AN27" s="5">
        <v>99.854569999999995</v>
      </c>
    </row>
    <row r="28" spans="1:40" x14ac:dyDescent="0.3">
      <c r="A28" s="4" t="s">
        <v>71</v>
      </c>
      <c r="B28" s="2">
        <v>100369</v>
      </c>
      <c r="C28" s="1" t="s">
        <v>54</v>
      </c>
      <c r="D28" s="5">
        <v>336916.14319208998</v>
      </c>
      <c r="E28" s="6" t="s">
        <v>42</v>
      </c>
      <c r="F28" s="6">
        <v>462596.14319199999</v>
      </c>
      <c r="G28" s="5">
        <v>0.81</v>
      </c>
      <c r="H28" s="5">
        <v>15.9672727272727</v>
      </c>
      <c r="I28" s="5">
        <v>0.81</v>
      </c>
      <c r="J28" s="5">
        <v>15.9672727272727</v>
      </c>
      <c r="K28" s="5">
        <v>1.6796789810054802</v>
      </c>
      <c r="L28" s="5">
        <v>1.2414188790295599</v>
      </c>
      <c r="M28" s="5" t="s">
        <v>799</v>
      </c>
      <c r="N28" s="5" t="s">
        <v>42</v>
      </c>
      <c r="O28" s="5" t="s">
        <v>42</v>
      </c>
      <c r="P28" s="5" t="s">
        <v>42</v>
      </c>
      <c r="Q28" s="5" t="s">
        <v>42</v>
      </c>
      <c r="R28" s="5" t="s">
        <v>42</v>
      </c>
      <c r="S28" s="1" t="s">
        <v>49</v>
      </c>
      <c r="T28" s="7">
        <v>100181000</v>
      </c>
      <c r="U28" s="7">
        <v>94950000</v>
      </c>
      <c r="V28" s="7">
        <v>89113000</v>
      </c>
      <c r="W28" s="7">
        <v>85528000</v>
      </c>
      <c r="X28" s="7">
        <v>100099000</v>
      </c>
      <c r="Y28" s="7">
        <v>99921000</v>
      </c>
      <c r="Z28" s="7">
        <v>99741000</v>
      </c>
      <c r="AA28" s="7">
        <v>100181000</v>
      </c>
      <c r="AB28" s="5" t="s">
        <v>42</v>
      </c>
      <c r="AC28" s="5" t="s">
        <v>42</v>
      </c>
      <c r="AD28" s="5" t="s">
        <v>42</v>
      </c>
      <c r="AE28" s="5" t="s">
        <v>42</v>
      </c>
      <c r="AF28" s="7">
        <v>7688767832</v>
      </c>
      <c r="AG28" s="7">
        <v>7774753442</v>
      </c>
      <c r="AH28" s="7">
        <v>7923357339</v>
      </c>
      <c r="AI28" s="5">
        <v>62.93</v>
      </c>
      <c r="AJ28" s="7">
        <v>3476</v>
      </c>
      <c r="AK28" s="7">
        <v>4828622258</v>
      </c>
      <c r="AL28" s="6">
        <v>212024.80334799999</v>
      </c>
      <c r="AM28" s="7">
        <v>7646615066</v>
      </c>
      <c r="AN28" s="8">
        <v>99.657700000000006</v>
      </c>
    </row>
    <row r="29" spans="1:40" x14ac:dyDescent="0.3">
      <c r="A29" s="4" t="s">
        <v>72</v>
      </c>
      <c r="B29" s="2">
        <v>4558282</v>
      </c>
      <c r="C29" s="1" t="s">
        <v>54</v>
      </c>
      <c r="D29" s="5">
        <v>311370.12491259997</v>
      </c>
      <c r="E29" s="6">
        <v>375447.12491200003</v>
      </c>
      <c r="F29" s="6" t="s">
        <v>42</v>
      </c>
      <c r="G29" s="5">
        <v>0</v>
      </c>
      <c r="H29" s="5">
        <v>88.1</v>
      </c>
      <c r="I29" s="5">
        <v>0</v>
      </c>
      <c r="J29" s="5">
        <v>88.1</v>
      </c>
      <c r="K29" s="5" t="s">
        <v>799</v>
      </c>
      <c r="L29" s="5">
        <v>51.626135359999999</v>
      </c>
      <c r="M29" s="5">
        <v>22.024999999999999</v>
      </c>
      <c r="N29" s="5" t="s">
        <v>42</v>
      </c>
      <c r="O29" s="5" t="s">
        <v>42</v>
      </c>
      <c r="P29" s="5">
        <v>6.7607929999999996</v>
      </c>
      <c r="Q29" s="5">
        <v>14.476464999999999</v>
      </c>
      <c r="R29" s="5">
        <v>14.476464999999999</v>
      </c>
      <c r="S29" s="1" t="s">
        <v>49</v>
      </c>
      <c r="T29" s="7">
        <v>54318000</v>
      </c>
      <c r="U29" s="7">
        <v>58054000</v>
      </c>
      <c r="V29" s="7">
        <v>56197000</v>
      </c>
      <c r="W29" s="7">
        <v>45804000</v>
      </c>
      <c r="X29" s="7">
        <v>55533000</v>
      </c>
      <c r="Y29" s="7">
        <v>55000000</v>
      </c>
      <c r="Z29" s="7">
        <v>54403000</v>
      </c>
      <c r="AA29" s="7">
        <v>54318000</v>
      </c>
      <c r="AB29" s="5">
        <v>69.206999999999994</v>
      </c>
      <c r="AC29" s="8">
        <v>70</v>
      </c>
      <c r="AD29" s="5">
        <v>48.524999999999999</v>
      </c>
      <c r="AE29" s="8">
        <v>46</v>
      </c>
      <c r="AF29" s="7">
        <v>1767104613</v>
      </c>
      <c r="AG29" s="7">
        <v>1765942851</v>
      </c>
      <c r="AH29" s="7">
        <v>1765486035</v>
      </c>
      <c r="AI29" s="5">
        <v>72.790000000000006</v>
      </c>
      <c r="AJ29" s="7">
        <v>4018</v>
      </c>
      <c r="AK29" s="7">
        <v>1286385203</v>
      </c>
      <c r="AL29" s="6">
        <v>226661.07276800001</v>
      </c>
      <c r="AM29" s="7">
        <v>1764026620</v>
      </c>
      <c r="AN29" s="8">
        <v>99.823800000000006</v>
      </c>
    </row>
    <row r="30" spans="1:40" x14ac:dyDescent="0.3">
      <c r="A30" s="4" t="s">
        <v>73</v>
      </c>
      <c r="B30" s="2">
        <v>4205848</v>
      </c>
      <c r="C30" s="1" t="s">
        <v>54</v>
      </c>
      <c r="D30" s="5">
        <v>321303.18</v>
      </c>
      <c r="E30" s="6">
        <v>320724.18</v>
      </c>
      <c r="F30" s="6" t="s">
        <v>42</v>
      </c>
      <c r="G30" s="5">
        <v>1.58</v>
      </c>
      <c r="H30" s="5">
        <v>55.302256999999997</v>
      </c>
      <c r="I30" s="5">
        <v>1.58</v>
      </c>
      <c r="J30" s="5">
        <v>55.302256999999997</v>
      </c>
      <c r="K30" s="5">
        <v>60.406621090000002</v>
      </c>
      <c r="L30" s="5">
        <v>5.484245089999999</v>
      </c>
      <c r="M30" s="5">
        <v>27.264901999999999</v>
      </c>
      <c r="N30" s="5" t="s">
        <v>42</v>
      </c>
      <c r="O30" s="5" t="s">
        <v>42</v>
      </c>
      <c r="P30" s="5">
        <v>8.6241679999999992</v>
      </c>
      <c r="Q30" s="5">
        <v>31.168531000000002</v>
      </c>
      <c r="R30" s="5">
        <v>31.168531000000002</v>
      </c>
      <c r="S30" s="1" t="s">
        <v>45</v>
      </c>
      <c r="T30" s="7">
        <v>34857000</v>
      </c>
      <c r="U30" s="7">
        <v>31352000</v>
      </c>
      <c r="V30" s="7">
        <v>26492000</v>
      </c>
      <c r="W30" s="7">
        <v>21252000</v>
      </c>
      <c r="X30" s="7">
        <v>37189000</v>
      </c>
      <c r="Y30" s="7">
        <v>36465000</v>
      </c>
      <c r="Z30" s="7">
        <v>35743000</v>
      </c>
      <c r="AA30" s="7">
        <v>34857000</v>
      </c>
      <c r="AB30" s="5">
        <v>75.497</v>
      </c>
      <c r="AC30" s="8">
        <v>76.944999999999993</v>
      </c>
      <c r="AD30" s="5">
        <v>26.454000000000001</v>
      </c>
      <c r="AE30" s="8">
        <v>25.704000000000001</v>
      </c>
      <c r="AF30" s="7">
        <v>956000000</v>
      </c>
      <c r="AG30" s="7">
        <v>958000000</v>
      </c>
      <c r="AH30" s="7">
        <v>969000000</v>
      </c>
      <c r="AI30" s="5">
        <v>81.45</v>
      </c>
      <c r="AJ30" s="7">
        <v>3315</v>
      </c>
      <c r="AK30" s="7">
        <v>779500591</v>
      </c>
      <c r="AL30" s="6">
        <v>261709.528422</v>
      </c>
      <c r="AM30" s="7">
        <v>931685792</v>
      </c>
      <c r="AN30" s="5">
        <v>97.354839999999996</v>
      </c>
    </row>
    <row r="31" spans="1:40" x14ac:dyDescent="0.3">
      <c r="A31" s="4" t="s">
        <v>74</v>
      </c>
      <c r="B31" s="2">
        <v>4004170</v>
      </c>
      <c r="C31" s="1" t="s">
        <v>54</v>
      </c>
      <c r="D31" s="5">
        <v>257109.85586775001</v>
      </c>
      <c r="E31" s="6">
        <v>279075.85586700001</v>
      </c>
      <c r="F31" s="6" t="s">
        <v>42</v>
      </c>
      <c r="G31" s="5">
        <v>2.48</v>
      </c>
      <c r="H31" s="5">
        <v>15.786163999999999</v>
      </c>
      <c r="I31" s="5">
        <v>2.48</v>
      </c>
      <c r="J31" s="5">
        <v>15.786163999999999</v>
      </c>
      <c r="K31" s="5">
        <v>1.6973141</v>
      </c>
      <c r="L31" s="5">
        <v>1.64601526</v>
      </c>
      <c r="M31" s="5">
        <v>13.97714</v>
      </c>
      <c r="N31" s="5" t="s">
        <v>42</v>
      </c>
      <c r="O31" s="5" t="s">
        <v>42</v>
      </c>
      <c r="P31" s="5">
        <v>1.455878</v>
      </c>
      <c r="Q31" s="5">
        <v>6.3656360000000003</v>
      </c>
      <c r="R31" s="5">
        <v>6.3656360000000003</v>
      </c>
      <c r="S31" s="1" t="s">
        <v>49</v>
      </c>
      <c r="T31" s="7">
        <v>194799000</v>
      </c>
      <c r="U31" s="7">
        <v>235916000</v>
      </c>
      <c r="V31" s="7">
        <v>155067000</v>
      </c>
      <c r="W31" s="7">
        <v>94005000</v>
      </c>
      <c r="X31" s="7">
        <v>191689000</v>
      </c>
      <c r="Y31" s="7">
        <v>195048000</v>
      </c>
      <c r="Z31" s="7">
        <v>192850000</v>
      </c>
      <c r="AA31" s="7">
        <v>194799000</v>
      </c>
      <c r="AB31" s="5">
        <v>39.286999999999999</v>
      </c>
      <c r="AC31" s="8">
        <v>39.168999999999997</v>
      </c>
      <c r="AD31" s="5">
        <v>21.652000000000001</v>
      </c>
      <c r="AE31" s="8">
        <v>20.315999999999999</v>
      </c>
      <c r="AF31" s="7">
        <v>1797091325</v>
      </c>
      <c r="AG31" s="7">
        <v>1828917113</v>
      </c>
      <c r="AH31" s="7">
        <v>1887748665</v>
      </c>
      <c r="AI31" s="5">
        <v>68.87</v>
      </c>
      <c r="AJ31" s="7">
        <v>3939</v>
      </c>
      <c r="AK31" s="7">
        <v>1237669561</v>
      </c>
      <c r="AL31" s="6">
        <v>177073.38409199999</v>
      </c>
      <c r="AM31" s="7">
        <v>1676496896</v>
      </c>
      <c r="AN31" s="5">
        <v>93.289469999999994</v>
      </c>
    </row>
    <row r="32" spans="1:40" x14ac:dyDescent="0.3">
      <c r="A32" s="4" t="s">
        <v>75</v>
      </c>
      <c r="B32" s="2">
        <v>4091145</v>
      </c>
      <c r="C32" s="1" t="s">
        <v>41</v>
      </c>
      <c r="D32" s="5">
        <v>256072.98374768</v>
      </c>
      <c r="E32" s="6">
        <v>363428.98374699999</v>
      </c>
      <c r="F32" s="6">
        <v>362469.983748</v>
      </c>
      <c r="G32" s="5">
        <v>2.61</v>
      </c>
      <c r="H32" s="5">
        <v>25.195250000000001</v>
      </c>
      <c r="I32" s="5">
        <v>2.61</v>
      </c>
      <c r="J32" s="5">
        <v>25.195250000000001</v>
      </c>
      <c r="K32" s="5" t="s">
        <v>799</v>
      </c>
      <c r="L32" s="5">
        <v>3.9997824799999999</v>
      </c>
      <c r="M32" s="5">
        <v>25.899061</v>
      </c>
      <c r="N32" s="5">
        <v>14.556017828410701</v>
      </c>
      <c r="O32" s="5">
        <v>12.941367270061299</v>
      </c>
      <c r="P32" s="5">
        <v>4.5425219999999999</v>
      </c>
      <c r="Q32" s="5">
        <v>10.424789000000001</v>
      </c>
      <c r="R32" s="5">
        <v>10.424789000000001</v>
      </c>
      <c r="S32" s="1" t="s">
        <v>49</v>
      </c>
      <c r="T32" s="7">
        <v>78558000</v>
      </c>
      <c r="U32" s="7">
        <v>79571000</v>
      </c>
      <c r="V32" s="7">
        <v>80118000</v>
      </c>
      <c r="W32" s="7">
        <v>68397000</v>
      </c>
      <c r="X32" s="7">
        <v>80006000</v>
      </c>
      <c r="Y32" s="7">
        <v>79096000</v>
      </c>
      <c r="Z32" s="7">
        <v>78520000</v>
      </c>
      <c r="AA32" s="7">
        <v>78558000</v>
      </c>
      <c r="AB32" s="5">
        <v>62.567</v>
      </c>
      <c r="AC32" s="8">
        <v>63.826000000000001</v>
      </c>
      <c r="AD32" s="5">
        <v>36.438000000000002</v>
      </c>
      <c r="AE32" s="8">
        <v>38.326999999999998</v>
      </c>
      <c r="AF32" s="7">
        <v>1164613922</v>
      </c>
      <c r="AG32" s="7">
        <v>1166772891</v>
      </c>
      <c r="AH32" s="7">
        <v>1161979708</v>
      </c>
      <c r="AI32" s="5">
        <v>37.04</v>
      </c>
      <c r="AJ32" s="7">
        <v>1843</v>
      </c>
      <c r="AK32" s="7">
        <v>429822880</v>
      </c>
      <c r="AL32" s="6">
        <v>94844.716700000004</v>
      </c>
      <c r="AM32" s="7">
        <v>476763738</v>
      </c>
      <c r="AN32" s="5">
        <v>41.083089999999999</v>
      </c>
    </row>
    <row r="33" spans="1:40" x14ac:dyDescent="0.3">
      <c r="A33" s="4" t="s">
        <v>76</v>
      </c>
      <c r="B33" s="2">
        <v>4202062</v>
      </c>
      <c r="C33" s="1" t="s">
        <v>54</v>
      </c>
      <c r="D33" s="5">
        <v>267212.65647013998</v>
      </c>
      <c r="E33" s="6">
        <v>297802.65646999999</v>
      </c>
      <c r="F33" s="6" t="s">
        <v>42</v>
      </c>
      <c r="G33" s="5">
        <v>0.66</v>
      </c>
      <c r="H33" s="5">
        <v>25.749274</v>
      </c>
      <c r="I33" s="5">
        <v>0.66</v>
      </c>
      <c r="J33" s="5">
        <v>25.749274</v>
      </c>
      <c r="K33" s="5" t="s">
        <v>799</v>
      </c>
      <c r="L33" s="5">
        <v>10.081261169999999</v>
      </c>
      <c r="M33" s="5">
        <v>78.419721999999993</v>
      </c>
      <c r="N33" s="5" t="s">
        <v>42</v>
      </c>
      <c r="O33" s="5" t="s">
        <v>42</v>
      </c>
      <c r="P33" s="5">
        <v>6.4228670000000001</v>
      </c>
      <c r="Q33" s="5">
        <v>17.496189999999999</v>
      </c>
      <c r="R33" s="5">
        <v>17.496189999999999</v>
      </c>
      <c r="S33" s="1" t="s">
        <v>49</v>
      </c>
      <c r="T33" s="7">
        <v>45754000</v>
      </c>
      <c r="U33" s="7">
        <v>43004000</v>
      </c>
      <c r="V33" s="7">
        <v>38655000</v>
      </c>
      <c r="W33" s="7">
        <v>33014000</v>
      </c>
      <c r="X33" s="7">
        <v>46366000</v>
      </c>
      <c r="Y33" s="7">
        <v>46465000</v>
      </c>
      <c r="Z33" s="7">
        <v>46074000</v>
      </c>
      <c r="AA33" s="7">
        <v>45754000</v>
      </c>
      <c r="AB33" s="5">
        <v>59.523000000000003</v>
      </c>
      <c r="AC33" s="8">
        <v>60.433999999999997</v>
      </c>
      <c r="AD33" s="5">
        <v>31.562000000000001</v>
      </c>
      <c r="AE33" s="8">
        <v>31.986999999999998</v>
      </c>
      <c r="AF33" s="7">
        <v>4310000000</v>
      </c>
      <c r="AG33" s="7">
        <v>4309000000</v>
      </c>
      <c r="AH33" s="7">
        <v>4324000000</v>
      </c>
      <c r="AI33" s="5">
        <v>64.67</v>
      </c>
      <c r="AJ33" s="7">
        <v>3740</v>
      </c>
      <c r="AK33" s="7">
        <v>2785884510</v>
      </c>
      <c r="AL33" s="6">
        <v>172808.41615500001</v>
      </c>
      <c r="AM33" s="7">
        <v>3875205940</v>
      </c>
      <c r="AN33" s="5">
        <v>89.957949999999997</v>
      </c>
    </row>
    <row r="34" spans="1:40" x14ac:dyDescent="0.3">
      <c r="A34" s="4" t="s">
        <v>77</v>
      </c>
      <c r="B34" s="2">
        <v>4004265</v>
      </c>
      <c r="C34" s="1" t="s">
        <v>54</v>
      </c>
      <c r="D34" s="5">
        <v>248840.25839865001</v>
      </c>
      <c r="E34" s="6">
        <v>272436.25839799998</v>
      </c>
      <c r="F34" s="6" t="s">
        <v>42</v>
      </c>
      <c r="G34" s="5">
        <v>1.24</v>
      </c>
      <c r="H34" s="5">
        <v>20.579498000000001</v>
      </c>
      <c r="I34" s="5">
        <v>1.24</v>
      </c>
      <c r="J34" s="5">
        <v>20.579498000000001</v>
      </c>
      <c r="K34" s="5">
        <v>42.975098299999999</v>
      </c>
      <c r="L34" s="5">
        <v>5.5968366000000005</v>
      </c>
      <c r="M34" s="5">
        <v>16.798155999999999</v>
      </c>
      <c r="N34" s="5" t="s">
        <v>42</v>
      </c>
      <c r="O34" s="5" t="s">
        <v>42</v>
      </c>
      <c r="P34" s="5">
        <v>4.3124739999999999</v>
      </c>
      <c r="Q34" s="5">
        <v>11.709127000000001</v>
      </c>
      <c r="R34" s="5">
        <v>11.709127000000001</v>
      </c>
      <c r="S34" s="1" t="s">
        <v>49</v>
      </c>
      <c r="T34" s="7">
        <v>60115000</v>
      </c>
      <c r="U34" s="7">
        <v>59283000</v>
      </c>
      <c r="V34" s="7">
        <v>48704000</v>
      </c>
      <c r="W34" s="7">
        <v>41518000</v>
      </c>
      <c r="X34" s="7">
        <v>63174000</v>
      </c>
      <c r="Y34" s="7">
        <v>62480000</v>
      </c>
      <c r="Z34" s="7">
        <v>61403000</v>
      </c>
      <c r="AA34" s="7">
        <v>60115000</v>
      </c>
      <c r="AB34" s="5">
        <v>73.525999999999996</v>
      </c>
      <c r="AC34" s="8">
        <v>76.594999999999999</v>
      </c>
      <c r="AD34" s="5">
        <v>32.780999999999999</v>
      </c>
      <c r="AE34" s="8">
        <v>36.292999999999999</v>
      </c>
      <c r="AF34" s="7">
        <v>2532030145</v>
      </c>
      <c r="AG34" s="7">
        <v>2535649470</v>
      </c>
      <c r="AH34" s="7">
        <v>2535293793</v>
      </c>
      <c r="AI34" s="5">
        <v>78.64</v>
      </c>
      <c r="AJ34" s="7">
        <v>4089</v>
      </c>
      <c r="AK34" s="7">
        <v>1989315947</v>
      </c>
      <c r="AL34" s="6">
        <v>195689.00970600001</v>
      </c>
      <c r="AM34" s="7">
        <v>2525926394</v>
      </c>
      <c r="AN34" s="5">
        <v>99.853369999999998</v>
      </c>
    </row>
    <row r="35" spans="1:40" x14ac:dyDescent="0.3">
      <c r="A35" s="4" t="s">
        <v>78</v>
      </c>
      <c r="B35" s="2">
        <v>100382</v>
      </c>
      <c r="C35" s="1" t="s">
        <v>54</v>
      </c>
      <c r="D35" s="5">
        <v>234429.43730019001</v>
      </c>
      <c r="E35" s="6" t="s">
        <v>42</v>
      </c>
      <c r="F35" s="6">
        <v>262011.43729999999</v>
      </c>
      <c r="G35" s="5">
        <v>1.42</v>
      </c>
      <c r="H35" s="5">
        <v>14.6382536382536</v>
      </c>
      <c r="I35" s="5">
        <v>1.42</v>
      </c>
      <c r="J35" s="5">
        <v>14.6382536382536</v>
      </c>
      <c r="K35" s="5">
        <v>1.6992079848018802</v>
      </c>
      <c r="L35" s="5">
        <v>1.4305866456277598</v>
      </c>
      <c r="M35" s="5">
        <v>22.030663000000001</v>
      </c>
      <c r="N35" s="5" t="s">
        <v>42</v>
      </c>
      <c r="O35" s="5" t="s">
        <v>42</v>
      </c>
      <c r="P35" s="5" t="s">
        <v>42</v>
      </c>
      <c r="Q35" s="5" t="s">
        <v>42</v>
      </c>
      <c r="R35" s="5" t="s">
        <v>42</v>
      </c>
      <c r="S35" s="1" t="s">
        <v>49</v>
      </c>
      <c r="T35" s="7">
        <v>82597000</v>
      </c>
      <c r="U35" s="7">
        <v>74368000</v>
      </c>
      <c r="V35" s="7">
        <v>77868000</v>
      </c>
      <c r="W35" s="7">
        <v>74264000</v>
      </c>
      <c r="X35" s="7">
        <v>82396000</v>
      </c>
      <c r="Y35" s="7">
        <v>82887000</v>
      </c>
      <c r="Z35" s="7">
        <v>82731000</v>
      </c>
      <c r="AA35" s="7">
        <v>82597000</v>
      </c>
      <c r="AB35" s="5" t="s">
        <v>42</v>
      </c>
      <c r="AC35" s="5" t="s">
        <v>42</v>
      </c>
      <c r="AD35" s="5" t="s">
        <v>42</v>
      </c>
      <c r="AE35" s="5" t="s">
        <v>42</v>
      </c>
      <c r="AF35" s="7">
        <v>3345492193</v>
      </c>
      <c r="AG35" s="7">
        <v>3402711053</v>
      </c>
      <c r="AH35" s="7">
        <v>3637926802</v>
      </c>
      <c r="AI35" s="5">
        <v>77.11</v>
      </c>
      <c r="AJ35" s="7">
        <v>2537</v>
      </c>
      <c r="AK35" s="7">
        <v>2567510111</v>
      </c>
      <c r="AL35" s="6">
        <v>180778.38691500001</v>
      </c>
      <c r="AM35" s="7">
        <v>3322636116</v>
      </c>
      <c r="AN35" s="5">
        <v>99.794129999999996</v>
      </c>
    </row>
    <row r="36" spans="1:40" x14ac:dyDescent="0.3">
      <c r="A36" s="4" t="s">
        <v>79</v>
      </c>
      <c r="B36" s="2">
        <v>4047857</v>
      </c>
      <c r="C36" s="1" t="s">
        <v>41</v>
      </c>
      <c r="D36" s="5">
        <v>235739.46140940001</v>
      </c>
      <c r="E36" s="6">
        <v>249606.46140900001</v>
      </c>
      <c r="F36" s="6" t="s">
        <v>42</v>
      </c>
      <c r="G36" s="5">
        <v>0.67900000000000005</v>
      </c>
      <c r="H36" s="5">
        <v>25.436184000000001</v>
      </c>
      <c r="I36" s="5">
        <v>0.67900000000000005</v>
      </c>
      <c r="J36" s="5">
        <v>25.436184000000001</v>
      </c>
      <c r="K36" s="5" t="s">
        <v>799</v>
      </c>
      <c r="L36" s="5">
        <v>5.1952953600000003</v>
      </c>
      <c r="M36" s="5">
        <v>20.870944999999999</v>
      </c>
      <c r="N36" s="5" t="s">
        <v>42</v>
      </c>
      <c r="O36" s="5" t="s">
        <v>42</v>
      </c>
      <c r="P36" s="5">
        <v>4.7116889999999998</v>
      </c>
      <c r="Q36" s="5">
        <v>16.671551000000001</v>
      </c>
      <c r="R36" s="5">
        <v>16.671551000000001</v>
      </c>
      <c r="S36" s="1" t="s">
        <v>80</v>
      </c>
      <c r="T36" s="7">
        <v>53803000</v>
      </c>
      <c r="U36" s="7">
        <v>56998000</v>
      </c>
      <c r="V36" s="7">
        <v>51557000</v>
      </c>
      <c r="W36" s="7">
        <v>49818000</v>
      </c>
      <c r="X36" s="7">
        <v>52976000</v>
      </c>
      <c r="Y36" s="7">
        <v>53803000</v>
      </c>
      <c r="Z36" s="7">
        <v>55364000</v>
      </c>
      <c r="AA36" s="7">
        <v>57233000</v>
      </c>
      <c r="AB36" s="5">
        <v>64.731999999999999</v>
      </c>
      <c r="AC36" s="8">
        <v>64.92</v>
      </c>
      <c r="AD36" s="5">
        <v>28.404</v>
      </c>
      <c r="AE36" s="8">
        <v>26.940999999999999</v>
      </c>
      <c r="AF36" s="7">
        <v>3974000000</v>
      </c>
      <c r="AG36" s="7">
        <v>4007000000</v>
      </c>
      <c r="AH36" s="7">
        <v>4049000000</v>
      </c>
      <c r="AI36" s="8">
        <v>76.900000000000006</v>
      </c>
      <c r="AJ36" s="7">
        <v>3661</v>
      </c>
      <c r="AK36" s="7">
        <v>3062648915</v>
      </c>
      <c r="AL36" s="6">
        <v>181278.18927800001</v>
      </c>
      <c r="AM36" s="7">
        <v>3977081123</v>
      </c>
      <c r="AN36" s="5">
        <v>99.857460000000003</v>
      </c>
    </row>
    <row r="37" spans="1:40" x14ac:dyDescent="0.3">
      <c r="A37" s="4" t="s">
        <v>81</v>
      </c>
      <c r="B37" s="2">
        <v>4047847</v>
      </c>
      <c r="C37" s="1" t="s">
        <v>41</v>
      </c>
      <c r="D37" s="5">
        <v>196241.16</v>
      </c>
      <c r="E37" s="6">
        <v>194411.16</v>
      </c>
      <c r="F37" s="6" t="s">
        <v>42</v>
      </c>
      <c r="G37" s="5">
        <v>3.79</v>
      </c>
      <c r="H37" s="5">
        <v>36.067960999999997</v>
      </c>
      <c r="I37" s="5">
        <v>3.79</v>
      </c>
      <c r="J37" s="5">
        <v>36.067960999999997</v>
      </c>
      <c r="K37" s="5" t="s">
        <v>799</v>
      </c>
      <c r="L37" s="5">
        <v>13.93821911</v>
      </c>
      <c r="M37" s="5" t="s">
        <v>42</v>
      </c>
      <c r="N37" s="5" t="s">
        <v>42</v>
      </c>
      <c r="O37" s="5" t="s">
        <v>42</v>
      </c>
      <c r="P37" s="5">
        <v>9.0402769999999997</v>
      </c>
      <c r="Q37" s="5">
        <v>22.320454999999999</v>
      </c>
      <c r="R37" s="5">
        <v>22.320454999999999</v>
      </c>
      <c r="S37" s="1" t="s">
        <v>82</v>
      </c>
      <c r="T37" s="7">
        <v>21505000</v>
      </c>
      <c r="U37" s="7">
        <v>19409000</v>
      </c>
      <c r="V37" s="7">
        <v>17606000</v>
      </c>
      <c r="W37" s="7">
        <v>15785000</v>
      </c>
      <c r="X37" s="7">
        <v>21505000</v>
      </c>
      <c r="Y37" s="7">
        <v>20947000</v>
      </c>
      <c r="Z37" s="7">
        <v>20429000</v>
      </c>
      <c r="AA37" s="7">
        <v>19936000</v>
      </c>
      <c r="AB37" s="5">
        <v>89.034999999999997</v>
      </c>
      <c r="AC37" s="5">
        <v>89.034999999999997</v>
      </c>
      <c r="AD37" s="5">
        <v>39.957999999999998</v>
      </c>
      <c r="AE37" s="5">
        <v>39.957999999999998</v>
      </c>
      <c r="AF37" s="7">
        <v>441000000</v>
      </c>
      <c r="AG37" s="7">
        <v>445000000</v>
      </c>
      <c r="AH37" s="7">
        <v>455000000</v>
      </c>
      <c r="AI37" s="5">
        <v>83.37</v>
      </c>
      <c r="AJ37" s="7">
        <v>3599</v>
      </c>
      <c r="AK37" s="7">
        <v>366984169</v>
      </c>
      <c r="AL37" s="6">
        <v>163601.54253999999</v>
      </c>
      <c r="AM37" s="7">
        <v>439061715</v>
      </c>
      <c r="AN37" s="5">
        <v>99.741420000000005</v>
      </c>
    </row>
    <row r="38" spans="1:40" x14ac:dyDescent="0.3">
      <c r="A38" s="4" t="s">
        <v>83</v>
      </c>
      <c r="B38" s="2">
        <v>4004166</v>
      </c>
      <c r="C38" s="1" t="s">
        <v>41</v>
      </c>
      <c r="D38" s="5">
        <v>210576.63900964</v>
      </c>
      <c r="E38" s="6">
        <v>247691.63900900001</v>
      </c>
      <c r="F38" s="6" t="s">
        <v>42</v>
      </c>
      <c r="G38" s="8">
        <v>2.13</v>
      </c>
      <c r="H38" s="5">
        <v>22.387487</v>
      </c>
      <c r="I38" s="8">
        <v>2.13</v>
      </c>
      <c r="J38" s="5">
        <v>22.387487</v>
      </c>
      <c r="K38" s="5" t="s">
        <v>799</v>
      </c>
      <c r="L38" s="5">
        <v>10.70863919</v>
      </c>
      <c r="M38" s="5">
        <v>33.610987999999999</v>
      </c>
      <c r="N38" s="5" t="s">
        <v>42</v>
      </c>
      <c r="O38" s="5" t="s">
        <v>42</v>
      </c>
      <c r="P38" s="5">
        <v>2.6946439999999998</v>
      </c>
      <c r="Q38" s="5">
        <v>13.490095</v>
      </c>
      <c r="R38" s="5">
        <v>13.490095</v>
      </c>
      <c r="S38" s="1" t="s">
        <v>49</v>
      </c>
      <c r="T38" s="7">
        <v>91471000</v>
      </c>
      <c r="U38" s="7">
        <v>86392000</v>
      </c>
      <c r="V38" s="7">
        <v>79474000</v>
      </c>
      <c r="W38" s="7">
        <v>70372000</v>
      </c>
      <c r="X38" s="7">
        <v>91920000</v>
      </c>
      <c r="Y38" s="7">
        <v>92054000</v>
      </c>
      <c r="Z38" s="7">
        <v>91875000</v>
      </c>
      <c r="AA38" s="7">
        <v>91471000</v>
      </c>
      <c r="AB38" s="8">
        <v>54.228000000000002</v>
      </c>
      <c r="AC38" s="5">
        <v>54.883000000000003</v>
      </c>
      <c r="AD38" s="8">
        <v>17.850000000000001</v>
      </c>
      <c r="AE38" s="8">
        <v>18.399999999999999</v>
      </c>
      <c r="AF38" s="7">
        <v>1373000000</v>
      </c>
      <c r="AG38" s="7">
        <v>1374785980</v>
      </c>
      <c r="AH38" s="7">
        <v>1375000000</v>
      </c>
      <c r="AI38" s="5">
        <v>74.56</v>
      </c>
      <c r="AJ38" s="7">
        <v>3928</v>
      </c>
      <c r="AK38" s="7">
        <v>1034782576</v>
      </c>
      <c r="AL38" s="6">
        <v>156997.21243000001</v>
      </c>
      <c r="AM38" s="7">
        <v>1384693418</v>
      </c>
      <c r="AN38" s="5">
        <v>99.766850000000005</v>
      </c>
    </row>
    <row r="39" spans="1:40" x14ac:dyDescent="0.3">
      <c r="A39" s="4" t="s">
        <v>84</v>
      </c>
      <c r="B39" s="2">
        <v>4142760</v>
      </c>
      <c r="C39" s="1" t="s">
        <v>54</v>
      </c>
      <c r="D39" s="5">
        <v>220475.42299312999</v>
      </c>
      <c r="E39" s="6">
        <v>221222.54299300001</v>
      </c>
      <c r="F39" s="6" t="s">
        <v>42</v>
      </c>
      <c r="G39" s="8">
        <v>3.5939999999999999</v>
      </c>
      <c r="H39" s="5">
        <v>29.551476000000001</v>
      </c>
      <c r="I39" s="8">
        <v>3.5939999999999999</v>
      </c>
      <c r="J39" s="5">
        <v>29.551476000000001</v>
      </c>
      <c r="K39" s="5">
        <v>39.4769851</v>
      </c>
      <c r="L39" s="5">
        <v>7.5474808900000001</v>
      </c>
      <c r="M39" s="5">
        <v>24.417428999999998</v>
      </c>
      <c r="N39" s="5" t="s">
        <v>42</v>
      </c>
      <c r="O39" s="5" t="s">
        <v>42</v>
      </c>
      <c r="P39" s="5">
        <v>3.3335870000000001</v>
      </c>
      <c r="Q39" s="5">
        <v>17.997924000000001</v>
      </c>
      <c r="R39" s="5">
        <v>17.997924000000001</v>
      </c>
      <c r="S39" s="1" t="s">
        <v>66</v>
      </c>
      <c r="T39" s="7">
        <v>64896464</v>
      </c>
      <c r="U39" s="7">
        <v>64111745</v>
      </c>
      <c r="V39" s="7">
        <v>61594305</v>
      </c>
      <c r="W39" s="7">
        <v>50533389</v>
      </c>
      <c r="X39" s="7">
        <v>66361706</v>
      </c>
      <c r="Y39" s="7">
        <v>64896464</v>
      </c>
      <c r="Z39" s="7">
        <v>64475845</v>
      </c>
      <c r="AA39" s="7">
        <v>64573602</v>
      </c>
      <c r="AB39" s="5">
        <v>32.609000000000002</v>
      </c>
      <c r="AC39" s="5">
        <v>32.454000000000001</v>
      </c>
      <c r="AD39" s="5">
        <v>17.052</v>
      </c>
      <c r="AE39" s="5">
        <v>17.116</v>
      </c>
      <c r="AF39" s="7">
        <v>625030128</v>
      </c>
      <c r="AG39" s="7">
        <v>625280287</v>
      </c>
      <c r="AH39" s="7">
        <v>626991854</v>
      </c>
      <c r="AI39" s="5">
        <v>78.84</v>
      </c>
      <c r="AJ39" s="7">
        <v>2963</v>
      </c>
      <c r="AK39" s="7">
        <v>493127819</v>
      </c>
      <c r="AL39" s="6">
        <v>173822.62491899999</v>
      </c>
      <c r="AM39" s="7">
        <v>624398709</v>
      </c>
      <c r="AN39" s="5">
        <v>99.82714</v>
      </c>
    </row>
    <row r="40" spans="1:40" x14ac:dyDescent="0.3">
      <c r="A40" s="4" t="s">
        <v>85</v>
      </c>
      <c r="B40" s="2">
        <v>4066743</v>
      </c>
      <c r="C40" s="1" t="s">
        <v>41</v>
      </c>
      <c r="D40" s="5">
        <v>198696.53144424001</v>
      </c>
      <c r="E40" s="6">
        <v>196390.53144399999</v>
      </c>
      <c r="F40" s="6" t="s">
        <v>42</v>
      </c>
      <c r="G40" s="5">
        <v>0.47</v>
      </c>
      <c r="H40" s="5">
        <v>108.546099</v>
      </c>
      <c r="I40" s="5">
        <v>0.47</v>
      </c>
      <c r="J40" s="5">
        <v>108.546099</v>
      </c>
      <c r="K40" s="5">
        <v>15.804827680000001</v>
      </c>
      <c r="L40" s="5">
        <v>3.4872262300000001</v>
      </c>
      <c r="M40" s="5">
        <v>127.40894900000001</v>
      </c>
      <c r="N40" s="5" t="s">
        <v>42</v>
      </c>
      <c r="O40" s="5" t="s">
        <v>42</v>
      </c>
      <c r="P40" s="5">
        <v>8.0835779999999993</v>
      </c>
      <c r="Q40" s="5">
        <v>41.872081999999999</v>
      </c>
      <c r="R40" s="5">
        <v>41.872081999999999</v>
      </c>
      <c r="S40" s="1" t="s">
        <v>49</v>
      </c>
      <c r="T40" s="7">
        <v>22680000</v>
      </c>
      <c r="U40" s="7">
        <v>23601000</v>
      </c>
      <c r="V40" s="7">
        <v>16434000</v>
      </c>
      <c r="W40" s="7">
        <v>9763000</v>
      </c>
      <c r="X40" s="7">
        <v>24295000</v>
      </c>
      <c r="Y40" s="7">
        <v>23276000</v>
      </c>
      <c r="Z40" s="7">
        <v>22800000</v>
      </c>
      <c r="AA40" s="7">
        <v>22680000</v>
      </c>
      <c r="AB40" s="5">
        <v>50.273000000000003</v>
      </c>
      <c r="AC40" s="8">
        <v>52.122</v>
      </c>
      <c r="AD40" s="5">
        <v>16.992999999999999</v>
      </c>
      <c r="AE40" s="8">
        <v>18.436</v>
      </c>
      <c r="AF40" s="7">
        <v>1623000000</v>
      </c>
      <c r="AG40" s="7">
        <v>1618000000</v>
      </c>
      <c r="AH40" s="7">
        <v>1615000000</v>
      </c>
      <c r="AI40" s="5">
        <v>69.790000000000006</v>
      </c>
      <c r="AJ40" s="7">
        <v>3165</v>
      </c>
      <c r="AK40" s="7">
        <v>1132564144</v>
      </c>
      <c r="AL40" s="6">
        <v>138671.15379099999</v>
      </c>
      <c r="AM40" s="7">
        <v>1611847987</v>
      </c>
      <c r="AN40" s="5">
        <v>99.324669999999998</v>
      </c>
    </row>
    <row r="41" spans="1:40" x14ac:dyDescent="0.3">
      <c r="A41" s="4" t="s">
        <v>86</v>
      </c>
      <c r="B41" s="2">
        <v>4062407</v>
      </c>
      <c r="C41" s="1" t="s">
        <v>41</v>
      </c>
      <c r="D41" s="5">
        <v>198872.10976697999</v>
      </c>
      <c r="E41" s="6">
        <v>217377.10976600001</v>
      </c>
      <c r="F41" s="6" t="s">
        <v>42</v>
      </c>
      <c r="G41" s="5">
        <v>3.22</v>
      </c>
      <c r="H41" s="5">
        <v>31.691327000000001</v>
      </c>
      <c r="I41" s="5">
        <v>3.22</v>
      </c>
      <c r="J41" s="5">
        <v>31.691327000000001</v>
      </c>
      <c r="K41" s="5" t="s">
        <v>799</v>
      </c>
      <c r="L41" s="5">
        <v>5.0767603799999996</v>
      </c>
      <c r="M41" s="5">
        <v>40.636310999999999</v>
      </c>
      <c r="N41" s="5" t="s">
        <v>42</v>
      </c>
      <c r="O41" s="5" t="s">
        <v>42</v>
      </c>
      <c r="P41" s="5">
        <v>6.5821990000000001</v>
      </c>
      <c r="Q41" s="5">
        <v>16.720030000000001</v>
      </c>
      <c r="R41" s="5">
        <v>16.720030000000001</v>
      </c>
      <c r="S41" s="1" t="s">
        <v>49</v>
      </c>
      <c r="T41" s="7">
        <v>32854000</v>
      </c>
      <c r="U41" s="7">
        <v>33364000</v>
      </c>
      <c r="V41" s="7">
        <v>30793000</v>
      </c>
      <c r="W41" s="7">
        <v>27243000</v>
      </c>
      <c r="X41" s="7">
        <v>33025000</v>
      </c>
      <c r="Y41" s="7">
        <v>32824000</v>
      </c>
      <c r="Z41" s="7">
        <v>32761000</v>
      </c>
      <c r="AA41" s="7">
        <v>32854000</v>
      </c>
      <c r="AB41" s="5">
        <v>46.758000000000003</v>
      </c>
      <c r="AC41" s="8">
        <v>47.755000000000003</v>
      </c>
      <c r="AD41" s="5">
        <v>36.814</v>
      </c>
      <c r="AE41" s="8">
        <v>37.985999999999997</v>
      </c>
      <c r="AF41" s="7">
        <v>476157903</v>
      </c>
      <c r="AG41" s="7">
        <v>477502737</v>
      </c>
      <c r="AH41" s="7">
        <v>484890486</v>
      </c>
      <c r="AI41" s="5">
        <v>84.18</v>
      </c>
      <c r="AJ41" s="7">
        <v>2621</v>
      </c>
      <c r="AK41" s="7">
        <v>400851006</v>
      </c>
      <c r="AL41" s="6">
        <v>167419.43116499999</v>
      </c>
      <c r="AM41" s="7">
        <v>474571003</v>
      </c>
      <c r="AN41" s="5">
        <v>99.666730000000001</v>
      </c>
    </row>
    <row r="42" spans="1:40" x14ac:dyDescent="0.3">
      <c r="A42" s="4" t="s">
        <v>87</v>
      </c>
      <c r="B42" s="2">
        <v>4587650</v>
      </c>
      <c r="C42" s="1" t="s">
        <v>54</v>
      </c>
      <c r="D42" s="5">
        <v>220284.66089999999</v>
      </c>
      <c r="E42" s="6">
        <v>213405.66089999999</v>
      </c>
      <c r="F42" s="6" t="s">
        <v>42</v>
      </c>
      <c r="G42" s="8">
        <v>2.0699999999999998</v>
      </c>
      <c r="H42" s="5">
        <v>166.15312800000001</v>
      </c>
      <c r="I42" s="8">
        <v>2.0699999999999998</v>
      </c>
      <c r="J42" s="5">
        <v>166.15312800000001</v>
      </c>
      <c r="K42" s="5">
        <v>28.29618636</v>
      </c>
      <c r="L42" s="5">
        <v>23.711912590000001</v>
      </c>
      <c r="M42" s="5">
        <v>65.462906000000004</v>
      </c>
      <c r="N42" s="5" t="s">
        <v>42</v>
      </c>
      <c r="O42" s="5" t="s">
        <v>42</v>
      </c>
      <c r="P42" s="5">
        <v>20.394272000000001</v>
      </c>
      <c r="Q42" s="5">
        <v>109.158906</v>
      </c>
      <c r="R42" s="5">
        <v>109.158906</v>
      </c>
      <c r="S42" s="1" t="s">
        <v>49</v>
      </c>
      <c r="T42" s="7">
        <v>8971000</v>
      </c>
      <c r="U42" s="7">
        <v>7245000</v>
      </c>
      <c r="V42" s="7">
        <v>5896000</v>
      </c>
      <c r="W42" s="7">
        <v>4519000</v>
      </c>
      <c r="X42" s="7">
        <v>10464000</v>
      </c>
      <c r="Y42" s="7">
        <v>9955000</v>
      </c>
      <c r="Z42" s="7">
        <v>9478000</v>
      </c>
      <c r="AA42" s="7">
        <v>8971000</v>
      </c>
      <c r="AB42" s="5">
        <v>78.587000000000003</v>
      </c>
      <c r="AC42" s="5">
        <v>79.242999999999995</v>
      </c>
      <c r="AD42" s="5">
        <v>14.759</v>
      </c>
      <c r="AE42" s="5">
        <v>17.431000000000001</v>
      </c>
      <c r="AF42" s="7">
        <v>206317000</v>
      </c>
      <c r="AG42" s="7">
        <v>205857000</v>
      </c>
      <c r="AH42" s="7">
        <v>204555000</v>
      </c>
      <c r="AI42" s="5">
        <v>90.33</v>
      </c>
      <c r="AJ42" s="7">
        <v>2445</v>
      </c>
      <c r="AK42" s="7">
        <v>186361669</v>
      </c>
      <c r="AL42" s="6">
        <v>198978.35399100001</v>
      </c>
      <c r="AM42" s="7">
        <v>205757700</v>
      </c>
      <c r="AN42" s="5">
        <v>99.728909999999999</v>
      </c>
    </row>
    <row r="43" spans="1:40" x14ac:dyDescent="0.3">
      <c r="A43" s="4" t="s">
        <v>88</v>
      </c>
      <c r="B43" s="2">
        <v>102700</v>
      </c>
      <c r="C43" s="1" t="s">
        <v>54</v>
      </c>
      <c r="D43" s="5">
        <v>209452.5991437</v>
      </c>
      <c r="E43" s="6" t="s">
        <v>42</v>
      </c>
      <c r="F43" s="6">
        <v>218608.59914399998</v>
      </c>
      <c r="G43" s="5">
        <v>3.49</v>
      </c>
      <c r="H43" s="5">
        <v>21.902761999999999</v>
      </c>
      <c r="I43" s="5">
        <v>3.49</v>
      </c>
      <c r="J43" s="5">
        <v>21.902761999999999</v>
      </c>
      <c r="K43" s="5">
        <v>7.0462355099999998</v>
      </c>
      <c r="L43" s="5">
        <v>7.0462355099999998</v>
      </c>
      <c r="M43" s="5">
        <v>16.175063000000002</v>
      </c>
      <c r="N43" s="5" t="s">
        <v>42</v>
      </c>
      <c r="O43" s="5" t="s">
        <v>42</v>
      </c>
      <c r="P43" s="5" t="s">
        <v>42</v>
      </c>
      <c r="Q43" s="5" t="s">
        <v>42</v>
      </c>
      <c r="R43" s="5">
        <v>9.7237167130904698</v>
      </c>
      <c r="S43" s="1" t="s">
        <v>49</v>
      </c>
      <c r="T43" s="7">
        <v>55592000</v>
      </c>
      <c r="U43" s="7">
        <v>50680000</v>
      </c>
      <c r="V43" s="7">
        <v>43799000</v>
      </c>
      <c r="W43" s="7">
        <v>31357000</v>
      </c>
      <c r="X43" s="7">
        <v>59239000</v>
      </c>
      <c r="Y43" s="7">
        <v>58107000</v>
      </c>
      <c r="Z43" s="7">
        <v>56898000</v>
      </c>
      <c r="AA43" s="7">
        <v>55592000</v>
      </c>
      <c r="AB43" s="5">
        <v>55.043999999999997</v>
      </c>
      <c r="AC43" s="5">
        <v>55.698</v>
      </c>
      <c r="AD43" s="5" t="s">
        <v>42</v>
      </c>
      <c r="AE43" s="5" t="s">
        <v>42</v>
      </c>
      <c r="AF43" s="7">
        <v>704000000</v>
      </c>
      <c r="AG43" s="7">
        <v>712000000</v>
      </c>
      <c r="AH43" s="7">
        <v>729000000</v>
      </c>
      <c r="AI43" s="5">
        <v>65.900000000000006</v>
      </c>
      <c r="AJ43" s="7">
        <v>2875</v>
      </c>
      <c r="AK43" s="7">
        <v>464213150</v>
      </c>
      <c r="AL43" s="6">
        <v>138024.49588900001</v>
      </c>
      <c r="AM43" s="7">
        <v>551266122</v>
      </c>
      <c r="AN43" s="5">
        <v>78.255390000000006</v>
      </c>
    </row>
    <row r="44" spans="1:40" x14ac:dyDescent="0.3">
      <c r="A44" s="4" t="s">
        <v>89</v>
      </c>
      <c r="B44" s="2">
        <v>4097175</v>
      </c>
      <c r="C44" s="1" t="s">
        <v>54</v>
      </c>
      <c r="D44" s="5">
        <v>200652.07510479999</v>
      </c>
      <c r="E44" s="6">
        <v>248993.07510399999</v>
      </c>
      <c r="F44" s="6">
        <v>249916.075105</v>
      </c>
      <c r="G44" s="5">
        <v>0.254</v>
      </c>
      <c r="H44" s="5">
        <v>40.735294000000003</v>
      </c>
      <c r="I44" s="5">
        <v>0.254</v>
      </c>
      <c r="J44" s="5">
        <v>40.735294000000003</v>
      </c>
      <c r="K44" s="5">
        <v>12.072346919999999</v>
      </c>
      <c r="L44" s="5">
        <v>1.9938098299999998</v>
      </c>
      <c r="M44" s="5">
        <v>23.624732999999999</v>
      </c>
      <c r="N44" s="5">
        <v>74.626338376175795</v>
      </c>
      <c r="O44" s="5">
        <v>175.147766323025</v>
      </c>
      <c r="P44" s="5">
        <v>2.7253759999999998</v>
      </c>
      <c r="Q44" s="5">
        <v>12.858556</v>
      </c>
      <c r="R44" s="5">
        <v>12.858556</v>
      </c>
      <c r="S44" s="1" t="s">
        <v>43</v>
      </c>
      <c r="T44" s="7">
        <v>91361000</v>
      </c>
      <c r="U44" s="7">
        <v>88898000</v>
      </c>
      <c r="V44" s="7">
        <v>82722000</v>
      </c>
      <c r="W44" s="7">
        <v>67418000</v>
      </c>
      <c r="X44" s="7">
        <v>91361000</v>
      </c>
      <c r="Y44" s="7">
        <v>90028000</v>
      </c>
      <c r="Z44" s="7">
        <v>89203000</v>
      </c>
      <c r="AA44" s="7">
        <v>88935000</v>
      </c>
      <c r="AB44" s="8">
        <v>35.752000000000002</v>
      </c>
      <c r="AC44" s="8">
        <v>35.752000000000002</v>
      </c>
      <c r="AD44" s="8">
        <v>18.945</v>
      </c>
      <c r="AE44" s="8">
        <v>18.945</v>
      </c>
      <c r="AF44" s="7">
        <v>1812000000</v>
      </c>
      <c r="AG44" s="7">
        <v>1816000000</v>
      </c>
      <c r="AH44" s="7">
        <v>1830000000</v>
      </c>
      <c r="AI44" s="5">
        <v>70.03</v>
      </c>
      <c r="AJ44" s="7">
        <v>3524</v>
      </c>
      <c r="AK44" s="7">
        <v>1268260548</v>
      </c>
      <c r="AL44" s="6">
        <v>140523.26871800001</v>
      </c>
      <c r="AM44" s="7">
        <v>1808386194</v>
      </c>
      <c r="AN44" s="5">
        <v>99.859020000000001</v>
      </c>
    </row>
    <row r="45" spans="1:40" x14ac:dyDescent="0.3">
      <c r="A45" s="4" t="s">
        <v>90</v>
      </c>
      <c r="B45" s="2">
        <v>4095638</v>
      </c>
      <c r="C45" s="1" t="s">
        <v>54</v>
      </c>
      <c r="D45" s="5">
        <v>207533.06106559999</v>
      </c>
      <c r="E45" s="6">
        <v>259758.06106499999</v>
      </c>
      <c r="F45" s="6" t="s">
        <v>42</v>
      </c>
      <c r="G45" s="5">
        <v>3.13</v>
      </c>
      <c r="H45" s="5">
        <v>25.428045000000001</v>
      </c>
      <c r="I45" s="5">
        <v>3.13</v>
      </c>
      <c r="J45" s="5">
        <v>25.428045000000001</v>
      </c>
      <c r="K45" s="5" t="s">
        <v>799</v>
      </c>
      <c r="L45" s="5" t="s">
        <v>799</v>
      </c>
      <c r="M45" s="5">
        <v>31.705715000000001</v>
      </c>
      <c r="N45" s="5" t="s">
        <v>42</v>
      </c>
      <c r="O45" s="5" t="s">
        <v>42</v>
      </c>
      <c r="P45" s="5">
        <v>10.014305</v>
      </c>
      <c r="Q45" s="5">
        <v>16.627496000000001</v>
      </c>
      <c r="R45" s="5">
        <v>16.627496000000001</v>
      </c>
      <c r="S45" s="1" t="s">
        <v>49</v>
      </c>
      <c r="T45" s="7">
        <v>25493700</v>
      </c>
      <c r="U45" s="7">
        <v>23182600</v>
      </c>
      <c r="V45" s="7">
        <v>23222900</v>
      </c>
      <c r="W45" s="7">
        <v>19207800</v>
      </c>
      <c r="X45" s="7">
        <v>25938700</v>
      </c>
      <c r="Y45" s="7">
        <v>25757700</v>
      </c>
      <c r="Z45" s="7">
        <v>25764700</v>
      </c>
      <c r="AA45" s="7">
        <v>25493700</v>
      </c>
      <c r="AB45" s="5">
        <v>57.122</v>
      </c>
      <c r="AC45" s="8">
        <v>56.616</v>
      </c>
      <c r="AD45" s="5">
        <v>53.831000000000003</v>
      </c>
      <c r="AE45" s="8">
        <v>53.378</v>
      </c>
      <c r="AF45" s="7">
        <v>716619686</v>
      </c>
      <c r="AG45" s="7">
        <v>717343247</v>
      </c>
      <c r="AH45" s="7">
        <v>725342030</v>
      </c>
      <c r="AI45" s="5">
        <v>72.73</v>
      </c>
      <c r="AJ45" s="7">
        <v>3706</v>
      </c>
      <c r="AK45" s="7">
        <v>521186704</v>
      </c>
      <c r="AL45" s="6">
        <v>150935.669478</v>
      </c>
      <c r="AM45" s="7">
        <v>715380272</v>
      </c>
      <c r="AN45" s="5">
        <v>99.82705</v>
      </c>
    </row>
    <row r="46" spans="1:40" x14ac:dyDescent="0.3">
      <c r="A46" s="4" t="s">
        <v>91</v>
      </c>
      <c r="B46" s="2">
        <v>103042</v>
      </c>
      <c r="C46" s="1" t="s">
        <v>54</v>
      </c>
      <c r="D46" s="5">
        <v>202587.72405925</v>
      </c>
      <c r="E46" s="6" t="s">
        <v>42</v>
      </c>
      <c r="F46" s="6">
        <v>413699.10605900001</v>
      </c>
      <c r="G46" s="5">
        <v>1.88</v>
      </c>
      <c r="H46" s="5">
        <v>19.140030441400299</v>
      </c>
      <c r="I46" s="5">
        <v>1.88</v>
      </c>
      <c r="J46" s="5">
        <v>19.140030441400299</v>
      </c>
      <c r="K46" s="5">
        <v>2.8770749945380101</v>
      </c>
      <c r="L46" s="5">
        <v>2.16083174876329</v>
      </c>
      <c r="M46" s="5" t="s">
        <v>799</v>
      </c>
      <c r="N46" s="5" t="s">
        <v>42</v>
      </c>
      <c r="O46" s="5" t="s">
        <v>42</v>
      </c>
      <c r="P46" s="5" t="s">
        <v>42</v>
      </c>
      <c r="Q46" s="5" t="s">
        <v>42</v>
      </c>
      <c r="R46" s="5">
        <v>6.3425490764304104</v>
      </c>
      <c r="S46" s="1" t="s">
        <v>49</v>
      </c>
      <c r="T46" s="7">
        <v>54143000</v>
      </c>
      <c r="U46" s="7">
        <v>53668000</v>
      </c>
      <c r="V46" s="7">
        <v>59755000</v>
      </c>
      <c r="W46" s="7">
        <v>48757000</v>
      </c>
      <c r="X46" s="7">
        <v>58434000</v>
      </c>
      <c r="Y46" s="7">
        <v>56324000</v>
      </c>
      <c r="Z46" s="7">
        <v>54762000</v>
      </c>
      <c r="AA46" s="7">
        <v>54143000</v>
      </c>
      <c r="AB46" s="5">
        <v>86.474999999999994</v>
      </c>
      <c r="AC46" s="5">
        <v>86.546000000000006</v>
      </c>
      <c r="AD46" s="5" t="s">
        <v>42</v>
      </c>
      <c r="AE46" s="5" t="s">
        <v>42</v>
      </c>
      <c r="AF46" s="7">
        <v>1612068430</v>
      </c>
      <c r="AG46" s="7">
        <v>1619075147</v>
      </c>
      <c r="AH46" s="7">
        <v>1642250165</v>
      </c>
      <c r="AI46" s="5">
        <v>61.77</v>
      </c>
      <c r="AJ46" s="7">
        <v>2221</v>
      </c>
      <c r="AK46" s="7">
        <v>995088973</v>
      </c>
      <c r="AL46" s="6">
        <v>125132.438354</v>
      </c>
      <c r="AM46" s="7">
        <v>1229839998</v>
      </c>
      <c r="AN46" s="5">
        <v>76.338480000000004</v>
      </c>
    </row>
    <row r="47" spans="1:40" x14ac:dyDescent="0.3">
      <c r="A47" s="4" t="s">
        <v>92</v>
      </c>
      <c r="B47" s="2">
        <v>4000193</v>
      </c>
      <c r="C47" s="1" t="s">
        <v>54</v>
      </c>
      <c r="D47" s="5">
        <v>203653.094728</v>
      </c>
      <c r="E47" s="6">
        <v>250159.094728</v>
      </c>
      <c r="F47" s="6" t="s">
        <v>42</v>
      </c>
      <c r="G47" s="5">
        <v>-0.34300000000000003</v>
      </c>
      <c r="H47" s="5">
        <v>32.233280000000001</v>
      </c>
      <c r="I47" s="5">
        <v>-0.35699999999999998</v>
      </c>
      <c r="J47" s="5">
        <v>32.115777000000001</v>
      </c>
      <c r="K47" s="5" t="s">
        <v>799</v>
      </c>
      <c r="L47" s="5">
        <v>8.3301815399999999</v>
      </c>
      <c r="M47" s="5">
        <v>17.022181</v>
      </c>
      <c r="N47" s="5" t="s">
        <v>42</v>
      </c>
      <c r="O47" s="5" t="s">
        <v>42</v>
      </c>
      <c r="P47" s="5">
        <v>3.9974289999999999</v>
      </c>
      <c r="Q47" s="5">
        <v>18.841892000000001</v>
      </c>
      <c r="R47" s="5">
        <v>18.841892000000001</v>
      </c>
      <c r="S47" s="1" t="s">
        <v>49</v>
      </c>
      <c r="T47" s="7">
        <v>61860000</v>
      </c>
      <c r="U47" s="7">
        <v>60530000</v>
      </c>
      <c r="V47" s="7">
        <v>57351000</v>
      </c>
      <c r="W47" s="7">
        <v>55179000</v>
      </c>
      <c r="X47" s="7">
        <v>62580000</v>
      </c>
      <c r="Y47" s="7">
        <v>62365000</v>
      </c>
      <c r="Z47" s="7">
        <v>62069000</v>
      </c>
      <c r="AA47" s="7">
        <v>61860000</v>
      </c>
      <c r="AB47" s="5">
        <v>55.448</v>
      </c>
      <c r="AC47" s="8">
        <v>56.533999999999999</v>
      </c>
      <c r="AD47" s="5">
        <v>23.102</v>
      </c>
      <c r="AE47" s="8">
        <v>19.097000000000001</v>
      </c>
      <c r="AF47" s="7">
        <v>924645152</v>
      </c>
      <c r="AG47" s="7">
        <v>921148195</v>
      </c>
      <c r="AH47" s="7">
        <v>913118581</v>
      </c>
      <c r="AI47" s="5">
        <v>62.53</v>
      </c>
      <c r="AJ47" s="7">
        <v>3372</v>
      </c>
      <c r="AK47" s="7">
        <v>578182042</v>
      </c>
      <c r="AL47" s="6">
        <v>127344.59475</v>
      </c>
      <c r="AM47" s="7">
        <v>922722791</v>
      </c>
      <c r="AN47" s="8">
        <v>99.792100000000005</v>
      </c>
    </row>
    <row r="48" spans="1:40" x14ac:dyDescent="0.3">
      <c r="A48" s="4" t="s">
        <v>93</v>
      </c>
      <c r="B48" s="2">
        <v>4913068</v>
      </c>
      <c r="C48" s="1" t="s">
        <v>54</v>
      </c>
      <c r="D48" s="5">
        <v>186595.55753409999</v>
      </c>
      <c r="E48" s="6">
        <v>233589.55753399999</v>
      </c>
      <c r="F48" s="6" t="s">
        <v>42</v>
      </c>
      <c r="G48" s="5">
        <v>1.97</v>
      </c>
      <c r="H48" s="5">
        <v>19.049206000000002</v>
      </c>
      <c r="I48" s="5">
        <v>1.97</v>
      </c>
      <c r="J48" s="5">
        <v>19.049206000000002</v>
      </c>
      <c r="K48" s="5" t="s">
        <v>799</v>
      </c>
      <c r="L48" s="5" t="s">
        <v>799</v>
      </c>
      <c r="M48" s="5">
        <v>18.568776</v>
      </c>
      <c r="N48" s="5" t="s">
        <v>42</v>
      </c>
      <c r="O48" s="5" t="s">
        <v>42</v>
      </c>
      <c r="P48" s="5">
        <v>6.276084</v>
      </c>
      <c r="Q48" s="5">
        <v>14.12954</v>
      </c>
      <c r="R48" s="5">
        <v>14.12954</v>
      </c>
      <c r="S48" s="1" t="s">
        <v>49</v>
      </c>
      <c r="T48" s="7">
        <v>35174000</v>
      </c>
      <c r="U48" s="7">
        <v>31762000</v>
      </c>
      <c r="V48" s="7">
        <v>31405000</v>
      </c>
      <c r="W48" s="7">
        <v>28694000</v>
      </c>
      <c r="X48" s="7">
        <v>37219000</v>
      </c>
      <c r="Y48" s="7">
        <v>36449000</v>
      </c>
      <c r="Z48" s="7">
        <v>35948000</v>
      </c>
      <c r="AA48" s="7">
        <v>35174000</v>
      </c>
      <c r="AB48" s="8">
        <v>63.387999999999998</v>
      </c>
      <c r="AC48" s="5">
        <v>64.075000000000003</v>
      </c>
      <c r="AD48" s="8">
        <v>40.072000000000003</v>
      </c>
      <c r="AE48" s="5">
        <v>41.110999999999997</v>
      </c>
      <c r="AF48" s="7">
        <v>1554829556</v>
      </c>
      <c r="AG48" s="7">
        <v>1554756549</v>
      </c>
      <c r="AH48" s="7">
        <v>1552373577</v>
      </c>
      <c r="AI48" s="5">
        <v>80.84</v>
      </c>
      <c r="AJ48" s="7">
        <v>2609</v>
      </c>
      <c r="AK48" s="7">
        <v>1256971962</v>
      </c>
      <c r="AL48" s="6">
        <v>150849.205159</v>
      </c>
      <c r="AM48" s="7">
        <v>1551015579</v>
      </c>
      <c r="AN48" s="5">
        <v>99.754450000000006</v>
      </c>
    </row>
    <row r="49" spans="1:40" x14ac:dyDescent="0.3">
      <c r="A49" s="4" t="s">
        <v>94</v>
      </c>
      <c r="B49" s="2">
        <v>4004092</v>
      </c>
      <c r="C49" s="1" t="s">
        <v>54</v>
      </c>
      <c r="D49" s="5">
        <v>195646.54802640001</v>
      </c>
      <c r="E49" s="6">
        <v>203136.548026</v>
      </c>
      <c r="F49" s="6" t="s">
        <v>42</v>
      </c>
      <c r="G49" s="5">
        <v>0.94</v>
      </c>
      <c r="H49" s="5">
        <v>34.285713999999999</v>
      </c>
      <c r="I49" s="5">
        <v>0.94</v>
      </c>
      <c r="J49" s="5">
        <v>34.285713999999999</v>
      </c>
      <c r="K49" s="5">
        <v>22.266087640000002</v>
      </c>
      <c r="L49" s="5">
        <v>4.9163179899999996</v>
      </c>
      <c r="M49" s="5">
        <v>30.265629000000001</v>
      </c>
      <c r="N49" s="5" t="s">
        <v>42</v>
      </c>
      <c r="O49" s="5" t="s">
        <v>42</v>
      </c>
      <c r="P49" s="5">
        <v>4.9284650000000001</v>
      </c>
      <c r="Q49" s="5">
        <v>18.168012999999998</v>
      </c>
      <c r="R49" s="5">
        <v>18.168012999999998</v>
      </c>
      <c r="S49" s="1" t="s">
        <v>49</v>
      </c>
      <c r="T49" s="7">
        <v>40109000</v>
      </c>
      <c r="U49" s="7">
        <v>43653000</v>
      </c>
      <c r="V49" s="7">
        <v>43075000</v>
      </c>
      <c r="W49" s="7">
        <v>34608000</v>
      </c>
      <c r="X49" s="7">
        <v>41217000</v>
      </c>
      <c r="Y49" s="7">
        <v>40725000</v>
      </c>
      <c r="Z49" s="7">
        <v>40326000</v>
      </c>
      <c r="AA49" s="7">
        <v>40109000</v>
      </c>
      <c r="AB49" s="5">
        <v>55.323999999999998</v>
      </c>
      <c r="AC49" s="8">
        <v>55.906999999999996</v>
      </c>
      <c r="AD49" s="5">
        <v>26.085999999999999</v>
      </c>
      <c r="AE49" s="8">
        <v>26.263000000000002</v>
      </c>
      <c r="AF49" s="7">
        <v>1734455938</v>
      </c>
      <c r="AG49" s="7">
        <v>1739897729</v>
      </c>
      <c r="AH49" s="7">
        <v>1736058536</v>
      </c>
      <c r="AI49" s="5">
        <v>77.16</v>
      </c>
      <c r="AJ49" s="7">
        <v>3336</v>
      </c>
      <c r="AK49" s="7">
        <v>1338323259</v>
      </c>
      <c r="AL49" s="6">
        <v>150962.86361500001</v>
      </c>
      <c r="AM49" s="7">
        <v>1724619497</v>
      </c>
      <c r="AN49" s="5">
        <v>99.432919999999996</v>
      </c>
    </row>
    <row r="50" spans="1:40" x14ac:dyDescent="0.3">
      <c r="A50" s="4" t="s">
        <v>95</v>
      </c>
      <c r="B50" s="2">
        <v>4072879</v>
      </c>
      <c r="C50" s="1" t="s">
        <v>54</v>
      </c>
      <c r="D50" s="5">
        <v>198456.4374926</v>
      </c>
      <c r="E50" s="6">
        <v>227431.437492</v>
      </c>
      <c r="F50" s="6" t="s">
        <v>42</v>
      </c>
      <c r="G50" s="5">
        <v>4.25</v>
      </c>
      <c r="H50" s="5">
        <v>32.523035999999998</v>
      </c>
      <c r="I50" s="5">
        <v>4.25</v>
      </c>
      <c r="J50" s="5">
        <v>32.523035999999998</v>
      </c>
      <c r="K50" s="5" t="s">
        <v>799</v>
      </c>
      <c r="L50" s="5">
        <v>4.0507791800000001</v>
      </c>
      <c r="M50" s="5">
        <v>25.558620999999999</v>
      </c>
      <c r="N50" s="5" t="s">
        <v>42</v>
      </c>
      <c r="O50" s="5" t="s">
        <v>42</v>
      </c>
      <c r="P50" s="5">
        <v>5.3677469999999996</v>
      </c>
      <c r="Q50" s="5">
        <v>20.720794000000001</v>
      </c>
      <c r="R50" s="5">
        <v>20.720794000000001</v>
      </c>
      <c r="S50" s="1" t="s">
        <v>49</v>
      </c>
      <c r="T50" s="7">
        <v>42857000</v>
      </c>
      <c r="U50" s="7">
        <v>44915000</v>
      </c>
      <c r="V50" s="7">
        <v>39211000</v>
      </c>
      <c r="W50" s="7">
        <v>32218000</v>
      </c>
      <c r="X50" s="7">
        <v>42370000</v>
      </c>
      <c r="Y50" s="7">
        <v>42346000</v>
      </c>
      <c r="Z50" s="7">
        <v>42492000</v>
      </c>
      <c r="AA50" s="7">
        <v>42857000</v>
      </c>
      <c r="AB50" s="8">
        <v>39.93</v>
      </c>
      <c r="AC50" s="8">
        <v>40.683999999999997</v>
      </c>
      <c r="AD50" s="8">
        <v>25.2</v>
      </c>
      <c r="AE50" s="8">
        <v>24.975000000000001</v>
      </c>
      <c r="AF50" s="7">
        <v>382500265</v>
      </c>
      <c r="AG50" s="7">
        <v>381995566</v>
      </c>
      <c r="AH50" s="7">
        <v>386372321</v>
      </c>
      <c r="AI50" s="5">
        <v>91.36</v>
      </c>
      <c r="AJ50" s="7">
        <v>3187</v>
      </c>
      <c r="AK50" s="7">
        <v>349444000</v>
      </c>
      <c r="AL50" s="6">
        <v>181305.52496000001</v>
      </c>
      <c r="AM50" s="7">
        <v>381696134</v>
      </c>
      <c r="AN50" s="5">
        <v>99.789770000000004</v>
      </c>
    </row>
    <row r="51" spans="1:40" x14ac:dyDescent="0.3">
      <c r="A51" s="4" t="s">
        <v>96</v>
      </c>
      <c r="B51" s="2">
        <v>4039450</v>
      </c>
      <c r="C51" s="1" t="s">
        <v>54</v>
      </c>
      <c r="D51" s="5">
        <v>188822.26237410001</v>
      </c>
      <c r="E51" s="6" t="s">
        <v>42</v>
      </c>
      <c r="F51" s="6">
        <v>463241.26237400004</v>
      </c>
      <c r="G51" s="8">
        <v>8.4039999999999999</v>
      </c>
      <c r="H51" s="5">
        <v>16.829518779342699</v>
      </c>
      <c r="I51" s="8">
        <v>8.4039999999999999</v>
      </c>
      <c r="J51" s="5">
        <v>16.829518779342699</v>
      </c>
      <c r="K51" s="5">
        <v>1.7822056937456099</v>
      </c>
      <c r="L51" s="5">
        <v>1.6693763079261101</v>
      </c>
      <c r="M51" s="5" t="s">
        <v>799</v>
      </c>
      <c r="N51" s="5" t="s">
        <v>42</v>
      </c>
      <c r="O51" s="5" t="s">
        <v>42</v>
      </c>
      <c r="P51" s="5" t="s">
        <v>42</v>
      </c>
      <c r="Q51" s="5" t="s">
        <v>42</v>
      </c>
      <c r="R51" s="5">
        <v>5.13668055369748</v>
      </c>
      <c r="S51" s="1" t="s">
        <v>49</v>
      </c>
      <c r="T51" s="7">
        <v>46254000</v>
      </c>
      <c r="U51" s="7">
        <v>47365000</v>
      </c>
      <c r="V51" s="7">
        <v>59339000</v>
      </c>
      <c r="W51" s="7">
        <v>44559000</v>
      </c>
      <c r="X51" s="7">
        <v>50961000</v>
      </c>
      <c r="Y51" s="7">
        <v>50079000</v>
      </c>
      <c r="Z51" s="7">
        <v>48243000</v>
      </c>
      <c r="AA51" s="7">
        <v>46254000</v>
      </c>
      <c r="AB51" s="5">
        <v>83.158000000000001</v>
      </c>
      <c r="AC51" s="5">
        <v>83.236000000000004</v>
      </c>
      <c r="AD51" s="5" t="s">
        <v>42</v>
      </c>
      <c r="AE51" s="5" t="s">
        <v>42</v>
      </c>
      <c r="AF51" s="7">
        <v>314190854</v>
      </c>
      <c r="AG51" s="7">
        <v>316162882</v>
      </c>
      <c r="AH51" s="7">
        <v>326604718</v>
      </c>
      <c r="AI51" s="5">
        <v>70.58</v>
      </c>
      <c r="AJ51" s="7">
        <v>2584</v>
      </c>
      <c r="AK51" s="7">
        <v>232351987</v>
      </c>
      <c r="AL51" s="6">
        <v>133265.482143</v>
      </c>
      <c r="AM51" s="7">
        <v>327400530</v>
      </c>
      <c r="AN51" s="5">
        <v>99.448319999999995</v>
      </c>
    </row>
    <row r="52" spans="1:40" x14ac:dyDescent="0.3">
      <c r="A52" s="4" t="s">
        <v>97</v>
      </c>
      <c r="B52" s="2">
        <v>4279124</v>
      </c>
      <c r="C52" s="1" t="s">
        <v>54</v>
      </c>
      <c r="D52" s="5">
        <v>190796.64714572</v>
      </c>
      <c r="E52" s="6">
        <v>183496.05551499999</v>
      </c>
      <c r="F52" s="6">
        <v>207677.85493304807</v>
      </c>
      <c r="G52" s="5">
        <v>2.5366936765398194</v>
      </c>
      <c r="H52" s="5">
        <v>17.043955</v>
      </c>
      <c r="I52" s="5">
        <v>2.5366936765398194</v>
      </c>
      <c r="J52" s="5">
        <v>17.043955</v>
      </c>
      <c r="K52" s="5">
        <v>2.0457732399999999</v>
      </c>
      <c r="L52" s="5">
        <v>1.4398679599999999</v>
      </c>
      <c r="M52" s="5">
        <v>14.005361000000001</v>
      </c>
      <c r="N52" s="5">
        <v>290.27540674994998</v>
      </c>
      <c r="O52" s="5" t="s">
        <v>799</v>
      </c>
      <c r="P52" s="5">
        <v>1.3380300000000001</v>
      </c>
      <c r="Q52" s="5">
        <v>7.0052820000000002</v>
      </c>
      <c r="R52" s="5">
        <v>7.0052820000000002</v>
      </c>
      <c r="S52" s="1" t="s">
        <v>98</v>
      </c>
      <c r="T52" s="7">
        <v>131382105.83351879</v>
      </c>
      <c r="U52" s="7">
        <v>126869384.11561397</v>
      </c>
      <c r="V52" s="7">
        <v>132938040.09939705</v>
      </c>
      <c r="W52" s="7">
        <v>105964908.53485556</v>
      </c>
      <c r="X52" s="7">
        <v>133588330.93557625</v>
      </c>
      <c r="Y52" s="7">
        <v>131590464.89322504</v>
      </c>
      <c r="Z52" s="7">
        <v>131382105.83351879</v>
      </c>
      <c r="AA52" s="7">
        <v>131069342.86973737</v>
      </c>
      <c r="AB52" s="5">
        <v>37.703000000000003</v>
      </c>
      <c r="AC52" s="5">
        <v>38.204999999999998</v>
      </c>
      <c r="AD52" s="5">
        <v>19.468</v>
      </c>
      <c r="AE52" s="5">
        <v>18.161000000000001</v>
      </c>
      <c r="AF52" s="7">
        <v>2327500000</v>
      </c>
      <c r="AG52" s="7">
        <v>2378000000</v>
      </c>
      <c r="AH52" s="7">
        <v>2537500000</v>
      </c>
      <c r="AI52" s="5">
        <v>46.27</v>
      </c>
      <c r="AJ52" s="7">
        <v>1624</v>
      </c>
      <c r="AK52" s="7">
        <v>1073226333</v>
      </c>
      <c r="AL52" s="6">
        <v>90290.531394999998</v>
      </c>
      <c r="AM52" s="7">
        <v>2052575624</v>
      </c>
      <c r="AN52" s="5">
        <v>88.48724</v>
      </c>
    </row>
    <row r="53" spans="1:40" x14ac:dyDescent="0.3">
      <c r="A53" s="4" t="s">
        <v>99</v>
      </c>
      <c r="B53" s="2">
        <v>114527</v>
      </c>
      <c r="C53" s="1" t="s">
        <v>54</v>
      </c>
      <c r="D53" s="5">
        <v>181933.6220724</v>
      </c>
      <c r="E53" s="6">
        <v>187662.622072</v>
      </c>
      <c r="F53" s="6" t="s">
        <v>42</v>
      </c>
      <c r="G53" s="5">
        <v>1.56</v>
      </c>
      <c r="H53" s="5">
        <v>33.606557000000002</v>
      </c>
      <c r="I53" s="8">
        <v>1.694</v>
      </c>
      <c r="J53" s="5">
        <v>29.600282</v>
      </c>
      <c r="K53" s="5">
        <v>31.645331329999998</v>
      </c>
      <c r="L53" s="5">
        <v>9.6393141799999995</v>
      </c>
      <c r="M53" s="5">
        <v>38.126559</v>
      </c>
      <c r="N53" s="5" t="s">
        <v>42</v>
      </c>
      <c r="O53" s="5" t="s">
        <v>42</v>
      </c>
      <c r="P53" s="5">
        <v>2.682696</v>
      </c>
      <c r="Q53" s="5">
        <v>18.788809000000001</v>
      </c>
      <c r="R53" s="5">
        <v>18.788809000000001</v>
      </c>
      <c r="S53" s="1" t="s">
        <v>49</v>
      </c>
      <c r="T53" s="7">
        <v>67954000</v>
      </c>
      <c r="U53" s="7">
        <v>58100000</v>
      </c>
      <c r="V53" s="7">
        <v>56469000</v>
      </c>
      <c r="W53" s="7">
        <v>75833000</v>
      </c>
      <c r="X53" s="7">
        <v>69953000</v>
      </c>
      <c r="Y53" s="7">
        <v>69411000</v>
      </c>
      <c r="Z53" s="7">
        <v>69072000</v>
      </c>
      <c r="AA53" s="7">
        <v>67954000</v>
      </c>
      <c r="AB53" s="5">
        <v>21.827999999999999</v>
      </c>
      <c r="AC53" s="5">
        <v>23.027999999999999</v>
      </c>
      <c r="AD53" s="8">
        <v>11.592000000000001</v>
      </c>
      <c r="AE53" s="8">
        <v>12.773</v>
      </c>
      <c r="AF53" s="7">
        <v>1082294004</v>
      </c>
      <c r="AG53" s="7">
        <v>1084311016</v>
      </c>
      <c r="AH53" s="7">
        <v>1088386043</v>
      </c>
      <c r="AI53" s="5">
        <v>78.709999999999994</v>
      </c>
      <c r="AJ53" s="7">
        <v>2672</v>
      </c>
      <c r="AK53" s="7">
        <v>851834120</v>
      </c>
      <c r="AL53" s="6">
        <v>143193.31557199999</v>
      </c>
      <c r="AM53" s="7">
        <v>1078475611</v>
      </c>
      <c r="AN53" s="5">
        <v>99.647189999999995</v>
      </c>
    </row>
    <row r="54" spans="1:40" x14ac:dyDescent="0.3">
      <c r="A54" s="4" t="s">
        <v>100</v>
      </c>
      <c r="B54" s="2">
        <v>114523</v>
      </c>
      <c r="C54" s="1" t="s">
        <v>54</v>
      </c>
      <c r="D54" s="5">
        <v>175262.13116888001</v>
      </c>
      <c r="E54" s="6">
        <v>208409.13116799999</v>
      </c>
      <c r="F54" s="6" t="s">
        <v>42</v>
      </c>
      <c r="G54" s="5">
        <v>5.0599999999999996</v>
      </c>
      <c r="H54" s="5">
        <v>16.852831999999999</v>
      </c>
      <c r="I54" s="5">
        <v>5.0599999999999996</v>
      </c>
      <c r="J54" s="5">
        <v>16.852831999999999</v>
      </c>
      <c r="K54" s="5">
        <v>12.856738089999999</v>
      </c>
      <c r="L54" s="5">
        <v>9.0354938300000001</v>
      </c>
      <c r="M54" s="5">
        <v>18.601589000000001</v>
      </c>
      <c r="N54" s="5" t="s">
        <v>42</v>
      </c>
      <c r="O54" s="5" t="s">
        <v>42</v>
      </c>
      <c r="P54" s="5">
        <v>3.1738719999999998</v>
      </c>
      <c r="Q54" s="5">
        <v>12.932618</v>
      </c>
      <c r="R54" s="5">
        <v>12.932618</v>
      </c>
      <c r="S54" s="1" t="s">
        <v>49</v>
      </c>
      <c r="T54" s="7">
        <v>67060000</v>
      </c>
      <c r="U54" s="7">
        <v>59427000</v>
      </c>
      <c r="V54" s="7">
        <v>50971000</v>
      </c>
      <c r="W54" s="7">
        <v>41748000</v>
      </c>
      <c r="X54" s="7">
        <v>65664000</v>
      </c>
      <c r="Y54" s="7">
        <v>66368000</v>
      </c>
      <c r="Z54" s="7">
        <v>66997000</v>
      </c>
      <c r="AA54" s="7">
        <v>67060000</v>
      </c>
      <c r="AB54" s="5">
        <v>31.725000000000001</v>
      </c>
      <c r="AC54" s="8">
        <v>32.529000000000003</v>
      </c>
      <c r="AD54" s="5">
        <v>23.466000000000001</v>
      </c>
      <c r="AE54" s="8">
        <v>24.091000000000001</v>
      </c>
      <c r="AF54" s="7">
        <v>482802488</v>
      </c>
      <c r="AG54" s="7">
        <v>484898116</v>
      </c>
      <c r="AH54" s="7">
        <v>509084743</v>
      </c>
      <c r="AI54" s="5">
        <v>72.11</v>
      </c>
      <c r="AJ54" s="7">
        <v>3239</v>
      </c>
      <c r="AK54" s="7">
        <v>348142472</v>
      </c>
      <c r="AL54" s="6">
        <v>126379.19876</v>
      </c>
      <c r="AM54" s="7">
        <v>481367696</v>
      </c>
      <c r="AN54" s="5">
        <v>99.702820000000003</v>
      </c>
    </row>
    <row r="55" spans="1:40" x14ac:dyDescent="0.3">
      <c r="A55" s="4" t="s">
        <v>101</v>
      </c>
      <c r="B55" s="2">
        <v>4410647</v>
      </c>
      <c r="C55" s="1" t="s">
        <v>41</v>
      </c>
      <c r="D55" s="5">
        <v>187692.32033720001</v>
      </c>
      <c r="E55" s="6">
        <v>183554.82033700001</v>
      </c>
      <c r="F55" s="6" t="s">
        <v>42</v>
      </c>
      <c r="G55" s="5">
        <v>1.56</v>
      </c>
      <c r="H55" s="5">
        <v>84.761139</v>
      </c>
      <c r="I55" s="5">
        <v>1.56</v>
      </c>
      <c r="J55" s="5">
        <v>84.761139</v>
      </c>
      <c r="K55" s="5">
        <v>12.34098361</v>
      </c>
      <c r="L55" s="5">
        <v>12.04507532</v>
      </c>
      <c r="M55" s="5" t="s">
        <v>799</v>
      </c>
      <c r="N55" s="5" t="s">
        <v>42</v>
      </c>
      <c r="O55" s="5" t="s">
        <v>42</v>
      </c>
      <c r="P55" s="5">
        <v>23.332547999999999</v>
      </c>
      <c r="Q55" s="5">
        <v>72.496868000000006</v>
      </c>
      <c r="R55" s="5">
        <v>72.496868000000006</v>
      </c>
      <c r="S55" s="1" t="s">
        <v>49</v>
      </c>
      <c r="T55" s="7">
        <v>7124100</v>
      </c>
      <c r="U55" s="7">
        <v>6222200</v>
      </c>
      <c r="V55" s="7">
        <v>5710100</v>
      </c>
      <c r="W55" s="7">
        <v>4358400</v>
      </c>
      <c r="X55" s="7">
        <v>7866900</v>
      </c>
      <c r="Y55" s="7">
        <v>7572500</v>
      </c>
      <c r="Z55" s="7">
        <v>7318500</v>
      </c>
      <c r="AA55" s="7">
        <v>7124100</v>
      </c>
      <c r="AB55" s="5">
        <v>66.387</v>
      </c>
      <c r="AC55" s="5">
        <v>66.981999999999999</v>
      </c>
      <c r="AD55" s="5">
        <v>30.446000000000002</v>
      </c>
      <c r="AE55" s="5">
        <v>31.844000000000001</v>
      </c>
      <c r="AF55" s="7">
        <v>356200000</v>
      </c>
      <c r="AG55" s="7">
        <v>355300000</v>
      </c>
      <c r="AH55" s="7">
        <v>352000000</v>
      </c>
      <c r="AI55" s="5">
        <v>86.56</v>
      </c>
      <c r="AJ55" s="7">
        <v>2469</v>
      </c>
      <c r="AK55" s="7">
        <v>308323085</v>
      </c>
      <c r="AL55" s="6">
        <v>162473.932871</v>
      </c>
      <c r="AM55" s="7">
        <v>354068536</v>
      </c>
      <c r="AN55" s="5">
        <v>99.407349999999994</v>
      </c>
    </row>
    <row r="56" spans="1:40" x14ac:dyDescent="0.3">
      <c r="A56" s="4" t="s">
        <v>102</v>
      </c>
      <c r="B56" s="2">
        <v>4057229</v>
      </c>
      <c r="C56" s="1" t="s">
        <v>54</v>
      </c>
      <c r="D56" s="5">
        <v>166701.20029199999</v>
      </c>
      <c r="E56" s="6">
        <v>341386.20029200002</v>
      </c>
      <c r="F56" s="6">
        <v>337256.20029199996</v>
      </c>
      <c r="G56" s="5">
        <v>0.78</v>
      </c>
      <c r="H56" s="5">
        <v>17.128028</v>
      </c>
      <c r="I56" s="5">
        <v>0.78</v>
      </c>
      <c r="J56" s="5">
        <v>17.128028</v>
      </c>
      <c r="K56" s="5" t="s">
        <v>799</v>
      </c>
      <c r="L56" s="5">
        <v>1.7306179499999998</v>
      </c>
      <c r="M56" s="5">
        <v>12.073171</v>
      </c>
      <c r="N56" s="5">
        <v>14.9362317890283</v>
      </c>
      <c r="O56" s="5">
        <v>10.9730045059543</v>
      </c>
      <c r="P56" s="5">
        <v>2.5431599999999999</v>
      </c>
      <c r="Q56" s="5">
        <v>6.3207079999999998</v>
      </c>
      <c r="R56" s="5">
        <v>6.3207079999999998</v>
      </c>
      <c r="S56" s="1" t="s">
        <v>49</v>
      </c>
      <c r="T56" s="7">
        <v>133974000</v>
      </c>
      <c r="U56" s="7">
        <v>136835000</v>
      </c>
      <c r="V56" s="7">
        <v>133613000</v>
      </c>
      <c r="W56" s="7">
        <v>128292000</v>
      </c>
      <c r="X56" s="7">
        <v>134237000</v>
      </c>
      <c r="Y56" s="7">
        <v>134243000</v>
      </c>
      <c r="Z56" s="7">
        <v>134043000</v>
      </c>
      <c r="AA56" s="7">
        <v>133974000</v>
      </c>
      <c r="AB56" s="5">
        <v>59.093000000000004</v>
      </c>
      <c r="AC56" s="8">
        <v>60.094000000000001</v>
      </c>
      <c r="AD56" s="5">
        <v>35.731000000000002</v>
      </c>
      <c r="AE56" s="8">
        <v>36.076999999999998</v>
      </c>
      <c r="AF56" s="7">
        <v>4209626270</v>
      </c>
      <c r="AG56" s="7">
        <v>4209519996</v>
      </c>
      <c r="AH56" s="7">
        <v>4204101659</v>
      </c>
      <c r="AI56" s="8">
        <v>64.599999999999994</v>
      </c>
      <c r="AJ56" s="7">
        <v>3343</v>
      </c>
      <c r="AK56" s="7">
        <v>2719357931</v>
      </c>
      <c r="AL56" s="6">
        <v>107686.57406699999</v>
      </c>
      <c r="AM56" s="7">
        <v>4203940992</v>
      </c>
      <c r="AN56" s="5">
        <v>99.864949999999993</v>
      </c>
    </row>
    <row r="57" spans="1:40" x14ac:dyDescent="0.3">
      <c r="A57" s="4" t="s">
        <v>103</v>
      </c>
      <c r="B57" s="2">
        <v>4112734</v>
      </c>
      <c r="C57" s="1" t="s">
        <v>41</v>
      </c>
      <c r="D57" s="5">
        <v>171460.23476744001</v>
      </c>
      <c r="E57" s="6">
        <v>177282.23476699999</v>
      </c>
      <c r="F57" s="6" t="s">
        <v>42</v>
      </c>
      <c r="G57" s="8">
        <v>1.4730000000000001</v>
      </c>
      <c r="H57" s="5">
        <v>34.943297999999999</v>
      </c>
      <c r="I57" s="8">
        <v>1.4730000000000001</v>
      </c>
      <c r="J57" s="5">
        <v>34.943297999999999</v>
      </c>
      <c r="K57" s="5">
        <v>13.522302159999999</v>
      </c>
      <c r="L57" s="5">
        <v>9.9271152400000009</v>
      </c>
      <c r="M57" s="5">
        <v>116.67287399999999</v>
      </c>
      <c r="N57" s="5" t="s">
        <v>42</v>
      </c>
      <c r="O57" s="5" t="s">
        <v>42</v>
      </c>
      <c r="P57" s="5">
        <v>11.283956</v>
      </c>
      <c r="Q57" s="5">
        <v>25.239498000000001</v>
      </c>
      <c r="R57" s="5">
        <v>25.239498000000001</v>
      </c>
      <c r="S57" s="1" t="s">
        <v>49</v>
      </c>
      <c r="T57" s="7">
        <v>17519000</v>
      </c>
      <c r="U57" s="7">
        <v>20028000</v>
      </c>
      <c r="V57" s="7">
        <v>18344000</v>
      </c>
      <c r="W57" s="7">
        <v>14461000</v>
      </c>
      <c r="X57" s="7">
        <v>15711000</v>
      </c>
      <c r="Y57" s="7">
        <v>16092000</v>
      </c>
      <c r="Z57" s="7">
        <v>16801000</v>
      </c>
      <c r="AA57" s="7">
        <v>17519000</v>
      </c>
      <c r="AB57" s="5">
        <v>62.896999999999998</v>
      </c>
      <c r="AC57" s="5">
        <v>58.628</v>
      </c>
      <c r="AD57" s="5">
        <v>48.462000000000003</v>
      </c>
      <c r="AE57" s="5">
        <v>43.899000000000001</v>
      </c>
      <c r="AF57" s="7">
        <v>912000000</v>
      </c>
      <c r="AG57" s="7">
        <v>913000000</v>
      </c>
      <c r="AH57" s="7">
        <v>908000000</v>
      </c>
      <c r="AI57" s="5">
        <v>88.44</v>
      </c>
      <c r="AJ57" s="7">
        <v>2744</v>
      </c>
      <c r="AK57" s="7">
        <v>806743545</v>
      </c>
      <c r="AL57" s="6">
        <v>151635.516718</v>
      </c>
      <c r="AM57" s="7">
        <v>910028595</v>
      </c>
      <c r="AN57" s="5">
        <v>99.760140000000007</v>
      </c>
    </row>
    <row r="58" spans="1:40" x14ac:dyDescent="0.3">
      <c r="A58" s="4" t="s">
        <v>104</v>
      </c>
      <c r="B58" s="2">
        <v>4048157</v>
      </c>
      <c r="C58" s="1" t="s">
        <v>41</v>
      </c>
      <c r="D58" s="5">
        <v>176431.54895520001</v>
      </c>
      <c r="E58" s="6">
        <v>179854.54895500001</v>
      </c>
      <c r="F58" s="6">
        <v>180340.54895500001</v>
      </c>
      <c r="G58" s="5">
        <v>0.7</v>
      </c>
      <c r="H58" s="5">
        <v>61.307265999999998</v>
      </c>
      <c r="I58" s="5">
        <v>0.7</v>
      </c>
      <c r="J58" s="5">
        <v>61.307265999999998</v>
      </c>
      <c r="K58" s="5" t="s">
        <v>799</v>
      </c>
      <c r="L58" s="5">
        <v>9.7354154099999999</v>
      </c>
      <c r="M58" s="5">
        <v>34.309510000000003</v>
      </c>
      <c r="N58" s="5">
        <v>54.401525345044199</v>
      </c>
      <c r="O58" s="5">
        <v>199.75723938223899</v>
      </c>
      <c r="P58" s="5">
        <v>10.841142</v>
      </c>
      <c r="Q58" s="5">
        <v>39.081823</v>
      </c>
      <c r="R58" s="5">
        <v>39.081823</v>
      </c>
      <c r="S58" s="1" t="s">
        <v>80</v>
      </c>
      <c r="T58" s="7">
        <v>16285000</v>
      </c>
      <c r="U58" s="7">
        <v>14368000</v>
      </c>
      <c r="V58" s="7">
        <v>12726000</v>
      </c>
      <c r="W58" s="7">
        <v>9633000</v>
      </c>
      <c r="X58" s="7">
        <v>16590000</v>
      </c>
      <c r="Y58" s="7">
        <v>16285000</v>
      </c>
      <c r="Z58" s="7">
        <v>15813000</v>
      </c>
      <c r="AA58" s="7">
        <v>15094000</v>
      </c>
      <c r="AB58" s="5">
        <v>79.619</v>
      </c>
      <c r="AC58" s="5">
        <v>79.608000000000004</v>
      </c>
      <c r="AD58" s="5">
        <v>27.608000000000001</v>
      </c>
      <c r="AE58" s="5">
        <v>27.004000000000001</v>
      </c>
      <c r="AF58" s="7">
        <v>280121000</v>
      </c>
      <c r="AG58" s="7">
        <v>280268000</v>
      </c>
      <c r="AH58" s="7">
        <v>280105000</v>
      </c>
      <c r="AI58" s="5">
        <v>84.95</v>
      </c>
      <c r="AJ58" s="7">
        <v>2450</v>
      </c>
      <c r="AK58" s="7">
        <v>237802472</v>
      </c>
      <c r="AL58" s="6">
        <v>149886.898101</v>
      </c>
      <c r="AM58" s="7">
        <v>272875184</v>
      </c>
      <c r="AN58" s="8">
        <v>97.484399999999994</v>
      </c>
    </row>
    <row r="59" spans="1:40" x14ac:dyDescent="0.3">
      <c r="A59" s="4" t="s">
        <v>105</v>
      </c>
      <c r="B59" s="2">
        <v>4062496</v>
      </c>
      <c r="C59" s="1" t="s">
        <v>41</v>
      </c>
      <c r="D59" s="5">
        <v>171738.38</v>
      </c>
      <c r="E59" s="6">
        <v>173878.38</v>
      </c>
      <c r="F59" s="6" t="s">
        <v>42</v>
      </c>
      <c r="G59" s="5">
        <v>2.5720000000000001</v>
      </c>
      <c r="H59" s="5">
        <v>17.290828000000001</v>
      </c>
      <c r="I59" s="5">
        <v>2.577</v>
      </c>
      <c r="J59" s="5">
        <v>17.236841999999999</v>
      </c>
      <c r="K59" s="5">
        <v>12.0897857</v>
      </c>
      <c r="L59" s="5">
        <v>6.5483351700000005</v>
      </c>
      <c r="M59" s="5">
        <v>15.456454000000001</v>
      </c>
      <c r="N59" s="5" t="s">
        <v>42</v>
      </c>
      <c r="O59" s="5" t="s">
        <v>42</v>
      </c>
      <c r="P59" s="5">
        <v>4.4627679999999996</v>
      </c>
      <c r="Q59" s="5">
        <v>14.319228000000001</v>
      </c>
      <c r="R59" s="5">
        <v>14.319228000000001</v>
      </c>
      <c r="S59" s="1" t="s">
        <v>43</v>
      </c>
      <c r="T59" s="7">
        <v>38962000</v>
      </c>
      <c r="U59" s="7">
        <v>35820000</v>
      </c>
      <c r="V59" s="7">
        <v>44200000</v>
      </c>
      <c r="W59" s="7">
        <v>33566000</v>
      </c>
      <c r="X59" s="7">
        <v>38962000</v>
      </c>
      <c r="Y59" s="7">
        <v>37349000</v>
      </c>
      <c r="Z59" s="7">
        <v>36407000</v>
      </c>
      <c r="AA59" s="7">
        <v>36292000</v>
      </c>
      <c r="AB59" s="8">
        <v>56.213999999999999</v>
      </c>
      <c r="AC59" s="8">
        <v>56.213999999999999</v>
      </c>
      <c r="AD59" s="8">
        <v>30.693999999999999</v>
      </c>
      <c r="AE59" s="8">
        <v>30.693999999999999</v>
      </c>
      <c r="AF59" s="7">
        <v>1113000000</v>
      </c>
      <c r="AG59" s="7">
        <v>1116000000</v>
      </c>
      <c r="AH59" s="7">
        <v>1114000000</v>
      </c>
      <c r="AI59" s="8">
        <v>77.31</v>
      </c>
      <c r="AJ59" s="7">
        <v>3255</v>
      </c>
      <c r="AK59" s="7">
        <v>858870970</v>
      </c>
      <c r="AL59" s="6">
        <v>132764.274542</v>
      </c>
      <c r="AM59" s="7">
        <v>1108843192</v>
      </c>
      <c r="AN59" s="5">
        <v>99.805869999999999</v>
      </c>
    </row>
    <row r="60" spans="1:40" x14ac:dyDescent="0.3">
      <c r="A60" s="4" t="s">
        <v>106</v>
      </c>
      <c r="B60" s="2">
        <v>4810677</v>
      </c>
      <c r="C60" s="1" t="s">
        <v>54</v>
      </c>
      <c r="D60" s="5">
        <v>165870.48613065001</v>
      </c>
      <c r="E60" s="6">
        <v>182073.48613</v>
      </c>
      <c r="F60" s="6" t="s">
        <v>42</v>
      </c>
      <c r="G60" s="8">
        <v>1.1200000000000001</v>
      </c>
      <c r="H60" s="5">
        <v>43.322015</v>
      </c>
      <c r="I60" s="8">
        <v>1.1200000000000001</v>
      </c>
      <c r="J60" s="5">
        <v>43.792906000000002</v>
      </c>
      <c r="K60" s="5" t="s">
        <v>799</v>
      </c>
      <c r="L60" s="5">
        <v>3.2330498899999998</v>
      </c>
      <c r="M60" s="5">
        <v>33.921712999999997</v>
      </c>
      <c r="N60" s="5" t="s">
        <v>42</v>
      </c>
      <c r="O60" s="5" t="s">
        <v>42</v>
      </c>
      <c r="P60" s="5">
        <v>7.6688349999999996</v>
      </c>
      <c r="Q60" s="5">
        <v>23.353982999999999</v>
      </c>
      <c r="R60" s="5">
        <v>23.353982999999999</v>
      </c>
      <c r="S60" s="1" t="s">
        <v>49</v>
      </c>
      <c r="T60" s="7">
        <v>23890000</v>
      </c>
      <c r="U60" s="7">
        <v>26643000</v>
      </c>
      <c r="V60" s="7">
        <v>24802000</v>
      </c>
      <c r="W60" s="7">
        <v>22284000</v>
      </c>
      <c r="X60" s="7">
        <v>23742000</v>
      </c>
      <c r="Y60" s="7">
        <v>23568000</v>
      </c>
      <c r="Z60" s="7">
        <v>23737000</v>
      </c>
      <c r="AA60" s="7">
        <v>23890000</v>
      </c>
      <c r="AB60" s="5">
        <v>59.142000000000003</v>
      </c>
      <c r="AC60" s="5">
        <v>59.872999999999998</v>
      </c>
      <c r="AD60" s="5">
        <v>31.591000000000001</v>
      </c>
      <c r="AE60" s="5">
        <v>31.635999999999999</v>
      </c>
      <c r="AF60" s="7">
        <v>722200000</v>
      </c>
      <c r="AG60" s="7">
        <v>724000000</v>
      </c>
      <c r="AH60" s="7">
        <v>738900000</v>
      </c>
      <c r="AI60" s="5">
        <v>80.959999999999994</v>
      </c>
      <c r="AJ60" s="7">
        <v>2794</v>
      </c>
      <c r="AK60" s="7">
        <v>584773316</v>
      </c>
      <c r="AL60" s="6">
        <v>134293.19201900001</v>
      </c>
      <c r="AM60" s="7">
        <v>641855774</v>
      </c>
      <c r="AN60" s="5">
        <v>88.865830000000003</v>
      </c>
    </row>
    <row r="61" spans="1:40" x14ac:dyDescent="0.3">
      <c r="A61" s="4" t="s">
        <v>107</v>
      </c>
      <c r="B61" s="2">
        <v>4122589</v>
      </c>
      <c r="C61" s="1" t="s">
        <v>41</v>
      </c>
      <c r="D61" s="5">
        <v>165181.39201031</v>
      </c>
      <c r="E61" s="6">
        <v>166077.39201000001</v>
      </c>
      <c r="F61" s="6">
        <v>166126.39201000001</v>
      </c>
      <c r="G61" s="5">
        <v>74.34</v>
      </c>
      <c r="H61" s="5">
        <v>34.204892000000001</v>
      </c>
      <c r="I61" s="5">
        <v>74.34</v>
      </c>
      <c r="J61" s="5">
        <v>34.204892000000001</v>
      </c>
      <c r="K61" s="5" t="s">
        <v>799</v>
      </c>
      <c r="L61" s="5" t="s">
        <v>799</v>
      </c>
      <c r="M61" s="5">
        <v>19.984183999999999</v>
      </c>
      <c r="N61" s="5">
        <v>50.839057236966099</v>
      </c>
      <c r="O61" s="5">
        <v>17.4928185005272</v>
      </c>
      <c r="P61" s="5">
        <v>7.2044680000000003</v>
      </c>
      <c r="Q61" s="5">
        <v>22.179879</v>
      </c>
      <c r="R61" s="5">
        <v>22.179879</v>
      </c>
      <c r="S61" s="1" t="s">
        <v>49</v>
      </c>
      <c r="T61" s="7">
        <v>21365000</v>
      </c>
      <c r="U61" s="7">
        <v>17090000</v>
      </c>
      <c r="V61" s="7">
        <v>10958000</v>
      </c>
      <c r="W61" s="7">
        <v>6796000</v>
      </c>
      <c r="X61" s="7">
        <v>23052000</v>
      </c>
      <c r="Y61" s="7">
        <v>22399000</v>
      </c>
      <c r="Z61" s="7">
        <v>22002000</v>
      </c>
      <c r="AA61" s="7">
        <v>21365000</v>
      </c>
      <c r="AB61" s="8">
        <v>84.581999999999994</v>
      </c>
      <c r="AC61" s="5">
        <v>84.674000000000007</v>
      </c>
      <c r="AD61" s="8">
        <v>30.091000000000001</v>
      </c>
      <c r="AE61" s="8">
        <v>31.16</v>
      </c>
      <c r="AF61" s="7">
        <v>33176336</v>
      </c>
      <c r="AG61" s="7">
        <v>33635936</v>
      </c>
      <c r="AH61" s="7">
        <v>35188336</v>
      </c>
      <c r="AI61" s="5">
        <v>92.36</v>
      </c>
      <c r="AJ61" s="7">
        <v>2295</v>
      </c>
      <c r="AK61" s="7">
        <v>30566665</v>
      </c>
      <c r="AL61" s="6">
        <v>152554.25134799999</v>
      </c>
      <c r="AM61" s="7">
        <v>32994456</v>
      </c>
      <c r="AN61" s="5">
        <v>99.691040000000001</v>
      </c>
    </row>
    <row r="62" spans="1:40" x14ac:dyDescent="0.3">
      <c r="A62" s="4" t="s">
        <v>108</v>
      </c>
      <c r="B62" s="2">
        <v>4024242</v>
      </c>
      <c r="C62" s="1" t="s">
        <v>54</v>
      </c>
      <c r="D62" s="5">
        <v>162233.28783977</v>
      </c>
      <c r="E62" s="6">
        <v>323498.287839</v>
      </c>
      <c r="F62" s="6">
        <v>335206.05183999997</v>
      </c>
      <c r="G62" s="5">
        <v>-3.1E-2</v>
      </c>
      <c r="H62" s="5">
        <v>18.427057999999999</v>
      </c>
      <c r="I62" s="5">
        <v>-3.1E-2</v>
      </c>
      <c r="J62" s="5">
        <v>18.427057999999999</v>
      </c>
      <c r="K62" s="5" t="s">
        <v>799</v>
      </c>
      <c r="L62" s="5">
        <v>1.58488714</v>
      </c>
      <c r="M62" s="5">
        <v>8.0405409999999993</v>
      </c>
      <c r="N62" s="5">
        <v>12.148090492491701</v>
      </c>
      <c r="O62" s="5">
        <v>232.689435336976</v>
      </c>
      <c r="P62" s="5">
        <v>2.6503220000000001</v>
      </c>
      <c r="Q62" s="5">
        <v>6.520073</v>
      </c>
      <c r="R62" s="5">
        <v>6.520073</v>
      </c>
      <c r="S62" s="1" t="s">
        <v>49</v>
      </c>
      <c r="T62" s="7">
        <v>122428000</v>
      </c>
      <c r="U62" s="7">
        <v>120741000</v>
      </c>
      <c r="V62" s="7">
        <v>134038000</v>
      </c>
      <c r="W62" s="7">
        <v>143050000</v>
      </c>
      <c r="X62" s="7">
        <v>122060000</v>
      </c>
      <c r="Y62" s="7">
        <v>122197000</v>
      </c>
      <c r="Z62" s="7">
        <v>122317000</v>
      </c>
      <c r="AA62" s="7">
        <v>122428000</v>
      </c>
      <c r="AB62" s="5">
        <v>59.058999999999997</v>
      </c>
      <c r="AC62" s="8">
        <v>59.906999999999996</v>
      </c>
      <c r="AD62" s="5">
        <v>34.244999999999997</v>
      </c>
      <c r="AE62" s="8">
        <v>35.042999999999999</v>
      </c>
      <c r="AF62" s="7">
        <v>7174399697</v>
      </c>
      <c r="AG62" s="7">
        <v>7170235524</v>
      </c>
      <c r="AH62" s="7">
        <v>7149598590</v>
      </c>
      <c r="AI62" s="5">
        <v>62.06</v>
      </c>
      <c r="AJ62" s="7">
        <v>2817</v>
      </c>
      <c r="AK62" s="7">
        <v>4453213543</v>
      </c>
      <c r="AL62" s="6">
        <v>100687.158207</v>
      </c>
      <c r="AM62" s="7">
        <v>7161138909</v>
      </c>
      <c r="AN62" s="5">
        <v>99.802790000000002</v>
      </c>
    </row>
    <row r="63" spans="1:40" x14ac:dyDescent="0.3">
      <c r="A63" s="4" t="s">
        <v>109</v>
      </c>
      <c r="B63" s="2">
        <v>4057180</v>
      </c>
      <c r="C63" s="1" t="s">
        <v>41</v>
      </c>
      <c r="D63" s="5">
        <v>143074.33071216999</v>
      </c>
      <c r="E63" s="6">
        <v>236392.330712</v>
      </c>
      <c r="F63" s="6">
        <v>236392.330712</v>
      </c>
      <c r="G63" s="5">
        <v>0.94</v>
      </c>
      <c r="H63" s="5">
        <v>10.099945999999999</v>
      </c>
      <c r="I63" s="5">
        <v>0.94</v>
      </c>
      <c r="J63" s="5">
        <v>10.099945999999999</v>
      </c>
      <c r="K63" s="5" t="s">
        <v>799</v>
      </c>
      <c r="L63" s="5">
        <v>1.67143496</v>
      </c>
      <c r="M63" s="5">
        <v>13.537292000000001</v>
      </c>
      <c r="N63" s="5">
        <v>9.7703925108476</v>
      </c>
      <c r="O63" s="5">
        <v>7.6634777000130798</v>
      </c>
      <c r="P63" s="5">
        <v>1.9207959999999999</v>
      </c>
      <c r="Q63" s="5">
        <v>6.1587769999999997</v>
      </c>
      <c r="R63" s="5">
        <v>6.1587769999999997</v>
      </c>
      <c r="S63" s="1" t="s">
        <v>49</v>
      </c>
      <c r="T63" s="7">
        <v>121572000</v>
      </c>
      <c r="U63" s="7">
        <v>121427000</v>
      </c>
      <c r="V63" s="7">
        <v>116385000</v>
      </c>
      <c r="W63" s="7">
        <v>103564000</v>
      </c>
      <c r="X63" s="7">
        <v>123070000</v>
      </c>
      <c r="Y63" s="7">
        <v>121113000</v>
      </c>
      <c r="Z63" s="7">
        <v>121939000</v>
      </c>
      <c r="AA63" s="7">
        <v>121572000</v>
      </c>
      <c r="AB63" s="5">
        <v>69.760999999999996</v>
      </c>
      <c r="AC63" s="5">
        <v>69.727999999999994</v>
      </c>
      <c r="AD63" s="5">
        <v>30.968</v>
      </c>
      <c r="AE63" s="5">
        <v>30.297000000000001</v>
      </c>
      <c r="AF63" s="7">
        <v>3834395175</v>
      </c>
      <c r="AG63" s="7">
        <v>3881564265</v>
      </c>
      <c r="AH63" s="7">
        <v>4058507020</v>
      </c>
      <c r="AI63" s="5">
        <v>84.39</v>
      </c>
      <c r="AJ63" s="7">
        <v>2792</v>
      </c>
      <c r="AK63" s="7">
        <v>3229070792</v>
      </c>
      <c r="AL63" s="6">
        <v>120734.95691199999</v>
      </c>
      <c r="AM63" s="7">
        <v>3787842701</v>
      </c>
      <c r="AN63" s="5">
        <v>98.988709999999998</v>
      </c>
    </row>
    <row r="64" spans="1:40" x14ac:dyDescent="0.3">
      <c r="A64" s="4" t="s">
        <v>110</v>
      </c>
      <c r="B64" s="2">
        <v>4001600</v>
      </c>
      <c r="C64" s="1" t="s">
        <v>54</v>
      </c>
      <c r="D64" s="5">
        <v>153359.70926234001</v>
      </c>
      <c r="E64" s="6">
        <v>192170.70926199999</v>
      </c>
      <c r="F64" s="6" t="s">
        <v>42</v>
      </c>
      <c r="G64" s="8">
        <v>1.0900000000000001</v>
      </c>
      <c r="H64" s="5">
        <v>32.807516999999997</v>
      </c>
      <c r="I64" s="8">
        <v>1.0900000000000001</v>
      </c>
      <c r="J64" s="5">
        <v>32.807516999999997</v>
      </c>
      <c r="K64" s="5" t="s">
        <v>799</v>
      </c>
      <c r="L64" s="5">
        <v>2.5094195799999999</v>
      </c>
      <c r="M64" s="5">
        <v>21.075544000000001</v>
      </c>
      <c r="N64" s="5" t="s">
        <v>42</v>
      </c>
      <c r="O64" s="5" t="s">
        <v>42</v>
      </c>
      <c r="P64" s="5">
        <v>2.4312480000000001</v>
      </c>
      <c r="Q64" s="5">
        <v>14.738713000000001</v>
      </c>
      <c r="R64" s="5">
        <v>14.738713000000001</v>
      </c>
      <c r="S64" s="1" t="s">
        <v>49</v>
      </c>
      <c r="T64" s="7">
        <v>68920000</v>
      </c>
      <c r="U64" s="7">
        <v>67074000</v>
      </c>
      <c r="V64" s="7">
        <v>64388000</v>
      </c>
      <c r="W64" s="7">
        <v>56587000</v>
      </c>
      <c r="X64" s="7">
        <v>79042000</v>
      </c>
      <c r="Y64" s="7">
        <v>72417000</v>
      </c>
      <c r="Z64" s="7">
        <v>71011000</v>
      </c>
      <c r="AA64" s="7">
        <v>68920000</v>
      </c>
      <c r="AB64" s="5">
        <v>17.541</v>
      </c>
      <c r="AC64" s="5">
        <v>19.305</v>
      </c>
      <c r="AD64" s="5">
        <v>13.945</v>
      </c>
      <c r="AE64" s="5">
        <v>15.904</v>
      </c>
      <c r="AF64" s="7">
        <v>1331016397</v>
      </c>
      <c r="AG64" s="7">
        <v>1331800000</v>
      </c>
      <c r="AH64" s="7">
        <v>1448100000</v>
      </c>
      <c r="AI64" s="5">
        <v>80.22</v>
      </c>
      <c r="AJ64" s="7">
        <v>2911</v>
      </c>
      <c r="AK64" s="7">
        <v>1067675622</v>
      </c>
      <c r="AL64" s="6">
        <v>123017.585166</v>
      </c>
      <c r="AM64" s="7">
        <v>1216490284</v>
      </c>
      <c r="AN64" s="5">
        <v>91.395589999999999</v>
      </c>
    </row>
    <row r="65" spans="1:40" x14ac:dyDescent="0.3">
      <c r="A65" s="4" t="s">
        <v>111</v>
      </c>
      <c r="B65" s="2">
        <v>4023623</v>
      </c>
      <c r="C65" s="1" t="s">
        <v>54</v>
      </c>
      <c r="D65" s="5">
        <v>154369.13484668001</v>
      </c>
      <c r="E65" s="6">
        <v>169112.134846</v>
      </c>
      <c r="F65" s="6">
        <v>169112.13484700001</v>
      </c>
      <c r="G65" s="5">
        <v>3.11</v>
      </c>
      <c r="H65" s="5">
        <v>44.002473999999999</v>
      </c>
      <c r="I65" s="5">
        <v>3.11</v>
      </c>
      <c r="J65" s="5">
        <v>44.002473999999999</v>
      </c>
      <c r="K65" s="5" t="s">
        <v>799</v>
      </c>
      <c r="L65" s="5">
        <v>4.5462180300000004</v>
      </c>
      <c r="M65" s="5">
        <v>30.331932999999999</v>
      </c>
      <c r="N65" s="5" t="s">
        <v>42</v>
      </c>
      <c r="O65" s="5" t="s">
        <v>42</v>
      </c>
      <c r="P65" s="5">
        <v>12.282985</v>
      </c>
      <c r="Q65" s="5">
        <v>24.876747999999999</v>
      </c>
      <c r="R65" s="5">
        <v>24.876747999999999</v>
      </c>
      <c r="S65" s="1" t="s">
        <v>49</v>
      </c>
      <c r="T65" s="7">
        <v>12497000</v>
      </c>
      <c r="U65" s="7">
        <v>11181000</v>
      </c>
      <c r="V65" s="7">
        <v>8297000</v>
      </c>
      <c r="W65" s="7">
        <v>7442000</v>
      </c>
      <c r="X65" s="7">
        <v>13768000</v>
      </c>
      <c r="Y65" s="7">
        <v>13276000</v>
      </c>
      <c r="Z65" s="7">
        <v>12828000</v>
      </c>
      <c r="AA65" s="7">
        <v>12497000</v>
      </c>
      <c r="AB65" s="5">
        <v>66.864000000000004</v>
      </c>
      <c r="AC65" s="8">
        <v>68.703000000000003</v>
      </c>
      <c r="AD65" s="5">
        <v>45.738999999999997</v>
      </c>
      <c r="AE65" s="8">
        <v>48.264000000000003</v>
      </c>
      <c r="AF65" s="7">
        <v>310300000</v>
      </c>
      <c r="AG65" s="7">
        <v>313000000</v>
      </c>
      <c r="AH65" s="7">
        <v>316800000</v>
      </c>
      <c r="AI65" s="8">
        <v>89.09</v>
      </c>
      <c r="AJ65" s="7">
        <v>2429</v>
      </c>
      <c r="AK65" s="7">
        <v>276155828</v>
      </c>
      <c r="AL65" s="6">
        <v>137531.12546000001</v>
      </c>
      <c r="AM65" s="7">
        <v>309302604</v>
      </c>
      <c r="AN65" s="5">
        <v>99.786060000000006</v>
      </c>
    </row>
    <row r="66" spans="1:40" x14ac:dyDescent="0.3">
      <c r="A66" s="4" t="s">
        <v>112</v>
      </c>
      <c r="B66" s="2">
        <v>3010401</v>
      </c>
      <c r="C66" s="1" t="s">
        <v>54</v>
      </c>
      <c r="D66" s="5">
        <v>147567.5897904</v>
      </c>
      <c r="E66" s="6">
        <v>237558.58979</v>
      </c>
      <c r="F66" s="6">
        <v>237558.58979</v>
      </c>
      <c r="G66" s="5">
        <v>0.9</v>
      </c>
      <c r="H66" s="5">
        <v>21.262222000000001</v>
      </c>
      <c r="I66" s="5">
        <v>0.9</v>
      </c>
      <c r="J66" s="5">
        <v>21.262222000000001</v>
      </c>
      <c r="K66" s="5">
        <v>3.2696951699999999</v>
      </c>
      <c r="L66" s="5">
        <v>2.9483544899999998</v>
      </c>
      <c r="M66" s="5" t="s">
        <v>799</v>
      </c>
      <c r="N66" s="5" t="s">
        <v>799</v>
      </c>
      <c r="O66" s="5" t="s">
        <v>799</v>
      </c>
      <c r="P66" s="5">
        <v>9.0512300000000003</v>
      </c>
      <c r="Q66" s="5">
        <v>15.506435</v>
      </c>
      <c r="R66" s="5">
        <v>15.506435</v>
      </c>
      <c r="S66" s="1" t="s">
        <v>49</v>
      </c>
      <c r="T66" s="7">
        <v>28114000</v>
      </c>
      <c r="U66" s="7">
        <v>20956000</v>
      </c>
      <c r="V66" s="7">
        <v>17069000</v>
      </c>
      <c r="W66" s="7">
        <v>17997000</v>
      </c>
      <c r="X66" s="7">
        <v>26246000</v>
      </c>
      <c r="Y66" s="7">
        <v>25850000</v>
      </c>
      <c r="Z66" s="7">
        <v>27129000</v>
      </c>
      <c r="AA66" s="7">
        <v>28114000</v>
      </c>
      <c r="AB66" s="8">
        <v>63.94</v>
      </c>
      <c r="AC66" s="5">
        <v>62.109000000000002</v>
      </c>
      <c r="AD66" s="5">
        <v>57.722000000000001</v>
      </c>
      <c r="AE66" s="5">
        <v>55.543999999999997</v>
      </c>
      <c r="AF66" s="7">
        <v>2056404540</v>
      </c>
      <c r="AG66" s="7">
        <v>2055353601</v>
      </c>
      <c r="AH66" s="7">
        <v>2051707741</v>
      </c>
      <c r="AI66" s="8">
        <v>81.400000000000006</v>
      </c>
      <c r="AJ66" s="7">
        <v>3082</v>
      </c>
      <c r="AK66" s="7">
        <v>1673863380</v>
      </c>
      <c r="AL66" s="6">
        <v>120116.43614799999</v>
      </c>
      <c r="AM66" s="7">
        <v>2052654915</v>
      </c>
      <c r="AN66" s="5">
        <v>99.817660000000004</v>
      </c>
    </row>
    <row r="67" spans="1:40" x14ac:dyDescent="0.3">
      <c r="A67" s="4" t="s">
        <v>113</v>
      </c>
      <c r="B67" s="2">
        <v>4048287</v>
      </c>
      <c r="C67" s="1" t="s">
        <v>54</v>
      </c>
      <c r="D67" s="5">
        <v>159127.25904989999</v>
      </c>
      <c r="E67" s="6">
        <v>161336.25904899999</v>
      </c>
      <c r="F67" s="6">
        <v>161715.25904999999</v>
      </c>
      <c r="G67" s="8">
        <v>10.9</v>
      </c>
      <c r="H67" s="5">
        <v>25.357997999999998</v>
      </c>
      <c r="I67" s="8">
        <v>10.9</v>
      </c>
      <c r="J67" s="5">
        <v>25.357997999999998</v>
      </c>
      <c r="K67" s="5">
        <v>20.600513289999999</v>
      </c>
      <c r="L67" s="5">
        <v>3.6915819000000001</v>
      </c>
      <c r="M67" s="5">
        <v>37.690021999999999</v>
      </c>
      <c r="N67" s="5" t="s">
        <v>42</v>
      </c>
      <c r="O67" s="5" t="s">
        <v>42</v>
      </c>
      <c r="P67" s="5">
        <v>8.3330540000000006</v>
      </c>
      <c r="Q67" s="5">
        <v>20.391337</v>
      </c>
      <c r="R67" s="5">
        <v>20.391337</v>
      </c>
      <c r="S67" s="1" t="s">
        <v>49</v>
      </c>
      <c r="T67" s="7">
        <v>17859000</v>
      </c>
      <c r="U67" s="7">
        <v>17873000</v>
      </c>
      <c r="V67" s="7">
        <v>19374000</v>
      </c>
      <c r="W67" s="7">
        <v>16205000</v>
      </c>
      <c r="X67" s="7">
        <v>19361000</v>
      </c>
      <c r="Y67" s="7">
        <v>18686000</v>
      </c>
      <c r="Z67" s="7">
        <v>18344000</v>
      </c>
      <c r="AA67" s="7">
        <v>17859000</v>
      </c>
      <c r="AB67" s="5">
        <v>48.704000000000001</v>
      </c>
      <c r="AC67" s="5">
        <v>49.991999999999997</v>
      </c>
      <c r="AD67" s="5">
        <v>37.886000000000003</v>
      </c>
      <c r="AE67" s="5">
        <v>39.636000000000003</v>
      </c>
      <c r="AF67" s="7">
        <v>147953572</v>
      </c>
      <c r="AG67" s="7">
        <v>148190459</v>
      </c>
      <c r="AH67" s="7">
        <v>148942746</v>
      </c>
      <c r="AI67" s="5">
        <v>23.54</v>
      </c>
      <c r="AJ67" s="7">
        <v>96</v>
      </c>
      <c r="AK67" s="7">
        <v>36463192</v>
      </c>
      <c r="AL67" s="6">
        <v>37463.377355999997</v>
      </c>
      <c r="AM67" s="7" t="s">
        <v>42</v>
      </c>
      <c r="AN67" s="5" t="s">
        <v>42</v>
      </c>
    </row>
    <row r="68" spans="1:40" x14ac:dyDescent="0.3">
      <c r="A68" s="4" t="s">
        <v>114</v>
      </c>
      <c r="B68" s="2">
        <v>103383</v>
      </c>
      <c r="C68" s="1" t="s">
        <v>54</v>
      </c>
      <c r="D68" s="5">
        <v>140360.43611879999</v>
      </c>
      <c r="E68" s="6">
        <v>147116.13611799999</v>
      </c>
      <c r="F68" s="6">
        <v>147105.23611899998</v>
      </c>
      <c r="G68" s="5">
        <v>3.97</v>
      </c>
      <c r="H68" s="5">
        <v>17.412790697674399</v>
      </c>
      <c r="I68" s="5">
        <v>3.97</v>
      </c>
      <c r="J68" s="5">
        <v>17.412790697674399</v>
      </c>
      <c r="K68" s="5">
        <v>5.2116741053194406</v>
      </c>
      <c r="L68" s="5">
        <v>5.1679417363481397</v>
      </c>
      <c r="M68" s="5">
        <v>9.8167985015522792</v>
      </c>
      <c r="N68" s="5" t="s">
        <v>42</v>
      </c>
      <c r="O68" s="5" t="s">
        <v>42</v>
      </c>
      <c r="P68" s="5">
        <v>2.0444330000000002</v>
      </c>
      <c r="Q68" s="5">
        <v>13.475135</v>
      </c>
      <c r="R68" s="5">
        <v>13.605989392959501</v>
      </c>
      <c r="S68" s="1" t="s">
        <v>49</v>
      </c>
      <c r="T68" s="7">
        <v>62082300</v>
      </c>
      <c r="U68" s="7">
        <v>49586400</v>
      </c>
      <c r="V68" s="7">
        <v>47676500</v>
      </c>
      <c r="W68" s="7">
        <v>42638100</v>
      </c>
      <c r="X68" s="7">
        <v>71959400</v>
      </c>
      <c r="Y68" s="7">
        <v>67801000</v>
      </c>
      <c r="Z68" s="7">
        <v>65021400</v>
      </c>
      <c r="AA68" s="7">
        <v>62082300</v>
      </c>
      <c r="AB68" s="8">
        <v>8.8930000000000007</v>
      </c>
      <c r="AC68" s="8">
        <v>15.21</v>
      </c>
      <c r="AD68" s="8">
        <v>8.8140000000000001</v>
      </c>
      <c r="AE68" s="8">
        <v>15.041</v>
      </c>
      <c r="AF68" s="7">
        <v>585800000</v>
      </c>
      <c r="AG68" s="7">
        <v>585700000</v>
      </c>
      <c r="AH68" s="7">
        <v>585000000</v>
      </c>
      <c r="AI68" s="5">
        <v>86.49</v>
      </c>
      <c r="AJ68" s="7">
        <v>2012</v>
      </c>
      <c r="AK68" s="7">
        <v>506693129</v>
      </c>
      <c r="AL68" s="6">
        <v>121403.673708</v>
      </c>
      <c r="AM68" s="7">
        <v>583491792</v>
      </c>
      <c r="AN68" s="5">
        <v>99.604020000000006</v>
      </c>
    </row>
    <row r="69" spans="1:40" x14ac:dyDescent="0.3">
      <c r="A69" s="4" t="s">
        <v>115</v>
      </c>
      <c r="B69" s="2">
        <v>4004318</v>
      </c>
      <c r="C69" s="1" t="s">
        <v>54</v>
      </c>
      <c r="D69" s="5">
        <v>139316.09573365</v>
      </c>
      <c r="E69" s="6">
        <v>175822.09573299999</v>
      </c>
      <c r="F69" s="6" t="s">
        <v>42</v>
      </c>
      <c r="G69" s="5">
        <v>2.99</v>
      </c>
      <c r="H69" s="5">
        <v>20.602036999999999</v>
      </c>
      <c r="I69" s="5">
        <v>2.99</v>
      </c>
      <c r="J69" s="5">
        <v>20.602036999999999</v>
      </c>
      <c r="K69" s="5" t="s">
        <v>799</v>
      </c>
      <c r="L69" s="5" t="s">
        <v>799</v>
      </c>
      <c r="M69" s="5">
        <v>17.953140000000001</v>
      </c>
      <c r="N69" s="5" t="s">
        <v>42</v>
      </c>
      <c r="O69" s="5" t="s">
        <v>42</v>
      </c>
      <c r="P69" s="5">
        <v>2.1000700000000001</v>
      </c>
      <c r="Q69" s="5">
        <v>13.490790000000001</v>
      </c>
      <c r="R69" s="5">
        <v>13.490790000000001</v>
      </c>
      <c r="S69" s="1" t="s">
        <v>45</v>
      </c>
      <c r="T69" s="7">
        <v>86377000</v>
      </c>
      <c r="U69" s="7">
        <v>97059000</v>
      </c>
      <c r="V69" s="7">
        <v>96250000</v>
      </c>
      <c r="W69" s="7">
        <v>89597000</v>
      </c>
      <c r="X69" s="7">
        <v>83722000</v>
      </c>
      <c r="Y69" s="7">
        <v>84023000</v>
      </c>
      <c r="Z69" s="7">
        <v>85394000</v>
      </c>
      <c r="AA69" s="7">
        <v>86377000</v>
      </c>
      <c r="AB69" s="5">
        <v>33.393000000000001</v>
      </c>
      <c r="AC69" s="8">
        <v>33.213000000000001</v>
      </c>
      <c r="AD69" s="5">
        <v>15.606</v>
      </c>
      <c r="AE69" s="8">
        <v>14.663</v>
      </c>
      <c r="AF69" s="7">
        <v>565000000</v>
      </c>
      <c r="AG69" s="7">
        <v>568000000</v>
      </c>
      <c r="AH69" s="7">
        <v>575000000</v>
      </c>
      <c r="AI69" s="5">
        <v>76.61</v>
      </c>
      <c r="AJ69" s="7">
        <v>2918</v>
      </c>
      <c r="AK69" s="7">
        <v>432605985</v>
      </c>
      <c r="AL69" s="6">
        <v>106736.874679</v>
      </c>
      <c r="AM69" s="7">
        <v>563476430</v>
      </c>
      <c r="AN69" s="5">
        <v>99.792159999999996</v>
      </c>
    </row>
    <row r="70" spans="1:40" x14ac:dyDescent="0.3">
      <c r="A70" s="4" t="s">
        <v>116</v>
      </c>
      <c r="B70" s="2">
        <v>5148548</v>
      </c>
      <c r="C70" s="1" t="s">
        <v>41</v>
      </c>
      <c r="D70" s="5">
        <v>175817.66078000001</v>
      </c>
      <c r="E70" s="6">
        <v>171601.13578000001</v>
      </c>
      <c r="F70" s="6" t="s">
        <v>42</v>
      </c>
      <c r="G70" s="5">
        <v>0.06</v>
      </c>
      <c r="H70" s="5" t="s">
        <v>42</v>
      </c>
      <c r="I70" s="5">
        <v>0.06</v>
      </c>
      <c r="J70" s="5" t="s">
        <v>42</v>
      </c>
      <c r="K70" s="5">
        <v>38.940464179999999</v>
      </c>
      <c r="L70" s="5">
        <v>38.940464179999999</v>
      </c>
      <c r="M70" s="5">
        <v>175.01133799999999</v>
      </c>
      <c r="N70" s="5" t="s">
        <v>42</v>
      </c>
      <c r="O70" s="5" t="s">
        <v>42</v>
      </c>
      <c r="P70" s="5">
        <v>64.844753999999995</v>
      </c>
      <c r="Q70" s="5" t="s">
        <v>799</v>
      </c>
      <c r="R70" s="5" t="s">
        <v>799</v>
      </c>
      <c r="S70" s="1" t="s">
        <v>49</v>
      </c>
      <c r="T70" s="7">
        <v>2225012</v>
      </c>
      <c r="U70" s="7">
        <v>1905871</v>
      </c>
      <c r="V70" s="7">
        <v>1541889</v>
      </c>
      <c r="W70" s="7">
        <v>1092673</v>
      </c>
      <c r="X70" s="7">
        <v>2646338</v>
      </c>
      <c r="Y70" s="7">
        <v>2478981</v>
      </c>
      <c r="Z70" s="7">
        <v>2334164</v>
      </c>
      <c r="AA70" s="7">
        <v>2225012</v>
      </c>
      <c r="AB70" s="5">
        <v>80.625</v>
      </c>
      <c r="AC70" s="8">
        <v>81.102000000000004</v>
      </c>
      <c r="AD70" s="8">
        <v>6.891</v>
      </c>
      <c r="AE70" s="8">
        <v>15.029</v>
      </c>
      <c r="AF70" s="7">
        <v>2269808627</v>
      </c>
      <c r="AG70" s="7">
        <v>2237939176</v>
      </c>
      <c r="AH70" s="7">
        <v>2175240837</v>
      </c>
      <c r="AI70" s="5">
        <v>48.86</v>
      </c>
      <c r="AJ70" s="7">
        <v>1704</v>
      </c>
      <c r="AK70" s="7">
        <v>1112938017</v>
      </c>
      <c r="AL70" s="6">
        <v>85896.556152000005</v>
      </c>
      <c r="AM70" s="7">
        <v>2097303807</v>
      </c>
      <c r="AN70" s="5">
        <v>92.066919999999996</v>
      </c>
    </row>
    <row r="71" spans="1:40" x14ac:dyDescent="0.3">
      <c r="A71" s="4" t="s">
        <v>117</v>
      </c>
      <c r="B71" s="2">
        <v>4092820</v>
      </c>
      <c r="C71" s="1" t="s">
        <v>41</v>
      </c>
      <c r="D71" s="5">
        <v>139382.2350739</v>
      </c>
      <c r="E71" s="6">
        <v>190769.23507299999</v>
      </c>
      <c r="F71" s="6" t="s">
        <v>42</v>
      </c>
      <c r="G71" s="5">
        <v>5.22</v>
      </c>
      <c r="H71" s="5">
        <v>33.103535999999998</v>
      </c>
      <c r="I71" s="5">
        <v>5.22</v>
      </c>
      <c r="J71" s="5">
        <v>33.103535999999998</v>
      </c>
      <c r="K71" s="5" t="s">
        <v>799</v>
      </c>
      <c r="L71" s="5">
        <v>18.516138249999997</v>
      </c>
      <c r="M71" s="5">
        <v>22.141576000000001</v>
      </c>
      <c r="N71" s="5" t="s">
        <v>42</v>
      </c>
      <c r="O71" s="5" t="s">
        <v>42</v>
      </c>
      <c r="P71" s="5">
        <v>5.8636879999999998</v>
      </c>
      <c r="Q71" s="5">
        <v>15.34872</v>
      </c>
      <c r="R71" s="5">
        <v>15.34872</v>
      </c>
      <c r="S71" s="1" t="s">
        <v>49</v>
      </c>
      <c r="T71" s="7">
        <v>28190000</v>
      </c>
      <c r="U71" s="7">
        <v>26323000</v>
      </c>
      <c r="V71" s="7">
        <v>25979000</v>
      </c>
      <c r="W71" s="7">
        <v>25424000</v>
      </c>
      <c r="X71" s="7">
        <v>32534000</v>
      </c>
      <c r="Y71" s="7">
        <v>30934000</v>
      </c>
      <c r="Z71" s="7">
        <v>29532000</v>
      </c>
      <c r="AA71" s="7">
        <v>28190000</v>
      </c>
      <c r="AB71" s="5">
        <v>70.149000000000001</v>
      </c>
      <c r="AC71" s="8">
        <v>60.588999999999999</v>
      </c>
      <c r="AD71" s="5">
        <v>43.402000000000001</v>
      </c>
      <c r="AE71" s="8">
        <v>37.643999999999998</v>
      </c>
      <c r="AF71" s="7">
        <v>537500000</v>
      </c>
      <c r="AG71" s="7">
        <v>537200000</v>
      </c>
      <c r="AH71" s="7">
        <v>535100000</v>
      </c>
      <c r="AI71" s="5">
        <v>78.150000000000006</v>
      </c>
      <c r="AJ71" s="7">
        <v>3355</v>
      </c>
      <c r="AK71" s="7">
        <v>420087082</v>
      </c>
      <c r="AL71" s="6">
        <v>108928.58036199999</v>
      </c>
      <c r="AM71" s="7">
        <v>536164056</v>
      </c>
      <c r="AN71" s="5">
        <v>99.745379999999997</v>
      </c>
    </row>
    <row r="72" spans="1:40" x14ac:dyDescent="0.3">
      <c r="A72" s="4" t="s">
        <v>118</v>
      </c>
      <c r="B72" s="2">
        <v>4398745</v>
      </c>
      <c r="C72" s="1" t="s">
        <v>54</v>
      </c>
      <c r="D72" s="5">
        <v>127963.95568025</v>
      </c>
      <c r="E72" s="6">
        <v>129469.95568</v>
      </c>
      <c r="F72" s="6" t="s">
        <v>42</v>
      </c>
      <c r="G72" s="5">
        <v>1</v>
      </c>
      <c r="H72" s="5">
        <v>30.385000000000002</v>
      </c>
      <c r="I72" s="5">
        <v>1</v>
      </c>
      <c r="J72" s="5">
        <v>30.385000000000002</v>
      </c>
      <c r="K72" s="5">
        <v>23.239005739999996</v>
      </c>
      <c r="L72" s="5">
        <v>8.6517653800000005</v>
      </c>
      <c r="M72" s="5">
        <v>21.255683999999999</v>
      </c>
      <c r="N72" s="5" t="s">
        <v>42</v>
      </c>
      <c r="O72" s="5" t="s">
        <v>42</v>
      </c>
      <c r="P72" s="5">
        <v>3.0859239999999999</v>
      </c>
      <c r="Q72" s="5">
        <v>33.528410000000001</v>
      </c>
      <c r="R72" s="5">
        <v>33.528410000000001</v>
      </c>
      <c r="S72" s="1" t="s">
        <v>49</v>
      </c>
      <c r="T72" s="7">
        <v>37281000</v>
      </c>
      <c r="U72" s="7">
        <v>31877000</v>
      </c>
      <c r="V72" s="7">
        <v>17455000</v>
      </c>
      <c r="W72" s="7">
        <v>11139000</v>
      </c>
      <c r="X72" s="7">
        <v>41955000</v>
      </c>
      <c r="Y72" s="7">
        <v>40059000</v>
      </c>
      <c r="Z72" s="7">
        <v>38589000</v>
      </c>
      <c r="AA72" s="7">
        <v>37281000</v>
      </c>
      <c r="AB72" s="8">
        <v>32.549999999999997</v>
      </c>
      <c r="AC72" s="8">
        <v>32</v>
      </c>
      <c r="AD72" s="8">
        <v>5.1849999999999996</v>
      </c>
      <c r="AE72" s="8">
        <v>8</v>
      </c>
      <c r="AF72" s="7">
        <v>2104178000</v>
      </c>
      <c r="AG72" s="7">
        <v>2097951000</v>
      </c>
      <c r="AH72" s="7">
        <v>2053437000</v>
      </c>
      <c r="AI72" s="5">
        <v>83.62</v>
      </c>
      <c r="AJ72" s="7">
        <v>2190</v>
      </c>
      <c r="AK72" s="7">
        <v>1760897853</v>
      </c>
      <c r="AL72" s="6">
        <v>107009.76252600001</v>
      </c>
      <c r="AM72" s="7">
        <v>2100511269</v>
      </c>
      <c r="AN72" s="5">
        <v>99.753150000000005</v>
      </c>
    </row>
    <row r="73" spans="1:40" x14ac:dyDescent="0.3">
      <c r="A73" s="4" t="s">
        <v>119</v>
      </c>
      <c r="B73" s="2">
        <v>102775</v>
      </c>
      <c r="C73" s="1" t="s">
        <v>54</v>
      </c>
      <c r="D73" s="5">
        <v>135332.98903719001</v>
      </c>
      <c r="E73" s="6" t="s">
        <v>42</v>
      </c>
      <c r="F73" s="6">
        <v>165446.98903699999</v>
      </c>
      <c r="G73" s="5">
        <v>0.71</v>
      </c>
      <c r="H73" s="5">
        <v>28.87890625</v>
      </c>
      <c r="I73" s="5">
        <v>0.71</v>
      </c>
      <c r="J73" s="5">
        <v>28.87890625</v>
      </c>
      <c r="K73" s="5">
        <v>7.4885695017395699</v>
      </c>
      <c r="L73" s="5">
        <v>3.5701457620339898</v>
      </c>
      <c r="M73" s="5">
        <v>4.1214659908555999</v>
      </c>
      <c r="N73" s="5" t="s">
        <v>42</v>
      </c>
      <c r="O73" s="5" t="s">
        <v>42</v>
      </c>
      <c r="P73" s="5" t="s">
        <v>42</v>
      </c>
      <c r="Q73" s="5" t="s">
        <v>42</v>
      </c>
      <c r="R73" s="5" t="s">
        <v>42</v>
      </c>
      <c r="S73" s="1" t="s">
        <v>49</v>
      </c>
      <c r="T73" s="7">
        <v>18837000</v>
      </c>
      <c r="U73" s="7">
        <v>20762000</v>
      </c>
      <c r="V73" s="7">
        <v>18520000</v>
      </c>
      <c r="W73" s="7">
        <v>11691000</v>
      </c>
      <c r="X73" s="7">
        <v>18736000</v>
      </c>
      <c r="Y73" s="7">
        <v>18495000</v>
      </c>
      <c r="Z73" s="7">
        <v>18461000</v>
      </c>
      <c r="AA73" s="7">
        <v>18837000</v>
      </c>
      <c r="AB73" s="5">
        <v>96.661000000000001</v>
      </c>
      <c r="AC73" s="8">
        <v>96.775999999999996</v>
      </c>
      <c r="AD73" s="5" t="s">
        <v>42</v>
      </c>
      <c r="AE73" s="5" t="s">
        <v>42</v>
      </c>
      <c r="AF73" s="7">
        <v>1829548794</v>
      </c>
      <c r="AG73" s="7">
        <v>1828510305</v>
      </c>
      <c r="AH73" s="7">
        <v>1821299820</v>
      </c>
      <c r="AI73" s="5">
        <v>71.97</v>
      </c>
      <c r="AJ73" s="7">
        <v>2160</v>
      </c>
      <c r="AK73" s="7">
        <v>1317446507</v>
      </c>
      <c r="AL73" s="6">
        <v>97398.820261999994</v>
      </c>
      <c r="AM73" s="7">
        <v>1538988446</v>
      </c>
      <c r="AN73" s="8">
        <v>84.072199999999995</v>
      </c>
    </row>
    <row r="74" spans="1:40" x14ac:dyDescent="0.3">
      <c r="A74" s="4" t="s">
        <v>120</v>
      </c>
      <c r="B74" s="2">
        <v>4121346</v>
      </c>
      <c r="C74" s="1" t="s">
        <v>41</v>
      </c>
      <c r="D74" s="5">
        <v>147346.056308</v>
      </c>
      <c r="E74" s="6">
        <v>168976.056308</v>
      </c>
      <c r="F74" s="6" t="s">
        <v>42</v>
      </c>
      <c r="G74" s="5">
        <v>2.16</v>
      </c>
      <c r="H74" s="5">
        <v>26.181398000000002</v>
      </c>
      <c r="I74" s="5">
        <v>2.16</v>
      </c>
      <c r="J74" s="5">
        <v>26.181398000000002</v>
      </c>
      <c r="K74" s="5" t="s">
        <v>799</v>
      </c>
      <c r="L74" s="5">
        <v>8.4653317399999999</v>
      </c>
      <c r="M74" s="5">
        <v>26.226852000000001</v>
      </c>
      <c r="N74" s="5" t="s">
        <v>42</v>
      </c>
      <c r="O74" s="5" t="s">
        <v>42</v>
      </c>
      <c r="P74" s="5">
        <v>4.4643610000000002</v>
      </c>
      <c r="Q74" s="5">
        <v>17.767316000000001</v>
      </c>
      <c r="R74" s="5">
        <v>17.767316000000001</v>
      </c>
      <c r="S74" s="1" t="s">
        <v>49</v>
      </c>
      <c r="T74" s="7">
        <v>36662000</v>
      </c>
      <c r="U74" s="7">
        <v>35466000</v>
      </c>
      <c r="V74" s="7">
        <v>34392000</v>
      </c>
      <c r="W74" s="7">
        <v>32637000</v>
      </c>
      <c r="X74" s="7">
        <v>37850000</v>
      </c>
      <c r="Y74" s="7">
        <v>37334000</v>
      </c>
      <c r="Z74" s="7">
        <v>36903000</v>
      </c>
      <c r="AA74" s="7">
        <v>36662000</v>
      </c>
      <c r="AB74" s="5">
        <v>37.277999999999999</v>
      </c>
      <c r="AC74" s="8">
        <v>37.597999999999999</v>
      </c>
      <c r="AD74" s="5">
        <v>23.812000000000001</v>
      </c>
      <c r="AE74" s="8">
        <v>24.210999999999999</v>
      </c>
      <c r="AF74" s="7">
        <v>650247380</v>
      </c>
      <c r="AG74" s="7">
        <v>649671200</v>
      </c>
      <c r="AH74" s="7">
        <v>659250644</v>
      </c>
      <c r="AI74" s="5">
        <v>78.290000000000006</v>
      </c>
      <c r="AJ74" s="7">
        <v>2778</v>
      </c>
      <c r="AK74" s="7">
        <v>509050198</v>
      </c>
      <c r="AL74" s="6">
        <v>115350.77486600001</v>
      </c>
      <c r="AM74" s="7">
        <v>618001589</v>
      </c>
      <c r="AN74" s="8">
        <v>95.040999999999997</v>
      </c>
    </row>
    <row r="75" spans="1:40" x14ac:dyDescent="0.3">
      <c r="A75" s="4" t="s">
        <v>121</v>
      </c>
      <c r="B75" s="2">
        <v>4321488</v>
      </c>
      <c r="C75" s="1" t="s">
        <v>54</v>
      </c>
      <c r="D75" s="5">
        <v>138099.22592698</v>
      </c>
      <c r="E75" s="6">
        <v>149422.22592600001</v>
      </c>
      <c r="F75" s="6" t="s">
        <v>42</v>
      </c>
      <c r="G75" s="8">
        <v>2.16</v>
      </c>
      <c r="H75" s="5">
        <v>38.839927000000003</v>
      </c>
      <c r="I75" s="8">
        <v>2.16</v>
      </c>
      <c r="J75" s="5">
        <v>38.839927000000003</v>
      </c>
      <c r="K75" s="5" t="s">
        <v>799</v>
      </c>
      <c r="L75" s="5">
        <v>6.8538454299999998</v>
      </c>
      <c r="M75" s="5">
        <v>43.023752999999999</v>
      </c>
      <c r="N75" s="5" t="s">
        <v>42</v>
      </c>
      <c r="O75" s="5" t="s">
        <v>42</v>
      </c>
      <c r="P75" s="5">
        <v>6.7999559999999999</v>
      </c>
      <c r="Q75" s="5">
        <v>25.403303000000001</v>
      </c>
      <c r="R75" s="5">
        <v>25.403303000000001</v>
      </c>
      <c r="S75" s="1" t="s">
        <v>49</v>
      </c>
      <c r="T75" s="7">
        <v>20498000</v>
      </c>
      <c r="U75" s="7">
        <v>18449000</v>
      </c>
      <c r="V75" s="7">
        <v>17108000</v>
      </c>
      <c r="W75" s="7">
        <v>14351000</v>
      </c>
      <c r="X75" s="7">
        <v>21974000</v>
      </c>
      <c r="Y75" s="7">
        <v>21389000</v>
      </c>
      <c r="Z75" s="7">
        <v>20963000</v>
      </c>
      <c r="AA75" s="7">
        <v>20498000</v>
      </c>
      <c r="AB75" s="5">
        <v>63.893999999999998</v>
      </c>
      <c r="AC75" s="5">
        <v>63.970999999999997</v>
      </c>
      <c r="AD75" s="5">
        <v>25.172999999999998</v>
      </c>
      <c r="AE75" s="5">
        <v>25.908000000000001</v>
      </c>
      <c r="AF75" s="7">
        <v>381215773</v>
      </c>
      <c r="AG75" s="7">
        <v>381075364</v>
      </c>
      <c r="AH75" s="7">
        <v>379894650</v>
      </c>
      <c r="AI75" s="5">
        <v>79.88</v>
      </c>
      <c r="AJ75" s="7">
        <v>2436</v>
      </c>
      <c r="AK75" s="7">
        <v>304512370</v>
      </c>
      <c r="AL75" s="6">
        <v>110312.65115600001</v>
      </c>
      <c r="AM75" s="7">
        <v>342269742</v>
      </c>
      <c r="AN75" s="5">
        <v>89.783730000000006</v>
      </c>
    </row>
    <row r="76" spans="1:40" x14ac:dyDescent="0.3">
      <c r="A76" s="4" t="s">
        <v>122</v>
      </c>
      <c r="B76" s="2">
        <v>4421687</v>
      </c>
      <c r="C76" s="1" t="s">
        <v>54</v>
      </c>
      <c r="D76" s="5">
        <v>137854.09746873</v>
      </c>
      <c r="E76" s="6">
        <v>134100.09746799999</v>
      </c>
      <c r="F76" s="6" t="s">
        <v>42</v>
      </c>
      <c r="G76" s="5">
        <v>0.64</v>
      </c>
      <c r="H76" s="5">
        <v>100.84121</v>
      </c>
      <c r="I76" s="5">
        <v>0.64</v>
      </c>
      <c r="J76" s="5">
        <v>100.84121</v>
      </c>
      <c r="K76" s="5">
        <v>14.293944269999999</v>
      </c>
      <c r="L76" s="5">
        <v>13.620579600000001</v>
      </c>
      <c r="M76" s="5">
        <v>95.944244999999995</v>
      </c>
      <c r="N76" s="5" t="s">
        <v>42</v>
      </c>
      <c r="O76" s="5" t="s">
        <v>42</v>
      </c>
      <c r="P76" s="5">
        <v>16.329772999999999</v>
      </c>
      <c r="Q76" s="5">
        <v>119.09422499999999</v>
      </c>
      <c r="R76" s="5">
        <v>119.09422499999999</v>
      </c>
      <c r="S76" s="1" t="s">
        <v>49</v>
      </c>
      <c r="T76" s="7">
        <v>7060000</v>
      </c>
      <c r="U76" s="7">
        <v>5600000</v>
      </c>
      <c r="V76" s="7">
        <v>4611856</v>
      </c>
      <c r="W76" s="7">
        <v>2929491</v>
      </c>
      <c r="X76" s="7">
        <v>8212000</v>
      </c>
      <c r="Y76" s="7">
        <v>7764000</v>
      </c>
      <c r="Z76" s="7">
        <v>7413000</v>
      </c>
      <c r="AA76" s="7">
        <v>7060000</v>
      </c>
      <c r="AB76" s="5">
        <v>49.787999999999997</v>
      </c>
      <c r="AC76" s="5">
        <v>50.924999999999997</v>
      </c>
      <c r="AD76" s="8">
        <v>4.6740000000000004</v>
      </c>
      <c r="AE76" s="5">
        <v>15.234</v>
      </c>
      <c r="AF76" s="7">
        <v>1291732343</v>
      </c>
      <c r="AG76" s="7">
        <v>1289799290</v>
      </c>
      <c r="AH76" s="7">
        <v>1284258848</v>
      </c>
      <c r="AI76" s="5">
        <v>66.08</v>
      </c>
      <c r="AJ76" s="7">
        <v>1576</v>
      </c>
      <c r="AK76" s="7">
        <v>853845802</v>
      </c>
      <c r="AL76" s="6">
        <v>91096.808615000002</v>
      </c>
      <c r="AM76" s="7">
        <v>1209848974</v>
      </c>
      <c r="AN76" s="5">
        <v>93.634349999999998</v>
      </c>
    </row>
    <row r="77" spans="1:40" x14ac:dyDescent="0.3">
      <c r="A77" s="4" t="s">
        <v>123</v>
      </c>
      <c r="B77" s="2">
        <v>3009080</v>
      </c>
      <c r="C77" s="1" t="s">
        <v>54</v>
      </c>
      <c r="D77" s="5">
        <v>149721.87672470001</v>
      </c>
      <c r="E77" s="6">
        <v>212754.876724</v>
      </c>
      <c r="F77" s="6" t="s">
        <v>42</v>
      </c>
      <c r="G77" s="5">
        <v>0.78900000000000003</v>
      </c>
      <c r="H77" s="5">
        <v>35.320855999999999</v>
      </c>
      <c r="I77" s="5">
        <v>0.78800000000000003</v>
      </c>
      <c r="J77" s="5">
        <v>35.510753000000001</v>
      </c>
      <c r="K77" s="5" t="s">
        <v>799</v>
      </c>
      <c r="L77" s="5">
        <v>1.6220530500000001</v>
      </c>
      <c r="M77" s="5">
        <v>18.170563999999999</v>
      </c>
      <c r="N77" s="5" t="s">
        <v>42</v>
      </c>
      <c r="O77" s="5" t="s">
        <v>42</v>
      </c>
      <c r="P77" s="5">
        <v>3.58324</v>
      </c>
      <c r="Q77" s="5">
        <v>10.690125</v>
      </c>
      <c r="R77" s="5">
        <v>10.690125</v>
      </c>
      <c r="S77" s="1" t="s">
        <v>49</v>
      </c>
      <c r="T77" s="7">
        <v>58496000</v>
      </c>
      <c r="U77" s="7">
        <v>100330000</v>
      </c>
      <c r="V77" s="7">
        <v>81288000</v>
      </c>
      <c r="W77" s="7">
        <v>41651000</v>
      </c>
      <c r="X77" s="7">
        <v>59375000</v>
      </c>
      <c r="Y77" s="7">
        <v>55166000</v>
      </c>
      <c r="Z77" s="7">
        <v>54889000</v>
      </c>
      <c r="AA77" s="7">
        <v>58496000</v>
      </c>
      <c r="AB77" s="8">
        <v>58.99</v>
      </c>
      <c r="AC77" s="5">
        <v>69.778999999999996</v>
      </c>
      <c r="AD77" s="5">
        <v>19.689</v>
      </c>
      <c r="AE77" s="5">
        <v>30.931999999999999</v>
      </c>
      <c r="AF77" s="7">
        <v>5666000000</v>
      </c>
      <c r="AG77" s="7">
        <v>5667000000</v>
      </c>
      <c r="AH77" s="7">
        <v>5646000000</v>
      </c>
      <c r="AI77" s="5">
        <v>67.62</v>
      </c>
      <c r="AJ77" s="7">
        <v>3430</v>
      </c>
      <c r="AK77" s="7">
        <v>3831942841</v>
      </c>
      <c r="AL77" s="6">
        <v>101239.929859</v>
      </c>
      <c r="AM77" s="7">
        <v>5659266446</v>
      </c>
      <c r="AN77" s="5">
        <v>99.863709999999998</v>
      </c>
    </row>
    <row r="78" spans="1:40" x14ac:dyDescent="0.3">
      <c r="A78" s="4" t="s">
        <v>124</v>
      </c>
      <c r="B78" s="2">
        <v>4991395</v>
      </c>
      <c r="C78" s="1" t="s">
        <v>54</v>
      </c>
      <c r="D78" s="5">
        <v>131356.576</v>
      </c>
      <c r="E78" s="6">
        <v>139485.576</v>
      </c>
      <c r="F78" s="6" t="s">
        <v>42</v>
      </c>
      <c r="G78" s="5">
        <v>2.5299999999999998</v>
      </c>
      <c r="H78" s="5">
        <v>35.363337000000001</v>
      </c>
      <c r="I78" s="5">
        <v>2.5299999999999998</v>
      </c>
      <c r="J78" s="5">
        <v>35.363337000000001</v>
      </c>
      <c r="K78" s="5" t="s">
        <v>799</v>
      </c>
      <c r="L78" s="5">
        <v>6.8711884699999999</v>
      </c>
      <c r="M78" s="5">
        <v>41.019376000000001</v>
      </c>
      <c r="N78" s="5" t="s">
        <v>42</v>
      </c>
      <c r="O78" s="5" t="s">
        <v>42</v>
      </c>
      <c r="P78" s="5">
        <v>5.6689930000000004</v>
      </c>
      <c r="Q78" s="5">
        <v>24.418675</v>
      </c>
      <c r="R78" s="5">
        <v>24.418675</v>
      </c>
      <c r="S78" s="1" t="s">
        <v>49</v>
      </c>
      <c r="T78" s="7">
        <v>23196000</v>
      </c>
      <c r="U78" s="7">
        <v>20752000</v>
      </c>
      <c r="V78" s="7">
        <v>19628000</v>
      </c>
      <c r="W78" s="7">
        <v>17858000</v>
      </c>
      <c r="X78" s="7">
        <v>24605000</v>
      </c>
      <c r="Y78" s="7">
        <v>24140000</v>
      </c>
      <c r="Z78" s="7">
        <v>23656000</v>
      </c>
      <c r="AA78" s="7">
        <v>23196000</v>
      </c>
      <c r="AB78" s="8">
        <v>36.36</v>
      </c>
      <c r="AC78" s="5">
        <v>37.834000000000003</v>
      </c>
      <c r="AD78" s="5">
        <v>20.948</v>
      </c>
      <c r="AE78" s="8">
        <v>22.15</v>
      </c>
      <c r="AF78" s="7">
        <v>395200000</v>
      </c>
      <c r="AG78" s="7">
        <v>398100000</v>
      </c>
      <c r="AH78" s="7">
        <v>399300000</v>
      </c>
      <c r="AI78" s="5">
        <v>82.98</v>
      </c>
      <c r="AJ78" s="7">
        <v>2472</v>
      </c>
      <c r="AK78" s="7">
        <v>327935067</v>
      </c>
      <c r="AL78" s="6">
        <v>108999.057569</v>
      </c>
      <c r="AM78" s="7">
        <v>393423252</v>
      </c>
      <c r="AN78" s="5">
        <v>99.550420000000003</v>
      </c>
    </row>
    <row r="79" spans="1:40" x14ac:dyDescent="0.3">
      <c r="A79" s="4" t="s">
        <v>125</v>
      </c>
      <c r="B79" s="2">
        <v>4004099</v>
      </c>
      <c r="C79" s="1" t="s">
        <v>54</v>
      </c>
      <c r="D79" s="5">
        <v>138099.19706432999</v>
      </c>
      <c r="E79" s="6">
        <v>169828.19706400001</v>
      </c>
      <c r="F79" s="6" t="s">
        <v>42</v>
      </c>
      <c r="G79" s="5">
        <v>2.75</v>
      </c>
      <c r="H79" s="5">
        <v>20.936581</v>
      </c>
      <c r="I79" s="5">
        <v>2.75</v>
      </c>
      <c r="J79" s="5">
        <v>20.936581</v>
      </c>
      <c r="K79" s="5">
        <v>8.7625019200000001</v>
      </c>
      <c r="L79" s="5">
        <v>8.3363220499999997</v>
      </c>
      <c r="M79" s="5">
        <v>25.098061000000001</v>
      </c>
      <c r="N79" s="5" t="s">
        <v>42</v>
      </c>
      <c r="O79" s="5" t="s">
        <v>42</v>
      </c>
      <c r="P79" s="5">
        <v>6.9922680000000001</v>
      </c>
      <c r="Q79" s="5">
        <v>13.67597</v>
      </c>
      <c r="R79" s="5">
        <v>13.67597</v>
      </c>
      <c r="S79" s="1" t="s">
        <v>49</v>
      </c>
      <c r="T79" s="7">
        <v>24119000</v>
      </c>
      <c r="U79" s="7">
        <v>24875000</v>
      </c>
      <c r="V79" s="7">
        <v>21804000</v>
      </c>
      <c r="W79" s="7">
        <v>19533000</v>
      </c>
      <c r="X79" s="7">
        <v>24288000</v>
      </c>
      <c r="Y79" s="7">
        <v>24138000</v>
      </c>
      <c r="Z79" s="7">
        <v>24094000</v>
      </c>
      <c r="AA79" s="7">
        <v>24119000</v>
      </c>
      <c r="AB79" s="5">
        <v>53.481000000000002</v>
      </c>
      <c r="AC79" s="8">
        <v>55.319000000000003</v>
      </c>
      <c r="AD79" s="5">
        <v>47.481000000000002</v>
      </c>
      <c r="AE79" s="8">
        <v>49.530999999999999</v>
      </c>
      <c r="AF79" s="7">
        <v>606908876</v>
      </c>
      <c r="AG79" s="7">
        <v>609727377</v>
      </c>
      <c r="AH79" s="7">
        <v>609563088</v>
      </c>
      <c r="AI79" s="5">
        <v>81.069999999999993</v>
      </c>
      <c r="AJ79" s="7">
        <v>2978</v>
      </c>
      <c r="AK79" s="7">
        <v>491496468</v>
      </c>
      <c r="AL79" s="6">
        <v>111957.98044499999</v>
      </c>
      <c r="AM79" s="7">
        <v>604528242</v>
      </c>
      <c r="AN79" s="5">
        <v>99.714910000000003</v>
      </c>
    </row>
    <row r="80" spans="1:40" x14ac:dyDescent="0.3">
      <c r="A80" s="4" t="s">
        <v>126</v>
      </c>
      <c r="B80" s="2">
        <v>4157397</v>
      </c>
      <c r="C80" s="1" t="s">
        <v>54</v>
      </c>
      <c r="D80" s="5">
        <v>132116.37673019999</v>
      </c>
      <c r="E80" s="6" t="s">
        <v>42</v>
      </c>
      <c r="F80" s="6">
        <v>232266.18789900001</v>
      </c>
      <c r="G80" s="5">
        <v>1.016</v>
      </c>
      <c r="H80" s="5">
        <v>59.389023000000002</v>
      </c>
      <c r="I80" s="5">
        <v>1.016</v>
      </c>
      <c r="J80" s="5">
        <v>59.389023000000002</v>
      </c>
      <c r="K80" s="5">
        <v>26.728289580000002</v>
      </c>
      <c r="L80" s="5">
        <v>18.852728469999999</v>
      </c>
      <c r="M80" s="5">
        <v>31.949860999999999</v>
      </c>
      <c r="N80" s="5" t="s">
        <v>42</v>
      </c>
      <c r="O80" s="5" t="s">
        <v>42</v>
      </c>
      <c r="P80" s="5" t="s">
        <v>42</v>
      </c>
      <c r="Q80" s="5" t="s">
        <v>42</v>
      </c>
      <c r="R80" s="5" t="s">
        <v>42</v>
      </c>
      <c r="S80" s="1" t="s">
        <v>49</v>
      </c>
      <c r="T80" s="7">
        <v>7683902</v>
      </c>
      <c r="U80" s="7">
        <v>8015891</v>
      </c>
      <c r="V80" s="7">
        <v>22175794</v>
      </c>
      <c r="W80" s="7">
        <v>6188907</v>
      </c>
      <c r="X80" s="7">
        <v>11138276</v>
      </c>
      <c r="Y80" s="7">
        <v>9857024</v>
      </c>
      <c r="Z80" s="7">
        <v>9927149</v>
      </c>
      <c r="AA80" s="7">
        <v>7683902</v>
      </c>
      <c r="AB80" s="5">
        <v>93.135000000000005</v>
      </c>
      <c r="AC80" s="8">
        <v>95.263999999999996</v>
      </c>
      <c r="AD80" s="5" t="s">
        <v>42</v>
      </c>
      <c r="AE80" s="5" t="s">
        <v>42</v>
      </c>
      <c r="AF80" s="7">
        <v>767895244</v>
      </c>
      <c r="AG80" s="7">
        <v>768224405</v>
      </c>
      <c r="AH80" s="7">
        <v>757781111</v>
      </c>
      <c r="AI80" s="5">
        <v>66.81</v>
      </c>
      <c r="AJ80" s="7">
        <v>2199</v>
      </c>
      <c r="AK80" s="7">
        <v>513029548</v>
      </c>
      <c r="AL80" s="6">
        <v>88266.733733000001</v>
      </c>
      <c r="AM80" s="7">
        <v>727066751</v>
      </c>
      <c r="AN80" s="5">
        <v>94.683070000000001</v>
      </c>
    </row>
    <row r="81" spans="1:40" x14ac:dyDescent="0.3">
      <c r="A81" s="4" t="s">
        <v>127</v>
      </c>
      <c r="B81" s="2">
        <v>4165107</v>
      </c>
      <c r="C81" s="1" t="s">
        <v>54</v>
      </c>
      <c r="D81" s="5">
        <v>131804.28780650999</v>
      </c>
      <c r="E81" s="6" t="s">
        <v>42</v>
      </c>
      <c r="F81" s="6">
        <v>205609.12880699997</v>
      </c>
      <c r="G81" s="5">
        <v>0.64</v>
      </c>
      <c r="H81" s="5">
        <v>46.040956000000001</v>
      </c>
      <c r="I81" s="5">
        <v>0.64</v>
      </c>
      <c r="J81" s="5">
        <v>46.040956000000001</v>
      </c>
      <c r="K81" s="5">
        <v>8.2251538200000009</v>
      </c>
      <c r="L81" s="5">
        <v>5.4679784800000002</v>
      </c>
      <c r="M81" s="5">
        <v>16.966612999999999</v>
      </c>
      <c r="N81" s="5" t="s">
        <v>42</v>
      </c>
      <c r="O81" s="5" t="s">
        <v>42</v>
      </c>
      <c r="P81" s="5" t="s">
        <v>42</v>
      </c>
      <c r="Q81" s="5" t="s">
        <v>42</v>
      </c>
      <c r="R81" s="5" t="s">
        <v>42</v>
      </c>
      <c r="S81" s="1" t="s">
        <v>49</v>
      </c>
      <c r="T81" s="7">
        <v>18663644</v>
      </c>
      <c r="U81" s="7">
        <v>5515486</v>
      </c>
      <c r="V81" s="7">
        <v>24820632</v>
      </c>
      <c r="W81" s="7">
        <v>8510305</v>
      </c>
      <c r="X81" s="7">
        <v>27816324</v>
      </c>
      <c r="Y81" s="7">
        <v>26611059</v>
      </c>
      <c r="Z81" s="7">
        <v>26064266</v>
      </c>
      <c r="AA81" s="7">
        <v>18663644</v>
      </c>
      <c r="AB81" s="5">
        <v>65.442999999999998</v>
      </c>
      <c r="AC81" s="8">
        <v>48.456000000000003</v>
      </c>
      <c r="AD81" s="5" t="s">
        <v>42</v>
      </c>
      <c r="AE81" s="5" t="s">
        <v>42</v>
      </c>
      <c r="AF81" s="7">
        <v>887448993</v>
      </c>
      <c r="AG81" s="7">
        <v>887439098</v>
      </c>
      <c r="AH81" s="7">
        <v>884585205</v>
      </c>
      <c r="AI81" s="5">
        <v>60.92</v>
      </c>
      <c r="AJ81" s="7">
        <v>1362</v>
      </c>
      <c r="AK81" s="7">
        <v>541152797</v>
      </c>
      <c r="AL81" s="6">
        <v>80301.663545999996</v>
      </c>
      <c r="AM81" s="7">
        <v>675415143</v>
      </c>
      <c r="AN81" s="5">
        <v>76.040660000000003</v>
      </c>
    </row>
    <row r="82" spans="1:40" x14ac:dyDescent="0.3">
      <c r="A82" s="4" t="s">
        <v>128</v>
      </c>
      <c r="B82" s="2">
        <v>4073928</v>
      </c>
      <c r="C82" s="1" t="s">
        <v>41</v>
      </c>
      <c r="D82" s="5">
        <v>133151.35416232</v>
      </c>
      <c r="E82" s="6">
        <v>130285.354162</v>
      </c>
      <c r="F82" s="6" t="s">
        <v>42</v>
      </c>
      <c r="G82" s="8">
        <v>2.097</v>
      </c>
      <c r="H82" s="5">
        <v>19.005807000000001</v>
      </c>
      <c r="I82" s="8">
        <v>2.097</v>
      </c>
      <c r="J82" s="5">
        <v>19.005807000000001</v>
      </c>
      <c r="K82" s="5">
        <v>8.9118832399999999</v>
      </c>
      <c r="L82" s="5">
        <v>7.0446424700000003</v>
      </c>
      <c r="M82" s="5">
        <v>18.075776000000001</v>
      </c>
      <c r="N82" s="5" t="s">
        <v>42</v>
      </c>
      <c r="O82" s="5" t="s">
        <v>42</v>
      </c>
      <c r="P82" s="5">
        <v>4.7941330000000004</v>
      </c>
      <c r="Q82" s="5">
        <v>15.571334</v>
      </c>
      <c r="R82" s="5">
        <v>15.571334</v>
      </c>
      <c r="S82" s="1" t="s">
        <v>56</v>
      </c>
      <c r="T82" s="7">
        <v>27176000</v>
      </c>
      <c r="U82" s="7">
        <v>26517000</v>
      </c>
      <c r="V82" s="7">
        <v>25785000</v>
      </c>
      <c r="W82" s="7">
        <v>23063000</v>
      </c>
      <c r="X82" s="7">
        <v>27176000</v>
      </c>
      <c r="Y82" s="7">
        <v>26854000</v>
      </c>
      <c r="Z82" s="7">
        <v>26501000</v>
      </c>
      <c r="AA82" s="7">
        <v>26485000</v>
      </c>
      <c r="AB82" s="5">
        <v>47.457000000000001</v>
      </c>
      <c r="AC82" s="5">
        <v>47.457000000000001</v>
      </c>
      <c r="AD82" s="5">
        <v>30.390999999999998</v>
      </c>
      <c r="AE82" s="5">
        <v>30.390999999999998</v>
      </c>
      <c r="AF82" s="7">
        <v>822000000</v>
      </c>
      <c r="AG82" s="7">
        <v>824404088</v>
      </c>
      <c r="AH82" s="7">
        <v>833000000</v>
      </c>
      <c r="AI82" s="8">
        <v>82.5</v>
      </c>
      <c r="AJ82" s="7">
        <v>2781</v>
      </c>
      <c r="AK82" s="7">
        <v>671292555</v>
      </c>
      <c r="AL82" s="6">
        <v>109850.3137</v>
      </c>
      <c r="AM82" s="7">
        <v>810583032</v>
      </c>
      <c r="AN82" s="5">
        <v>99.618819999999999</v>
      </c>
    </row>
    <row r="83" spans="1:40" x14ac:dyDescent="0.3">
      <c r="A83" s="4" t="s">
        <v>129</v>
      </c>
      <c r="B83" s="2">
        <v>4074192</v>
      </c>
      <c r="C83" s="1" t="s">
        <v>54</v>
      </c>
      <c r="D83" s="5">
        <v>136124.29573161001</v>
      </c>
      <c r="E83" s="6">
        <v>144120.29573099999</v>
      </c>
      <c r="F83" s="6" t="s">
        <v>42</v>
      </c>
      <c r="G83" s="8">
        <v>1.1399999999999999</v>
      </c>
      <c r="H83" s="5">
        <v>28.53877</v>
      </c>
      <c r="I83" s="8">
        <v>1.1399999999999999</v>
      </c>
      <c r="J83" s="5">
        <v>28.53877</v>
      </c>
      <c r="K83" s="5">
        <v>16.85316632</v>
      </c>
      <c r="L83" s="5">
        <v>16.658412439999999</v>
      </c>
      <c r="M83" s="5">
        <v>31.411154</v>
      </c>
      <c r="N83" s="5" t="s">
        <v>42</v>
      </c>
      <c r="O83" s="5" t="s">
        <v>42</v>
      </c>
      <c r="P83" s="5">
        <v>2.554373</v>
      </c>
      <c r="Q83" s="5">
        <v>13.149362</v>
      </c>
      <c r="R83" s="5">
        <v>13.149362</v>
      </c>
      <c r="S83" s="1" t="s">
        <v>45</v>
      </c>
      <c r="T83" s="7">
        <v>54217000</v>
      </c>
      <c r="U83" s="7">
        <v>49936000</v>
      </c>
      <c r="V83" s="7">
        <v>48550000</v>
      </c>
      <c r="W83" s="7">
        <v>32137000</v>
      </c>
      <c r="X83" s="7">
        <v>56421000</v>
      </c>
      <c r="Y83" s="7">
        <v>55623000</v>
      </c>
      <c r="Z83" s="7">
        <v>54913000</v>
      </c>
      <c r="AA83" s="7">
        <v>54217000</v>
      </c>
      <c r="AB83" s="5">
        <v>36.466000000000001</v>
      </c>
      <c r="AC83" s="8">
        <v>36.612000000000002</v>
      </c>
      <c r="AD83" s="8">
        <v>12.47</v>
      </c>
      <c r="AE83" s="8">
        <v>12.922000000000001</v>
      </c>
      <c r="AF83" s="7">
        <v>1124355838</v>
      </c>
      <c r="AG83" s="7">
        <v>1127978175</v>
      </c>
      <c r="AH83" s="7">
        <v>1140732746</v>
      </c>
      <c r="AI83" s="5">
        <v>91.46</v>
      </c>
      <c r="AJ83" s="7">
        <v>2525</v>
      </c>
      <c r="AK83" s="7">
        <v>1028147440</v>
      </c>
      <c r="AL83" s="6">
        <v>124498.373509</v>
      </c>
      <c r="AM83" s="7">
        <v>1121647384</v>
      </c>
      <c r="AN83" s="5">
        <v>99.776660000000007</v>
      </c>
    </row>
    <row r="84" spans="1:40" x14ac:dyDescent="0.3">
      <c r="A84" s="4" t="s">
        <v>130</v>
      </c>
      <c r="B84" s="2">
        <v>18316882</v>
      </c>
      <c r="C84" s="1" t="s">
        <v>41</v>
      </c>
      <c r="D84" s="5">
        <v>132331.41</v>
      </c>
      <c r="E84" s="6">
        <v>130236.41</v>
      </c>
      <c r="F84" s="6" t="s">
        <v>42</v>
      </c>
      <c r="G84" s="5">
        <v>0.1</v>
      </c>
      <c r="H84" s="5">
        <v>210.200334</v>
      </c>
      <c r="I84" s="5">
        <v>0.1</v>
      </c>
      <c r="J84" s="5">
        <v>210.200334</v>
      </c>
      <c r="K84" s="5">
        <v>31.603915659999998</v>
      </c>
      <c r="L84" s="5">
        <v>22.012237759999998</v>
      </c>
      <c r="M84" s="5">
        <v>248.83399199999999</v>
      </c>
      <c r="N84" s="5" t="s">
        <v>42</v>
      </c>
      <c r="O84" s="5" t="s">
        <v>42</v>
      </c>
      <c r="P84" s="5">
        <v>36.841982999999999</v>
      </c>
      <c r="Q84" s="5">
        <v>217.277961</v>
      </c>
      <c r="R84" s="5">
        <v>217.277961</v>
      </c>
      <c r="S84" s="1" t="s">
        <v>98</v>
      </c>
      <c r="T84" s="7">
        <v>3233000</v>
      </c>
      <c r="U84" s="7">
        <v>2679000</v>
      </c>
      <c r="V84" s="7">
        <v>2703000</v>
      </c>
      <c r="W84" s="7">
        <v>2027000</v>
      </c>
      <c r="X84" s="7">
        <v>3535000</v>
      </c>
      <c r="Y84" s="7">
        <v>3497000</v>
      </c>
      <c r="Z84" s="7">
        <v>3233000</v>
      </c>
      <c r="AA84" s="7">
        <v>2938000</v>
      </c>
      <c r="AB84" s="5">
        <v>95.236999999999995</v>
      </c>
      <c r="AC84" s="5">
        <v>95.983000000000004</v>
      </c>
      <c r="AD84" s="8">
        <v>6.9290000000000003</v>
      </c>
      <c r="AE84" s="5">
        <v>15.842000000000001</v>
      </c>
      <c r="AF84" s="7">
        <v>1051000000</v>
      </c>
      <c r="AG84" s="7">
        <v>1048000000</v>
      </c>
      <c r="AH84" s="7">
        <v>1025234000</v>
      </c>
      <c r="AI84" s="5">
        <v>5.73</v>
      </c>
      <c r="AJ84" s="7">
        <v>757</v>
      </c>
      <c r="AK84" s="7">
        <v>60237716</v>
      </c>
      <c r="AL84" s="6">
        <v>7584.5308210000003</v>
      </c>
      <c r="AM84" s="7">
        <v>126305217</v>
      </c>
      <c r="AN84" s="8">
        <v>12.017620000000001</v>
      </c>
    </row>
    <row r="85" spans="1:40" x14ac:dyDescent="0.3">
      <c r="A85" s="4" t="s">
        <v>131</v>
      </c>
      <c r="B85" s="2">
        <v>4980342</v>
      </c>
      <c r="C85" s="1" t="s">
        <v>54</v>
      </c>
      <c r="D85" s="5">
        <v>125591.94516281001</v>
      </c>
      <c r="E85" s="6">
        <v>137103.94516199999</v>
      </c>
      <c r="F85" s="6" t="s">
        <v>42</v>
      </c>
      <c r="G85" s="5">
        <v>1.76</v>
      </c>
      <c r="H85" s="5">
        <v>11.502192000000001</v>
      </c>
      <c r="I85" s="5">
        <v>1.76</v>
      </c>
      <c r="J85" s="5">
        <v>11.502192000000001</v>
      </c>
      <c r="K85" s="5">
        <v>2.24019382</v>
      </c>
      <c r="L85" s="5">
        <v>2.24019382</v>
      </c>
      <c r="M85" s="5">
        <v>12.325759</v>
      </c>
      <c r="N85" s="5" t="s">
        <v>42</v>
      </c>
      <c r="O85" s="5" t="s">
        <v>42</v>
      </c>
      <c r="P85" s="5">
        <v>2.408544</v>
      </c>
      <c r="Q85" s="5">
        <v>5.5473980000000003</v>
      </c>
      <c r="R85" s="5">
        <v>5.5473980000000003</v>
      </c>
      <c r="S85" s="1" t="s">
        <v>49</v>
      </c>
      <c r="T85" s="7">
        <v>57861000</v>
      </c>
      <c r="U85" s="7">
        <v>80575000</v>
      </c>
      <c r="V85" s="7">
        <v>46660000</v>
      </c>
      <c r="W85" s="7">
        <v>19216000</v>
      </c>
      <c r="X85" s="7">
        <v>56924000</v>
      </c>
      <c r="Y85" s="7">
        <v>58080000</v>
      </c>
      <c r="Z85" s="7">
        <v>56820000</v>
      </c>
      <c r="AA85" s="7">
        <v>57861000</v>
      </c>
      <c r="AB85" s="5">
        <v>48.725000000000001</v>
      </c>
      <c r="AC85" s="8">
        <v>48.896999999999998</v>
      </c>
      <c r="AD85" s="8">
        <v>42.78</v>
      </c>
      <c r="AE85" s="8">
        <v>42.945</v>
      </c>
      <c r="AF85" s="7">
        <v>1150912478</v>
      </c>
      <c r="AG85" s="7">
        <v>1161249790</v>
      </c>
      <c r="AH85" s="7">
        <v>1187407942</v>
      </c>
      <c r="AI85" s="5">
        <v>74.66</v>
      </c>
      <c r="AJ85" s="7">
        <v>2554</v>
      </c>
      <c r="AK85" s="7">
        <v>965739023</v>
      </c>
      <c r="AL85" s="6">
        <v>93763.601743000007</v>
      </c>
      <c r="AM85" s="7">
        <v>1291414279</v>
      </c>
      <c r="AN85" s="5">
        <v>99.833960000000005</v>
      </c>
    </row>
    <row r="86" spans="1:40" x14ac:dyDescent="0.3">
      <c r="A86" s="4" t="s">
        <v>132</v>
      </c>
      <c r="B86" s="2">
        <v>5326808</v>
      </c>
      <c r="C86" s="1" t="s">
        <v>41</v>
      </c>
      <c r="D86" s="5">
        <v>131086.05834985001</v>
      </c>
      <c r="E86" s="6">
        <v>88570.566009000002</v>
      </c>
      <c r="F86" s="6" t="s">
        <v>42</v>
      </c>
      <c r="G86" s="5">
        <v>2.3620525566591688</v>
      </c>
      <c r="H86" s="5">
        <v>8.9949279999999998</v>
      </c>
      <c r="I86" s="5">
        <v>2.3620525566591688</v>
      </c>
      <c r="J86" s="5">
        <v>8.9949279999999998</v>
      </c>
      <c r="K86" s="5">
        <v>3.2950067399999998</v>
      </c>
      <c r="L86" s="5">
        <v>3.2947607900000002</v>
      </c>
      <c r="M86" s="5">
        <v>7.0955360000000001</v>
      </c>
      <c r="N86" s="5" t="s">
        <v>42</v>
      </c>
      <c r="O86" s="5" t="s">
        <v>42</v>
      </c>
      <c r="P86" s="5">
        <v>1.6696219999999999</v>
      </c>
      <c r="Q86" s="5">
        <v>5.8236169999999996</v>
      </c>
      <c r="R86" s="5">
        <v>5.8236169999999996</v>
      </c>
      <c r="S86" s="1" t="s">
        <v>49</v>
      </c>
      <c r="T86" s="7">
        <v>34995275.298960619</v>
      </c>
      <c r="U86" s="7">
        <v>19432424.887734089</v>
      </c>
      <c r="V86" s="7">
        <v>14565494.800405677</v>
      </c>
      <c r="W86" s="7">
        <v>8628220.512985263</v>
      </c>
      <c r="X86" s="7">
        <v>51674814.952299938</v>
      </c>
      <c r="Y86" s="7">
        <v>47303842.028081119</v>
      </c>
      <c r="Z86" s="7">
        <v>41433704.159768172</v>
      </c>
      <c r="AA86" s="7">
        <v>34995275.298960619</v>
      </c>
      <c r="AB86" s="5">
        <v>62.960999999999999</v>
      </c>
      <c r="AC86" s="5">
        <v>62.058999999999997</v>
      </c>
      <c r="AD86" s="5">
        <v>24.021000000000001</v>
      </c>
      <c r="AE86" s="8">
        <v>28.2</v>
      </c>
      <c r="AF86" s="7">
        <v>1385908250</v>
      </c>
      <c r="AG86" s="7">
        <v>1383449000</v>
      </c>
      <c r="AH86" s="7">
        <v>1365635500</v>
      </c>
      <c r="AI86" s="5">
        <v>31.77</v>
      </c>
      <c r="AJ86" s="7">
        <v>897</v>
      </c>
      <c r="AK86" s="7">
        <v>441172693</v>
      </c>
      <c r="AL86" s="6">
        <v>41642.290492</v>
      </c>
      <c r="AM86" s="7">
        <v>747772106</v>
      </c>
      <c r="AN86" s="5">
        <v>53.844180000000001</v>
      </c>
    </row>
    <row r="87" spans="1:40" x14ac:dyDescent="0.3">
      <c r="A87" s="4" t="s">
        <v>133</v>
      </c>
      <c r="B87" s="2">
        <v>4041896</v>
      </c>
      <c r="C87" s="1" t="s">
        <v>54</v>
      </c>
      <c r="D87" s="5">
        <v>133126.12948316999</v>
      </c>
      <c r="E87" s="6" t="s">
        <v>42</v>
      </c>
      <c r="F87" s="6">
        <v>183062.12948300003</v>
      </c>
      <c r="G87" s="5">
        <v>1.508</v>
      </c>
      <c r="H87" s="5">
        <v>20.402898550724601</v>
      </c>
      <c r="I87" s="5">
        <v>1.5069999999999999</v>
      </c>
      <c r="J87" s="5">
        <v>20.402898550724601</v>
      </c>
      <c r="K87" s="5">
        <v>0.78492328885621798</v>
      </c>
      <c r="L87" s="5">
        <v>0.69072825869555299</v>
      </c>
      <c r="M87" s="5" t="s">
        <v>799</v>
      </c>
      <c r="N87" s="5" t="s">
        <v>42</v>
      </c>
      <c r="O87" s="5" t="s">
        <v>42</v>
      </c>
      <c r="P87" s="5" t="s">
        <v>42</v>
      </c>
      <c r="Q87" s="5" t="s">
        <v>42</v>
      </c>
      <c r="R87" s="5" t="s">
        <v>42</v>
      </c>
      <c r="S87" s="1" t="s">
        <v>49</v>
      </c>
      <c r="T87" s="7">
        <v>77116000</v>
      </c>
      <c r="U87" s="7">
        <v>74484000</v>
      </c>
      <c r="V87" s="7">
        <v>72564000</v>
      </c>
      <c r="W87" s="7">
        <v>75501000</v>
      </c>
      <c r="X87" s="7">
        <v>78638000</v>
      </c>
      <c r="Y87" s="7">
        <v>78067000</v>
      </c>
      <c r="Z87" s="7">
        <v>77803000</v>
      </c>
      <c r="AA87" s="7">
        <v>77116000</v>
      </c>
      <c r="AB87" s="5" t="s">
        <v>42</v>
      </c>
      <c r="AC87" s="5" t="s">
        <v>42</v>
      </c>
      <c r="AD87" s="5" t="s">
        <v>42</v>
      </c>
      <c r="AE87" s="5" t="s">
        <v>42</v>
      </c>
      <c r="AF87" s="7">
        <v>1891264803</v>
      </c>
      <c r="AG87" s="7">
        <v>1907795225</v>
      </c>
      <c r="AH87" s="7">
        <v>1913881933</v>
      </c>
      <c r="AI87" s="5">
        <v>73.25</v>
      </c>
      <c r="AJ87" s="7">
        <v>2168</v>
      </c>
      <c r="AK87" s="7">
        <v>1385283614</v>
      </c>
      <c r="AL87" s="6">
        <v>97510.113589000001</v>
      </c>
      <c r="AM87" s="7">
        <v>1830622680</v>
      </c>
      <c r="AN87" s="5">
        <v>96.793570000000003</v>
      </c>
    </row>
    <row r="88" spans="1:40" x14ac:dyDescent="0.3">
      <c r="A88" s="4" t="s">
        <v>134</v>
      </c>
      <c r="B88" s="2">
        <v>4810597</v>
      </c>
      <c r="C88" s="1" t="s">
        <v>54</v>
      </c>
      <c r="D88" s="5">
        <v>132172.84885479999</v>
      </c>
      <c r="E88" s="6">
        <v>141176.84885400001</v>
      </c>
      <c r="F88" s="6" t="s">
        <v>42</v>
      </c>
      <c r="G88" s="5">
        <v>0.318</v>
      </c>
      <c r="H88" s="5">
        <v>74.177006000000006</v>
      </c>
      <c r="I88" s="5">
        <v>0.318</v>
      </c>
      <c r="J88" s="5">
        <v>74.177006000000006</v>
      </c>
      <c r="K88" s="5" t="s">
        <v>799</v>
      </c>
      <c r="L88" s="5">
        <v>6.3811014699999999</v>
      </c>
      <c r="M88" s="5">
        <v>60.472016000000004</v>
      </c>
      <c r="N88" s="5" t="s">
        <v>42</v>
      </c>
      <c r="O88" s="5" t="s">
        <v>42</v>
      </c>
      <c r="P88" s="5">
        <v>8.8729089999999999</v>
      </c>
      <c r="Q88" s="5">
        <v>33.914323000000003</v>
      </c>
      <c r="R88" s="5">
        <v>33.914323000000003</v>
      </c>
      <c r="S88" s="1" t="s">
        <v>49</v>
      </c>
      <c r="T88" s="7">
        <v>14240000</v>
      </c>
      <c r="U88" s="7">
        <v>12682000</v>
      </c>
      <c r="V88" s="7">
        <v>11888000</v>
      </c>
      <c r="W88" s="7">
        <v>9913000</v>
      </c>
      <c r="X88" s="7">
        <v>15911000</v>
      </c>
      <c r="Y88" s="7">
        <v>15229000</v>
      </c>
      <c r="Z88" s="7">
        <v>14707000</v>
      </c>
      <c r="AA88" s="7">
        <v>14240000</v>
      </c>
      <c r="AB88" s="5">
        <v>69.164000000000001</v>
      </c>
      <c r="AC88" s="8">
        <v>68.745000000000005</v>
      </c>
      <c r="AD88" s="5">
        <v>25.372</v>
      </c>
      <c r="AE88" s="8">
        <v>25.536000000000001</v>
      </c>
      <c r="AF88" s="7">
        <v>1473441547</v>
      </c>
      <c r="AG88" s="7">
        <v>1471039896</v>
      </c>
      <c r="AH88" s="7">
        <v>1464868676</v>
      </c>
      <c r="AI88" s="5">
        <v>91.93</v>
      </c>
      <c r="AJ88" s="7">
        <v>1778</v>
      </c>
      <c r="AK88" s="7">
        <v>1354912372</v>
      </c>
      <c r="AL88" s="6">
        <v>121508.54152</v>
      </c>
      <c r="AM88" s="7">
        <v>1469638702</v>
      </c>
      <c r="AN88" s="5">
        <v>99.715789999999998</v>
      </c>
    </row>
    <row r="89" spans="1:40" x14ac:dyDescent="0.3">
      <c r="A89" s="4" t="s">
        <v>135</v>
      </c>
      <c r="B89" s="2">
        <v>4970981</v>
      </c>
      <c r="C89" s="1" t="s">
        <v>54</v>
      </c>
      <c r="D89" s="5">
        <v>140400.1998414</v>
      </c>
      <c r="E89" s="6">
        <v>133041.61184100001</v>
      </c>
      <c r="F89" s="6" t="s">
        <v>42</v>
      </c>
      <c r="G89" s="5">
        <v>0.58299999999999996</v>
      </c>
      <c r="H89" s="5">
        <v>55.725000000000001</v>
      </c>
      <c r="I89" s="5">
        <v>0.58299999999999996</v>
      </c>
      <c r="J89" s="5">
        <v>55.725000000000001</v>
      </c>
      <c r="K89" s="5">
        <v>15.92142857</v>
      </c>
      <c r="L89" s="5">
        <v>15.92142857</v>
      </c>
      <c r="M89" s="5">
        <v>55.725000000000001</v>
      </c>
      <c r="N89" s="5" t="s">
        <v>42</v>
      </c>
      <c r="O89" s="5" t="s">
        <v>42</v>
      </c>
      <c r="P89" s="5">
        <v>20.117746</v>
      </c>
      <c r="Q89" s="5">
        <v>46.405586</v>
      </c>
      <c r="R89" s="5">
        <v>46.405586</v>
      </c>
      <c r="S89" s="1" t="s">
        <v>49</v>
      </c>
      <c r="T89" s="7">
        <v>5860168</v>
      </c>
      <c r="U89" s="7">
        <v>4381310</v>
      </c>
      <c r="V89" s="7">
        <v>2948037</v>
      </c>
      <c r="W89" s="7">
        <v>2317512</v>
      </c>
      <c r="X89" s="7">
        <v>6613147</v>
      </c>
      <c r="Y89" s="7">
        <v>6311667</v>
      </c>
      <c r="Z89" s="7">
        <v>6080191</v>
      </c>
      <c r="AA89" s="7">
        <v>5860168</v>
      </c>
      <c r="AB89" s="5">
        <v>61.948</v>
      </c>
      <c r="AC89" s="8">
        <v>64.41</v>
      </c>
      <c r="AD89" s="5">
        <v>39.723999999999997</v>
      </c>
      <c r="AE89" s="8">
        <v>42.844000000000001</v>
      </c>
      <c r="AF89" s="7">
        <v>1259388000</v>
      </c>
      <c r="AG89" s="7">
        <v>314086000</v>
      </c>
      <c r="AH89" s="7">
        <v>310972000</v>
      </c>
      <c r="AI89" s="5">
        <v>70.41</v>
      </c>
      <c r="AJ89" s="7">
        <v>1915</v>
      </c>
      <c r="AK89" s="7">
        <v>886959877</v>
      </c>
      <c r="AL89" s="6">
        <v>98851.678291000004</v>
      </c>
      <c r="AM89" s="7">
        <v>1033150204</v>
      </c>
      <c r="AN89" s="8">
        <v>82.011700000000005</v>
      </c>
    </row>
    <row r="90" spans="1:40" x14ac:dyDescent="0.3">
      <c r="A90" s="4" t="s">
        <v>136</v>
      </c>
      <c r="B90" s="2">
        <v>114526</v>
      </c>
      <c r="C90" s="1" t="s">
        <v>54</v>
      </c>
      <c r="D90" s="5">
        <v>115321.72774848</v>
      </c>
      <c r="E90" s="6">
        <v>175433.727748</v>
      </c>
      <c r="F90" s="6" t="s">
        <v>42</v>
      </c>
      <c r="G90" s="8">
        <v>4.5540000000000003</v>
      </c>
      <c r="H90" s="5">
        <v>16.574551</v>
      </c>
      <c r="I90" s="8">
        <v>4.5540000000000003</v>
      </c>
      <c r="J90" s="5">
        <v>16.574551</v>
      </c>
      <c r="K90" s="5">
        <v>6.64195329</v>
      </c>
      <c r="L90" s="5">
        <v>5.05331302</v>
      </c>
      <c r="M90" s="5">
        <v>26.462267000000001</v>
      </c>
      <c r="N90" s="5" t="s">
        <v>42</v>
      </c>
      <c r="O90" s="5" t="s">
        <v>42</v>
      </c>
      <c r="P90" s="5">
        <v>3.4043649999999999</v>
      </c>
      <c r="Q90" s="5">
        <v>15.165433</v>
      </c>
      <c r="R90" s="5">
        <v>15.165433</v>
      </c>
      <c r="S90" s="1" t="s">
        <v>56</v>
      </c>
      <c r="T90" s="7">
        <v>51532000</v>
      </c>
      <c r="U90" s="7">
        <v>61222000</v>
      </c>
      <c r="V90" s="7">
        <v>52563000</v>
      </c>
      <c r="W90" s="7">
        <v>43983000</v>
      </c>
      <c r="X90" s="7">
        <v>51532000</v>
      </c>
      <c r="Y90" s="7">
        <v>55955000</v>
      </c>
      <c r="Z90" s="7">
        <v>58604000</v>
      </c>
      <c r="AA90" s="7">
        <v>60755000</v>
      </c>
      <c r="AB90" s="8">
        <v>29.5</v>
      </c>
      <c r="AC90" s="8">
        <v>29.5</v>
      </c>
      <c r="AD90" s="5">
        <v>22.023</v>
      </c>
      <c r="AE90" s="5">
        <v>22.023</v>
      </c>
      <c r="AF90" s="7">
        <v>271752292</v>
      </c>
      <c r="AG90" s="7">
        <v>273599818</v>
      </c>
      <c r="AH90" s="7">
        <v>281584277</v>
      </c>
      <c r="AI90" s="5">
        <v>80.11</v>
      </c>
      <c r="AJ90" s="7">
        <v>2589</v>
      </c>
      <c r="AK90" s="7">
        <v>217564959</v>
      </c>
      <c r="AL90" s="6">
        <v>92386.784188999998</v>
      </c>
      <c r="AM90" s="7">
        <v>270949861</v>
      </c>
      <c r="AN90" s="5">
        <v>99.769710000000003</v>
      </c>
    </row>
    <row r="91" spans="1:40" x14ac:dyDescent="0.3">
      <c r="A91" s="4" t="s">
        <v>137</v>
      </c>
      <c r="B91" s="2">
        <v>4318651</v>
      </c>
      <c r="C91" s="1" t="s">
        <v>41</v>
      </c>
      <c r="D91" s="5">
        <v>120872.04</v>
      </c>
      <c r="E91" s="6">
        <v>118579.34</v>
      </c>
      <c r="F91" s="6">
        <v>119687.54</v>
      </c>
      <c r="G91" s="5">
        <v>0.495</v>
      </c>
      <c r="H91" s="5">
        <v>47.893915999999997</v>
      </c>
      <c r="I91" s="5">
        <v>0.495</v>
      </c>
      <c r="J91" s="5">
        <v>47.893915999999997</v>
      </c>
      <c r="K91" s="5">
        <v>114.83790524</v>
      </c>
      <c r="L91" s="5">
        <v>20.421286030000001</v>
      </c>
      <c r="M91" s="5">
        <v>38.713745000000003</v>
      </c>
      <c r="N91" s="5">
        <v>50.463371555528703</v>
      </c>
      <c r="O91" s="5">
        <v>101.70114486511</v>
      </c>
      <c r="P91" s="5">
        <v>14.307008</v>
      </c>
      <c r="Q91" s="5">
        <v>94.836917999999997</v>
      </c>
      <c r="R91" s="5">
        <v>94.836917999999997</v>
      </c>
      <c r="S91" s="1" t="s">
        <v>80</v>
      </c>
      <c r="T91" s="7">
        <v>8027500</v>
      </c>
      <c r="U91" s="7">
        <v>6892700</v>
      </c>
      <c r="V91" s="7">
        <v>5501500</v>
      </c>
      <c r="W91" s="7">
        <v>4256100</v>
      </c>
      <c r="X91" s="7">
        <v>8288200</v>
      </c>
      <c r="Y91" s="7">
        <v>8027500</v>
      </c>
      <c r="Z91" s="7">
        <v>7791300</v>
      </c>
      <c r="AA91" s="7">
        <v>7527400</v>
      </c>
      <c r="AB91" s="5">
        <v>74.347999999999999</v>
      </c>
      <c r="AC91" s="5">
        <v>74.174000000000007</v>
      </c>
      <c r="AD91" s="5">
        <v>13.632999999999999</v>
      </c>
      <c r="AE91" s="5">
        <v>13.782</v>
      </c>
      <c r="AF91" s="7">
        <v>655400000</v>
      </c>
      <c r="AG91" s="7">
        <v>650200000</v>
      </c>
      <c r="AH91" s="7">
        <v>627400000</v>
      </c>
      <c r="AI91" s="5">
        <v>77.98</v>
      </c>
      <c r="AJ91" s="7">
        <v>2602</v>
      </c>
      <c r="AK91" s="7">
        <v>511677740</v>
      </c>
      <c r="AL91" s="6">
        <v>94251.039707999997</v>
      </c>
      <c r="AM91" s="7">
        <v>648437827</v>
      </c>
      <c r="AN91" s="8">
        <v>98.817099999999996</v>
      </c>
    </row>
    <row r="92" spans="1:40" x14ac:dyDescent="0.3">
      <c r="A92" s="4" t="s">
        <v>138</v>
      </c>
      <c r="B92" s="2">
        <v>113881</v>
      </c>
      <c r="C92" s="1" t="s">
        <v>54</v>
      </c>
      <c r="D92" s="5">
        <v>117350.86746845</v>
      </c>
      <c r="E92" s="6">
        <v>142168.86746800001</v>
      </c>
      <c r="F92" s="6">
        <v>142168.86746799998</v>
      </c>
      <c r="G92" s="5">
        <v>0.98</v>
      </c>
      <c r="H92" s="5">
        <v>39.743738</v>
      </c>
      <c r="I92" s="5">
        <v>0.98</v>
      </c>
      <c r="J92" s="5">
        <v>39.743738</v>
      </c>
      <c r="K92" s="5" t="s">
        <v>799</v>
      </c>
      <c r="L92" s="5">
        <v>4.2367415699999995</v>
      </c>
      <c r="M92" s="5">
        <v>26.995158</v>
      </c>
      <c r="N92" s="5">
        <v>29.667157832548298</v>
      </c>
      <c r="O92" s="5">
        <v>26.309948979591798</v>
      </c>
      <c r="P92" s="5">
        <v>7.0653449999999998</v>
      </c>
      <c r="Q92" s="5">
        <v>17.120013</v>
      </c>
      <c r="R92" s="5">
        <v>17.120013</v>
      </c>
      <c r="S92" s="1" t="s">
        <v>49</v>
      </c>
      <c r="T92" s="7">
        <v>19093000</v>
      </c>
      <c r="U92" s="7">
        <v>17737000</v>
      </c>
      <c r="V92" s="7">
        <v>16226000</v>
      </c>
      <c r="W92" s="7">
        <v>14852000</v>
      </c>
      <c r="X92" s="7">
        <v>20122000</v>
      </c>
      <c r="Y92" s="7">
        <v>19780000</v>
      </c>
      <c r="Z92" s="7">
        <v>19429000</v>
      </c>
      <c r="AA92" s="7">
        <v>19093000</v>
      </c>
      <c r="AB92" s="5">
        <v>59.828000000000003</v>
      </c>
      <c r="AC92" s="5">
        <v>61.058</v>
      </c>
      <c r="AD92" s="5">
        <v>41.732999999999997</v>
      </c>
      <c r="AE92" s="5">
        <v>43.564</v>
      </c>
      <c r="AF92" s="7">
        <v>570000000</v>
      </c>
      <c r="AG92" s="7">
        <v>577000000</v>
      </c>
      <c r="AH92" s="7">
        <v>602000000</v>
      </c>
      <c r="AI92" s="5">
        <v>91.4</v>
      </c>
      <c r="AJ92" s="7">
        <v>2080</v>
      </c>
      <c r="AK92" s="7">
        <v>520008944</v>
      </c>
      <c r="AL92" s="6">
        <v>107262.244878</v>
      </c>
      <c r="AM92" s="7">
        <v>564859717</v>
      </c>
      <c r="AN92" s="5">
        <v>99.286540000000002</v>
      </c>
    </row>
    <row r="93" spans="1:40" x14ac:dyDescent="0.3">
      <c r="A93" s="4" t="s">
        <v>139</v>
      </c>
      <c r="B93" s="2">
        <v>4004271</v>
      </c>
      <c r="C93" s="1" t="s">
        <v>54</v>
      </c>
      <c r="D93" s="5">
        <v>114575.73991001</v>
      </c>
      <c r="E93" s="6">
        <v>130745.73991</v>
      </c>
      <c r="F93" s="6" t="s">
        <v>42</v>
      </c>
      <c r="G93" s="8">
        <v>6.8</v>
      </c>
      <c r="H93" s="5">
        <v>17.470994000000001</v>
      </c>
      <c r="I93" s="8">
        <v>6.8</v>
      </c>
      <c r="J93" s="5">
        <v>17.470994000000001</v>
      </c>
      <c r="K93" s="5" t="s">
        <v>799</v>
      </c>
      <c r="L93" s="5">
        <v>15.84404091</v>
      </c>
      <c r="M93" s="5">
        <v>17.858277999999999</v>
      </c>
      <c r="N93" s="5" t="s">
        <v>42</v>
      </c>
      <c r="O93" s="5" t="s">
        <v>42</v>
      </c>
      <c r="P93" s="5">
        <v>1.8338699999999999</v>
      </c>
      <c r="Q93" s="5">
        <v>12.394136</v>
      </c>
      <c r="R93" s="5">
        <v>12.394136</v>
      </c>
      <c r="S93" s="1" t="s">
        <v>49</v>
      </c>
      <c r="T93" s="7">
        <v>67571000</v>
      </c>
      <c r="U93" s="7">
        <v>65984000</v>
      </c>
      <c r="V93" s="7">
        <v>67044000</v>
      </c>
      <c r="W93" s="7">
        <v>65398000</v>
      </c>
      <c r="X93" s="7">
        <v>71295000</v>
      </c>
      <c r="Y93" s="7">
        <v>71069000</v>
      </c>
      <c r="Z93" s="7">
        <v>69640000</v>
      </c>
      <c r="AA93" s="7">
        <v>67571000</v>
      </c>
      <c r="AB93" s="8">
        <v>12.683999999999999</v>
      </c>
      <c r="AC93" s="8">
        <v>12.222</v>
      </c>
      <c r="AD93" s="8">
        <v>15.132</v>
      </c>
      <c r="AE93" s="5">
        <v>14.343</v>
      </c>
      <c r="AF93" s="7">
        <v>236000000</v>
      </c>
      <c r="AG93" s="7">
        <v>237000000</v>
      </c>
      <c r="AH93" s="7">
        <v>247000000</v>
      </c>
      <c r="AI93" s="5">
        <v>74.14</v>
      </c>
      <c r="AJ93" s="7">
        <v>2804</v>
      </c>
      <c r="AK93" s="7">
        <v>175727426</v>
      </c>
      <c r="AL93" s="6">
        <v>84941.365904999999</v>
      </c>
      <c r="AM93" s="7">
        <v>174739071</v>
      </c>
      <c r="AN93" s="5">
        <v>73.718590000000006</v>
      </c>
    </row>
    <row r="94" spans="1:40" x14ac:dyDescent="0.3">
      <c r="A94" s="4" t="s">
        <v>140</v>
      </c>
      <c r="B94" s="2">
        <v>1031164</v>
      </c>
      <c r="C94" s="1" t="s">
        <v>41</v>
      </c>
      <c r="D94" s="5">
        <v>119372.64828597</v>
      </c>
      <c r="E94" s="6">
        <v>121210.648285</v>
      </c>
      <c r="F94" s="6">
        <v>126716.048286</v>
      </c>
      <c r="G94" s="5">
        <v>2.34</v>
      </c>
      <c r="H94" s="5">
        <v>31.296869999999998</v>
      </c>
      <c r="I94" s="5">
        <v>2.34</v>
      </c>
      <c r="J94" s="5">
        <v>31.296869999999998</v>
      </c>
      <c r="K94" s="5">
        <v>72.427688500000002</v>
      </c>
      <c r="L94" s="5">
        <v>22.331732599999999</v>
      </c>
      <c r="M94" s="5">
        <v>29.423521000000001</v>
      </c>
      <c r="N94" s="5">
        <v>42.473927316651903</v>
      </c>
      <c r="O94" s="5">
        <v>33.133046643355001</v>
      </c>
      <c r="P94" s="5">
        <v>6.2086399999999999</v>
      </c>
      <c r="Q94" s="5">
        <v>20.633355999999999</v>
      </c>
      <c r="R94" s="5">
        <v>20.633355999999999</v>
      </c>
      <c r="S94" s="1" t="s">
        <v>47</v>
      </c>
      <c r="T94" s="7">
        <v>19202600</v>
      </c>
      <c r="U94" s="7">
        <v>18012200</v>
      </c>
      <c r="V94" s="7">
        <v>16498300</v>
      </c>
      <c r="W94" s="7">
        <v>15005400</v>
      </c>
      <c r="X94" s="7">
        <v>19522900</v>
      </c>
      <c r="Y94" s="7">
        <v>19202600</v>
      </c>
      <c r="Z94" s="7">
        <v>18911900</v>
      </c>
      <c r="AA94" s="7">
        <v>18585900</v>
      </c>
      <c r="AB94" s="5">
        <v>47.893999999999998</v>
      </c>
      <c r="AC94" s="8">
        <v>48.112000000000002</v>
      </c>
      <c r="AD94" s="5">
        <v>29.064</v>
      </c>
      <c r="AE94" s="8">
        <v>29.366</v>
      </c>
      <c r="AF94" s="7">
        <v>407700000</v>
      </c>
      <c r="AG94" s="7">
        <v>408100000</v>
      </c>
      <c r="AH94" s="7">
        <v>411700000</v>
      </c>
      <c r="AI94" s="5">
        <v>82.66</v>
      </c>
      <c r="AJ94" s="7">
        <v>2620</v>
      </c>
      <c r="AK94" s="7">
        <v>336805580</v>
      </c>
      <c r="AL94" s="6">
        <v>98673.930772000007</v>
      </c>
      <c r="AM94" s="7">
        <v>406606119</v>
      </c>
      <c r="AN94" s="8">
        <v>99.791200000000003</v>
      </c>
    </row>
    <row r="95" spans="1:40" x14ac:dyDescent="0.3">
      <c r="A95" s="4" t="s">
        <v>141</v>
      </c>
      <c r="B95" s="2">
        <v>4159057</v>
      </c>
      <c r="C95" s="1" t="s">
        <v>41</v>
      </c>
      <c r="D95" s="5">
        <v>102844.3219615</v>
      </c>
      <c r="E95" s="6">
        <v>93390.421961</v>
      </c>
      <c r="F95" s="6" t="s">
        <v>42</v>
      </c>
      <c r="G95" s="5">
        <v>4.01</v>
      </c>
      <c r="H95" s="5" t="s">
        <v>799</v>
      </c>
      <c r="I95" s="5">
        <v>4.01</v>
      </c>
      <c r="J95" s="5" t="s">
        <v>799</v>
      </c>
      <c r="K95" s="5">
        <v>7.5068611599999997</v>
      </c>
      <c r="L95" s="5">
        <v>6.5849355300000001</v>
      </c>
      <c r="M95" s="5" t="s">
        <v>799</v>
      </c>
      <c r="N95" s="5" t="s">
        <v>42</v>
      </c>
      <c r="O95" s="5" t="s">
        <v>42</v>
      </c>
      <c r="P95" s="5">
        <v>8.7890250000000005</v>
      </c>
      <c r="Q95" s="5">
        <v>20.748470999999999</v>
      </c>
      <c r="R95" s="5">
        <v>20.748470999999999</v>
      </c>
      <c r="S95" s="1" t="s">
        <v>49</v>
      </c>
      <c r="T95" s="7">
        <v>9869200</v>
      </c>
      <c r="U95" s="7">
        <v>8930700</v>
      </c>
      <c r="V95" s="7">
        <v>7574400</v>
      </c>
      <c r="W95" s="7">
        <v>6205700</v>
      </c>
      <c r="X95" s="7">
        <v>10625800</v>
      </c>
      <c r="Y95" s="7">
        <v>10337400</v>
      </c>
      <c r="Z95" s="7">
        <v>10185000</v>
      </c>
      <c r="AA95" s="7">
        <v>9869200</v>
      </c>
      <c r="AB95" s="5">
        <v>55.162999999999997</v>
      </c>
      <c r="AC95" s="8">
        <v>53.591000000000001</v>
      </c>
      <c r="AD95" s="5">
        <v>45.363</v>
      </c>
      <c r="AE95" s="8">
        <v>41.847000000000001</v>
      </c>
      <c r="AF95" s="7">
        <v>257739599</v>
      </c>
      <c r="AG95" s="7">
        <v>258015301</v>
      </c>
      <c r="AH95" s="7">
        <v>257828508</v>
      </c>
      <c r="AI95" s="5">
        <v>93.68</v>
      </c>
      <c r="AJ95" s="7">
        <v>2005</v>
      </c>
      <c r="AK95" s="7">
        <v>241251020</v>
      </c>
      <c r="AL95" s="6">
        <v>96343.594836999997</v>
      </c>
      <c r="AM95" s="7">
        <v>256791605</v>
      </c>
      <c r="AN95" s="5">
        <v>99.713549999999998</v>
      </c>
    </row>
    <row r="96" spans="1:40" x14ac:dyDescent="0.3">
      <c r="A96" s="4" t="s">
        <v>142</v>
      </c>
      <c r="B96" s="2">
        <v>4623856</v>
      </c>
      <c r="C96" s="1" t="s">
        <v>54</v>
      </c>
      <c r="D96" s="5">
        <v>113699.58434443999</v>
      </c>
      <c r="E96" s="6">
        <v>156776.584344</v>
      </c>
      <c r="F96" s="6" t="s">
        <v>42</v>
      </c>
      <c r="G96" s="5">
        <v>0.59699999999999998</v>
      </c>
      <c r="H96" s="5" t="s">
        <v>799</v>
      </c>
      <c r="I96" s="5">
        <v>0.59699999999999998</v>
      </c>
      <c r="J96" s="5" t="s">
        <v>799</v>
      </c>
      <c r="K96" s="5" t="s">
        <v>799</v>
      </c>
      <c r="L96" s="5">
        <v>6.6319649800000002</v>
      </c>
      <c r="M96" s="5">
        <v>8.2295949999999998</v>
      </c>
      <c r="N96" s="5" t="s">
        <v>42</v>
      </c>
      <c r="O96" s="5" t="s">
        <v>42</v>
      </c>
      <c r="P96" s="5">
        <v>3.3050820000000001</v>
      </c>
      <c r="Q96" s="5">
        <v>7.9735829999999996</v>
      </c>
      <c r="R96" s="5">
        <v>7.9735829999999996</v>
      </c>
      <c r="S96" s="1" t="s">
        <v>49</v>
      </c>
      <c r="T96" s="7">
        <v>45006000</v>
      </c>
      <c r="U96" s="7">
        <v>46159000</v>
      </c>
      <c r="V96" s="7">
        <v>46385000</v>
      </c>
      <c r="W96" s="7">
        <v>42518000</v>
      </c>
      <c r="X96" s="7">
        <v>47435000</v>
      </c>
      <c r="Y96" s="7">
        <v>46509000</v>
      </c>
      <c r="Z96" s="7">
        <v>45534000</v>
      </c>
      <c r="AA96" s="7">
        <v>45006000</v>
      </c>
      <c r="AB96" s="8">
        <v>76.63</v>
      </c>
      <c r="AC96" s="5">
        <v>75.873999999999995</v>
      </c>
      <c r="AD96" s="5">
        <v>40.927999999999997</v>
      </c>
      <c r="AE96" s="5">
        <v>40.396000000000001</v>
      </c>
      <c r="AF96" s="7">
        <v>2028000000</v>
      </c>
      <c r="AG96" s="7">
        <v>2027000000</v>
      </c>
      <c r="AH96" s="7">
        <v>2034000000</v>
      </c>
      <c r="AI96" s="5">
        <v>77.5</v>
      </c>
      <c r="AJ96" s="7">
        <v>2660</v>
      </c>
      <c r="AK96" s="7">
        <v>1571917101</v>
      </c>
      <c r="AL96" s="6">
        <v>88121.672682000004</v>
      </c>
      <c r="AM96" s="7">
        <v>2024362449</v>
      </c>
      <c r="AN96" s="5">
        <v>99.811940000000007</v>
      </c>
    </row>
    <row r="97" spans="1:40" x14ac:dyDescent="0.3">
      <c r="A97" s="4" t="s">
        <v>143</v>
      </c>
      <c r="B97" s="2">
        <v>4004236</v>
      </c>
      <c r="C97" s="1" t="s">
        <v>54</v>
      </c>
      <c r="D97" s="5">
        <v>111116.2066924</v>
      </c>
      <c r="E97" s="6">
        <v>113420.20669200001</v>
      </c>
      <c r="F97" s="6" t="s">
        <v>42</v>
      </c>
      <c r="G97" s="5" t="s">
        <v>42</v>
      </c>
      <c r="H97" s="5" t="s">
        <v>42</v>
      </c>
      <c r="I97" s="5" t="s">
        <v>42</v>
      </c>
      <c r="J97" s="5" t="s">
        <v>42</v>
      </c>
      <c r="K97" s="5" t="s">
        <v>42</v>
      </c>
      <c r="L97" s="5" t="s">
        <v>42</v>
      </c>
      <c r="M97" s="5" t="s">
        <v>42</v>
      </c>
      <c r="N97" s="5" t="s">
        <v>42</v>
      </c>
      <c r="O97" s="5" t="s">
        <v>42</v>
      </c>
      <c r="P97" s="5" t="s">
        <v>42</v>
      </c>
      <c r="Q97" s="5" t="s">
        <v>42</v>
      </c>
      <c r="R97" s="5" t="s">
        <v>42</v>
      </c>
      <c r="S97" s="1" t="s">
        <v>63</v>
      </c>
      <c r="T97" s="7">
        <v>51362000</v>
      </c>
      <c r="U97" s="7">
        <v>51217000</v>
      </c>
      <c r="V97" s="7">
        <v>46710000</v>
      </c>
      <c r="W97" s="7">
        <v>44538000</v>
      </c>
      <c r="X97" s="7">
        <v>50012000</v>
      </c>
      <c r="Y97" s="7">
        <v>51362000</v>
      </c>
      <c r="Z97" s="7">
        <v>51581000</v>
      </c>
      <c r="AA97" s="7">
        <v>51542000</v>
      </c>
      <c r="AB97" s="5">
        <v>44.685000000000002</v>
      </c>
      <c r="AC97" s="8" t="s">
        <v>42</v>
      </c>
      <c r="AD97" s="5">
        <v>14.792999999999999</v>
      </c>
      <c r="AE97" s="8" t="s">
        <v>42</v>
      </c>
      <c r="AF97" s="7">
        <v>1491000000</v>
      </c>
      <c r="AG97" s="7">
        <v>1503000000</v>
      </c>
      <c r="AH97" s="7">
        <v>1524000000</v>
      </c>
      <c r="AI97" s="5">
        <v>64.930000000000007</v>
      </c>
      <c r="AJ97" s="7">
        <v>2777</v>
      </c>
      <c r="AK97" s="7">
        <v>966443322</v>
      </c>
      <c r="AL97" s="6">
        <v>72144.993986999994</v>
      </c>
      <c r="AM97" s="7">
        <v>1172606224</v>
      </c>
      <c r="AN97" s="5">
        <v>78.777940000000001</v>
      </c>
    </row>
    <row r="98" spans="1:40" x14ac:dyDescent="0.3">
      <c r="A98" s="4" t="s">
        <v>144</v>
      </c>
      <c r="B98" s="2">
        <v>103417</v>
      </c>
      <c r="C98" s="1" t="s">
        <v>54</v>
      </c>
      <c r="D98" s="5">
        <v>111017.21935376999</v>
      </c>
      <c r="E98" s="6">
        <v>135087.21935299999</v>
      </c>
      <c r="F98" s="6">
        <v>133007.219354</v>
      </c>
      <c r="G98" s="8">
        <v>5.7</v>
      </c>
      <c r="H98" s="5">
        <v>11.278050778050799</v>
      </c>
      <c r="I98" s="8">
        <v>5.7</v>
      </c>
      <c r="J98" s="5">
        <v>11.278050778050799</v>
      </c>
      <c r="K98" s="5">
        <v>2.8335699200370099</v>
      </c>
      <c r="L98" s="5">
        <v>1.6880246130086498</v>
      </c>
      <c r="M98" s="5">
        <v>7.540934</v>
      </c>
      <c r="N98" s="5" t="s">
        <v>42</v>
      </c>
      <c r="O98" s="5" t="s">
        <v>42</v>
      </c>
      <c r="P98" s="5">
        <v>2.4697369999999998</v>
      </c>
      <c r="Q98" s="5">
        <v>10.861720999999999</v>
      </c>
      <c r="R98" s="5">
        <v>10.861720999999999</v>
      </c>
      <c r="S98" s="1" t="s">
        <v>49</v>
      </c>
      <c r="T98" s="7">
        <v>51000000</v>
      </c>
      <c r="U98" s="7">
        <v>42976000</v>
      </c>
      <c r="V98" s="7">
        <v>43388000</v>
      </c>
      <c r="W98" s="7">
        <v>37071000</v>
      </c>
      <c r="X98" s="7">
        <v>56085000</v>
      </c>
      <c r="Y98" s="7">
        <v>54711000</v>
      </c>
      <c r="Z98" s="7">
        <v>52633000</v>
      </c>
      <c r="AA98" s="7">
        <v>51000000</v>
      </c>
      <c r="AB98" s="5">
        <v>27.584</v>
      </c>
      <c r="AC98" s="5">
        <v>28.443999999999999</v>
      </c>
      <c r="AD98" s="5">
        <v>19.635999999999999</v>
      </c>
      <c r="AE98" s="5">
        <v>20.774000000000001</v>
      </c>
      <c r="AF98" s="7">
        <v>403033421</v>
      </c>
      <c r="AG98" s="7">
        <v>404073495</v>
      </c>
      <c r="AH98" s="7">
        <v>407984339</v>
      </c>
      <c r="AI98" s="5">
        <v>84.55</v>
      </c>
      <c r="AJ98" s="7">
        <v>2133</v>
      </c>
      <c r="AK98" s="7">
        <v>340833633</v>
      </c>
      <c r="AL98" s="6">
        <v>93868.990864000007</v>
      </c>
      <c r="AM98" s="7">
        <v>373574933</v>
      </c>
      <c r="AN98" s="5">
        <v>92.675960000000003</v>
      </c>
    </row>
    <row r="99" spans="1:40" x14ac:dyDescent="0.3">
      <c r="A99" s="4" t="s">
        <v>145</v>
      </c>
      <c r="B99" s="2">
        <v>4071032</v>
      </c>
      <c r="C99" s="1" t="s">
        <v>41</v>
      </c>
      <c r="D99" s="5">
        <v>102699.60400000001</v>
      </c>
      <c r="E99" s="6">
        <v>124986.004</v>
      </c>
      <c r="F99" s="6" t="s">
        <v>42</v>
      </c>
      <c r="G99" s="5">
        <v>0.79900000000000004</v>
      </c>
      <c r="H99" s="5">
        <v>27.365559000000001</v>
      </c>
      <c r="I99" s="5">
        <v>0.79900000000000004</v>
      </c>
      <c r="J99" s="5">
        <v>27.365559000000001</v>
      </c>
      <c r="K99" s="5" t="s">
        <v>799</v>
      </c>
      <c r="L99" s="5" t="s">
        <v>799</v>
      </c>
      <c r="M99" s="5">
        <v>30.946361</v>
      </c>
      <c r="N99" s="5" t="s">
        <v>42</v>
      </c>
      <c r="O99" s="5" t="s">
        <v>42</v>
      </c>
      <c r="P99" s="5">
        <v>3.4549240000000001</v>
      </c>
      <c r="Q99" s="5">
        <v>12.405436</v>
      </c>
      <c r="R99" s="5">
        <v>12.405436</v>
      </c>
      <c r="S99" s="1" t="s">
        <v>43</v>
      </c>
      <c r="T99" s="7">
        <v>36176200</v>
      </c>
      <c r="U99" s="7">
        <v>35975600</v>
      </c>
      <c r="V99" s="7">
        <v>32250300</v>
      </c>
      <c r="W99" s="7">
        <v>29060600</v>
      </c>
      <c r="X99" s="7">
        <v>36176200</v>
      </c>
      <c r="Y99" s="7">
        <v>36475900</v>
      </c>
      <c r="Z99" s="7">
        <v>36530100</v>
      </c>
      <c r="AA99" s="7">
        <v>36687000</v>
      </c>
      <c r="AB99" s="8">
        <v>26.902999999999999</v>
      </c>
      <c r="AC99" s="8">
        <v>26.902999999999999</v>
      </c>
      <c r="AD99" s="8">
        <v>18.585000000000001</v>
      </c>
      <c r="AE99" s="8">
        <v>18.585000000000001</v>
      </c>
      <c r="AF99" s="7">
        <v>1133500000</v>
      </c>
      <c r="AG99" s="7">
        <v>1133100000</v>
      </c>
      <c r="AH99" s="7">
        <v>1142600000</v>
      </c>
      <c r="AI99" s="5">
        <v>78.489999999999995</v>
      </c>
      <c r="AJ99" s="7">
        <v>2714</v>
      </c>
      <c r="AK99" s="7">
        <v>889890723</v>
      </c>
      <c r="AL99" s="6">
        <v>80606.301689</v>
      </c>
      <c r="AM99" s="7">
        <v>1109832189</v>
      </c>
      <c r="AN99" s="5">
        <v>97.886060000000001</v>
      </c>
    </row>
    <row r="100" spans="1:40" x14ac:dyDescent="0.3">
      <c r="A100" s="4" t="s">
        <v>146</v>
      </c>
      <c r="B100" s="2">
        <v>4004086</v>
      </c>
      <c r="C100" s="1" t="s">
        <v>54</v>
      </c>
      <c r="D100" s="5">
        <v>131912.99679524999</v>
      </c>
      <c r="E100" s="6">
        <v>179103.99679500001</v>
      </c>
      <c r="F100" s="6" t="s">
        <v>42</v>
      </c>
      <c r="G100" s="5">
        <v>-9.9740000000000002</v>
      </c>
      <c r="H100" s="5" t="s">
        <v>799</v>
      </c>
      <c r="I100" s="5">
        <v>-9.9740000000000002</v>
      </c>
      <c r="J100" s="5" t="s">
        <v>799</v>
      </c>
      <c r="K100" s="5" t="s">
        <v>799</v>
      </c>
      <c r="L100" s="5" t="s">
        <v>799</v>
      </c>
      <c r="M100" s="5" t="s">
        <v>799</v>
      </c>
      <c r="N100" s="5" t="s">
        <v>42</v>
      </c>
      <c r="O100" s="5" t="s">
        <v>42</v>
      </c>
      <c r="P100" s="5">
        <v>2.4436710000000001</v>
      </c>
      <c r="Q100" s="5" t="s">
        <v>799</v>
      </c>
      <c r="R100" s="5">
        <v>-50.680247999999999</v>
      </c>
      <c r="S100" s="1" t="s">
        <v>49</v>
      </c>
      <c r="T100" s="7">
        <v>77794000</v>
      </c>
      <c r="U100" s="7">
        <v>66608000</v>
      </c>
      <c r="V100" s="7">
        <v>62286000</v>
      </c>
      <c r="W100" s="7">
        <v>58158000</v>
      </c>
      <c r="X100" s="7">
        <v>73293000</v>
      </c>
      <c r="Y100" s="7">
        <v>73557000</v>
      </c>
      <c r="Z100" s="7">
        <v>76442000</v>
      </c>
      <c r="AA100" s="7">
        <v>77794000</v>
      </c>
      <c r="AB100" s="8">
        <v>11.891999999999999</v>
      </c>
      <c r="AC100" s="8">
        <v>3.6179999999999999</v>
      </c>
      <c r="AD100" s="8">
        <v>4.0540000000000003</v>
      </c>
      <c r="AE100" s="8">
        <v>-5.4450000000000003</v>
      </c>
      <c r="AF100" s="7">
        <v>617795755</v>
      </c>
      <c r="AG100" s="7">
        <v>615530689</v>
      </c>
      <c r="AH100" s="7">
        <v>604612386</v>
      </c>
      <c r="AI100" s="5">
        <v>50.85</v>
      </c>
      <c r="AJ100" s="7">
        <v>2150</v>
      </c>
      <c r="AK100" s="7">
        <v>379939017</v>
      </c>
      <c r="AL100" s="6">
        <v>67078.233450999993</v>
      </c>
      <c r="AM100" s="7">
        <v>713917672</v>
      </c>
      <c r="AN100" s="5">
        <v>95.549469999999999</v>
      </c>
    </row>
    <row r="101" spans="1:40" x14ac:dyDescent="0.3">
      <c r="A101" s="4" t="s">
        <v>147</v>
      </c>
      <c r="B101" s="2">
        <v>4051574</v>
      </c>
      <c r="C101" s="1" t="s">
        <v>54</v>
      </c>
      <c r="D101" s="5">
        <v>106944.27300856001</v>
      </c>
      <c r="E101" s="6">
        <v>127153.273008</v>
      </c>
      <c r="F101" s="6" t="s">
        <v>42</v>
      </c>
      <c r="G101" s="5">
        <v>1.8</v>
      </c>
      <c r="H101" s="5">
        <v>18.933374000000001</v>
      </c>
      <c r="I101" s="5">
        <v>1.8</v>
      </c>
      <c r="J101" s="5">
        <v>18.933374000000001</v>
      </c>
      <c r="K101" s="5">
        <v>11.447885269999999</v>
      </c>
      <c r="L101" s="5">
        <v>6.3414634100000002</v>
      </c>
      <c r="M101" s="5">
        <v>24.615988999999999</v>
      </c>
      <c r="N101" s="5" t="s">
        <v>42</v>
      </c>
      <c r="O101" s="5" t="s">
        <v>42</v>
      </c>
      <c r="P101" s="5">
        <v>1.4021269999999999</v>
      </c>
      <c r="Q101" s="5">
        <v>8.9242889999999999</v>
      </c>
      <c r="R101" s="5">
        <v>8.9242889999999999</v>
      </c>
      <c r="S101" s="1" t="s">
        <v>49</v>
      </c>
      <c r="T101" s="7">
        <v>90958000</v>
      </c>
      <c r="U101" s="7">
        <v>100338000</v>
      </c>
      <c r="V101" s="7">
        <v>97287000</v>
      </c>
      <c r="W101" s="7">
        <v>84628000</v>
      </c>
      <c r="X101" s="7">
        <v>90686000</v>
      </c>
      <c r="Y101" s="7">
        <v>89502000</v>
      </c>
      <c r="Z101" s="7">
        <v>89739000</v>
      </c>
      <c r="AA101" s="7">
        <v>90958000</v>
      </c>
      <c r="AB101" s="5">
        <v>22.962</v>
      </c>
      <c r="AC101" s="8">
        <v>21.701000000000001</v>
      </c>
      <c r="AD101" s="5">
        <v>14.457000000000001</v>
      </c>
      <c r="AE101" s="8">
        <v>13.241</v>
      </c>
      <c r="AF101" s="7">
        <v>853000000</v>
      </c>
      <c r="AG101" s="7">
        <v>857000000</v>
      </c>
      <c r="AH101" s="7">
        <v>852000000</v>
      </c>
      <c r="AI101" s="5">
        <v>61.74</v>
      </c>
      <c r="AJ101" s="7">
        <v>2496</v>
      </c>
      <c r="AK101" s="7">
        <v>526874871</v>
      </c>
      <c r="AL101" s="6">
        <v>66027.958832999997</v>
      </c>
      <c r="AM101" s="7">
        <v>730634625</v>
      </c>
      <c r="AN101" s="5">
        <v>85.617609999999999</v>
      </c>
    </row>
    <row r="102" spans="1:40" x14ac:dyDescent="0.3">
      <c r="A102" s="4" t="s">
        <v>148</v>
      </c>
      <c r="B102" s="2">
        <v>4135343</v>
      </c>
      <c r="C102" s="1" t="s">
        <v>41</v>
      </c>
      <c r="D102" s="5">
        <v>114668.92150257</v>
      </c>
      <c r="E102" s="6">
        <v>131136.92150200001</v>
      </c>
      <c r="F102" s="6" t="s">
        <v>42</v>
      </c>
      <c r="G102" s="5">
        <v>1</v>
      </c>
      <c r="H102" s="5" t="s">
        <v>799</v>
      </c>
      <c r="I102" s="5">
        <v>1</v>
      </c>
      <c r="J102" s="5" t="s">
        <v>799</v>
      </c>
      <c r="K102" s="5" t="s">
        <v>799</v>
      </c>
      <c r="L102" s="5">
        <v>6.2055709200000004</v>
      </c>
      <c r="M102" s="5">
        <v>12.160983</v>
      </c>
      <c r="N102" s="5" t="s">
        <v>42</v>
      </c>
      <c r="O102" s="5" t="s">
        <v>42</v>
      </c>
      <c r="P102" s="5">
        <v>4.6339769999999998</v>
      </c>
      <c r="Q102" s="5">
        <v>9.2912660000000002</v>
      </c>
      <c r="R102" s="5">
        <v>9.2912660000000002</v>
      </c>
      <c r="S102" s="1" t="s">
        <v>49</v>
      </c>
      <c r="T102" s="7">
        <v>27116000</v>
      </c>
      <c r="U102" s="7">
        <v>27281000</v>
      </c>
      <c r="V102" s="7">
        <v>27305000</v>
      </c>
      <c r="W102" s="7">
        <v>24689000</v>
      </c>
      <c r="X102" s="7">
        <v>28299000</v>
      </c>
      <c r="Y102" s="7">
        <v>27805000</v>
      </c>
      <c r="Z102" s="7">
        <v>27450000</v>
      </c>
      <c r="AA102" s="7">
        <v>27116000</v>
      </c>
      <c r="AB102" s="5">
        <v>77.802999999999997</v>
      </c>
      <c r="AC102" s="5">
        <v>77.805000000000007</v>
      </c>
      <c r="AD102" s="8">
        <v>46.08</v>
      </c>
      <c r="AE102" s="5">
        <v>49.290999999999997</v>
      </c>
      <c r="AF102" s="7">
        <v>1246000000</v>
      </c>
      <c r="AG102" s="7">
        <v>1246000000</v>
      </c>
      <c r="AH102" s="7">
        <v>1247000000</v>
      </c>
      <c r="AI102" s="5">
        <v>86.37</v>
      </c>
      <c r="AJ102" s="7">
        <v>2129</v>
      </c>
      <c r="AK102" s="7">
        <v>1076441417</v>
      </c>
      <c r="AL102" s="6">
        <v>99043.374777999998</v>
      </c>
      <c r="AM102" s="7">
        <v>1243810597</v>
      </c>
      <c r="AN102" s="5">
        <v>99.802989999999994</v>
      </c>
    </row>
    <row r="103" spans="1:40" x14ac:dyDescent="0.3">
      <c r="A103" s="4" t="s">
        <v>149</v>
      </c>
      <c r="B103" s="2">
        <v>103442</v>
      </c>
      <c r="C103" s="1" t="s">
        <v>54</v>
      </c>
      <c r="D103" s="5">
        <v>104107.94214138</v>
      </c>
      <c r="E103" s="6">
        <v>117282.94214100001</v>
      </c>
      <c r="F103" s="6">
        <v>117282.94214100001</v>
      </c>
      <c r="G103" s="5">
        <v>1.51</v>
      </c>
      <c r="H103" s="5">
        <v>26.105911330049299</v>
      </c>
      <c r="I103" s="5">
        <v>1.51</v>
      </c>
      <c r="J103" s="5">
        <v>26.105911330049299</v>
      </c>
      <c r="K103" s="5" t="s">
        <v>799</v>
      </c>
      <c r="L103" s="5">
        <v>7.6044154685856196</v>
      </c>
      <c r="M103" s="5">
        <v>27.881960559991299</v>
      </c>
      <c r="N103" s="5" t="s">
        <v>42</v>
      </c>
      <c r="O103" s="5" t="s">
        <v>42</v>
      </c>
      <c r="P103" s="5">
        <v>4.8980139999999999</v>
      </c>
      <c r="Q103" s="5">
        <v>15.273205000000001</v>
      </c>
      <c r="R103" s="5">
        <v>17.071752859007301</v>
      </c>
      <c r="S103" s="1" t="s">
        <v>49</v>
      </c>
      <c r="T103" s="7">
        <v>22819000</v>
      </c>
      <c r="U103" s="7">
        <v>20756000</v>
      </c>
      <c r="V103" s="7">
        <v>19883000</v>
      </c>
      <c r="W103" s="7">
        <v>17209000</v>
      </c>
      <c r="X103" s="7">
        <v>24046000</v>
      </c>
      <c r="Y103" s="7">
        <v>23735000</v>
      </c>
      <c r="Z103" s="7">
        <v>23390000</v>
      </c>
      <c r="AA103" s="7">
        <v>22819000</v>
      </c>
      <c r="AB103" s="5">
        <v>44.088999999999999</v>
      </c>
      <c r="AC103" s="5">
        <v>45.241</v>
      </c>
      <c r="AD103" s="5">
        <v>28.940999999999999</v>
      </c>
      <c r="AE103" s="5">
        <v>30.260999999999999</v>
      </c>
      <c r="AF103" s="7">
        <v>491033300</v>
      </c>
      <c r="AG103" s="7">
        <v>491923929</v>
      </c>
      <c r="AH103" s="7">
        <v>492975049</v>
      </c>
      <c r="AI103" s="5">
        <v>90.49</v>
      </c>
      <c r="AJ103" s="7">
        <v>1862</v>
      </c>
      <c r="AK103" s="7">
        <v>444416639</v>
      </c>
      <c r="AL103" s="6">
        <v>94207.439134999993</v>
      </c>
      <c r="AM103" s="7">
        <v>490217577</v>
      </c>
      <c r="AN103" s="5">
        <v>99.815939999999998</v>
      </c>
    </row>
    <row r="104" spans="1:40" x14ac:dyDescent="0.3">
      <c r="A104" s="4" t="s">
        <v>150</v>
      </c>
      <c r="B104" s="2">
        <v>5256437</v>
      </c>
      <c r="C104" s="1" t="s">
        <v>41</v>
      </c>
      <c r="D104" s="5">
        <v>112550.77922552</v>
      </c>
      <c r="E104" s="6">
        <v>115493.202225</v>
      </c>
      <c r="F104" s="6" t="s">
        <v>42</v>
      </c>
      <c r="G104" s="8">
        <v>1.2470000000000001</v>
      </c>
      <c r="H104" s="5">
        <v>101.384522</v>
      </c>
      <c r="I104" s="8">
        <v>1.2470000000000001</v>
      </c>
      <c r="J104" s="5">
        <v>101.384522</v>
      </c>
      <c r="K104" s="5" t="s">
        <v>799</v>
      </c>
      <c r="L104" s="5">
        <v>119.90704325999999</v>
      </c>
      <c r="M104" s="5">
        <v>63.675716999999999</v>
      </c>
      <c r="N104" s="5" t="s">
        <v>42</v>
      </c>
      <c r="O104" s="5" t="s">
        <v>42</v>
      </c>
      <c r="P104" s="5">
        <v>26.923186999999999</v>
      </c>
      <c r="Q104" s="5">
        <v>58.448154000000002</v>
      </c>
      <c r="R104" s="5">
        <v>58.448154000000002</v>
      </c>
      <c r="S104" s="1" t="s">
        <v>49</v>
      </c>
      <c r="T104" s="7">
        <v>3283087</v>
      </c>
      <c r="U104" s="7">
        <v>2817058</v>
      </c>
      <c r="V104" s="7">
        <v>2793104</v>
      </c>
      <c r="W104" s="7">
        <v>1451086</v>
      </c>
      <c r="X104" s="7">
        <v>4289730</v>
      </c>
      <c r="Y104" s="7">
        <v>3955751</v>
      </c>
      <c r="Z104" s="7">
        <v>3625797</v>
      </c>
      <c r="AA104" s="7">
        <v>3283087</v>
      </c>
      <c r="AB104" s="5">
        <v>67.738</v>
      </c>
      <c r="AC104" s="5">
        <v>73.891999999999996</v>
      </c>
      <c r="AD104" s="8">
        <v>34.67</v>
      </c>
      <c r="AE104" s="5">
        <v>46.063000000000002</v>
      </c>
      <c r="AF104" s="7">
        <v>335481141</v>
      </c>
      <c r="AG104" s="7">
        <v>334168646</v>
      </c>
      <c r="AH104" s="7">
        <v>335783928</v>
      </c>
      <c r="AI104" s="5">
        <v>58.21</v>
      </c>
      <c r="AJ104" s="7">
        <v>855</v>
      </c>
      <c r="AK104" s="7">
        <v>195349527</v>
      </c>
      <c r="AL104" s="6">
        <v>65516.324365</v>
      </c>
      <c r="AM104" s="7">
        <v>207395811</v>
      </c>
      <c r="AN104" s="5">
        <v>61.800020000000004</v>
      </c>
    </row>
    <row r="105" spans="1:40" x14ac:dyDescent="0.3">
      <c r="A105" s="4" t="s">
        <v>151</v>
      </c>
      <c r="B105" s="2">
        <v>4806212</v>
      </c>
      <c r="C105" s="1" t="s">
        <v>54</v>
      </c>
      <c r="D105" s="5">
        <v>102082.76306441</v>
      </c>
      <c r="E105" s="6">
        <v>122641.763064</v>
      </c>
      <c r="F105" s="6" t="s">
        <v>42</v>
      </c>
      <c r="G105" s="5">
        <v>0.99</v>
      </c>
      <c r="H105" s="5">
        <v>24.375382999999999</v>
      </c>
      <c r="I105" s="5">
        <v>0.99</v>
      </c>
      <c r="J105" s="5">
        <v>24.375382999999999</v>
      </c>
      <c r="K105" s="5" t="s">
        <v>799</v>
      </c>
      <c r="L105" s="5">
        <v>2.1054719500000001</v>
      </c>
      <c r="M105" s="5">
        <v>18.918725999999999</v>
      </c>
      <c r="N105" s="5" t="s">
        <v>42</v>
      </c>
      <c r="O105" s="5" t="s">
        <v>42</v>
      </c>
      <c r="P105" s="5">
        <v>3.7168679999999998</v>
      </c>
      <c r="Q105" s="5">
        <v>12.998597</v>
      </c>
      <c r="R105" s="5">
        <v>12.998597</v>
      </c>
      <c r="S105" s="1" t="s">
        <v>152</v>
      </c>
      <c r="T105" s="7">
        <v>32364000</v>
      </c>
      <c r="U105" s="7">
        <v>31227000</v>
      </c>
      <c r="V105" s="7">
        <v>31686000</v>
      </c>
      <c r="W105" s="7">
        <v>30117000</v>
      </c>
      <c r="X105" s="7">
        <v>32996000</v>
      </c>
      <c r="Y105" s="7">
        <v>32577000</v>
      </c>
      <c r="Z105" s="7">
        <v>32364000</v>
      </c>
      <c r="AA105" s="7">
        <v>32320000</v>
      </c>
      <c r="AB105" s="8">
        <v>65.73</v>
      </c>
      <c r="AC105" s="5">
        <v>65.396000000000001</v>
      </c>
      <c r="AD105" s="5">
        <v>27.981999999999999</v>
      </c>
      <c r="AE105" s="5">
        <v>27.766999999999999</v>
      </c>
      <c r="AF105" s="7">
        <v>1282553150</v>
      </c>
      <c r="AG105" s="7">
        <v>1282494588</v>
      </c>
      <c r="AH105" s="7">
        <v>1330173450</v>
      </c>
      <c r="AI105" s="5">
        <v>84.58</v>
      </c>
      <c r="AJ105" s="7">
        <v>2568</v>
      </c>
      <c r="AK105" s="7">
        <v>1084591277</v>
      </c>
      <c r="AL105" s="6">
        <v>86344.311560999995</v>
      </c>
      <c r="AM105" s="7">
        <v>1280116008</v>
      </c>
      <c r="AN105" s="8">
        <v>99.830799999999996</v>
      </c>
    </row>
    <row r="106" spans="1:40" x14ac:dyDescent="0.3">
      <c r="A106" s="4" t="s">
        <v>153</v>
      </c>
      <c r="B106" s="2">
        <v>4133530</v>
      </c>
      <c r="C106" s="1" t="s">
        <v>41</v>
      </c>
      <c r="D106" s="5">
        <v>95050.00751892</v>
      </c>
      <c r="E106" s="6">
        <v>100749.007518</v>
      </c>
      <c r="F106" s="6" t="s">
        <v>42</v>
      </c>
      <c r="G106" s="5">
        <v>1.67</v>
      </c>
      <c r="H106" s="5">
        <v>24.648945000000001</v>
      </c>
      <c r="I106" s="5">
        <v>1.67</v>
      </c>
      <c r="J106" s="5">
        <v>24.648945000000001</v>
      </c>
      <c r="K106" s="5">
        <v>2.1012315300000002</v>
      </c>
      <c r="L106" s="5">
        <v>2.0308036600000001</v>
      </c>
      <c r="M106" s="5">
        <v>170.62</v>
      </c>
      <c r="N106" s="5" t="s">
        <v>42</v>
      </c>
      <c r="O106" s="5" t="s">
        <v>42</v>
      </c>
      <c r="P106" s="5">
        <v>3.462879</v>
      </c>
      <c r="Q106" s="5">
        <v>8.0586310000000001</v>
      </c>
      <c r="R106" s="5">
        <v>8.0586310000000001</v>
      </c>
      <c r="S106" s="1" t="s">
        <v>66</v>
      </c>
      <c r="T106" s="7">
        <v>25111000</v>
      </c>
      <c r="U106" s="7">
        <v>15540000</v>
      </c>
      <c r="V106" s="7">
        <v>30758000</v>
      </c>
      <c r="W106" s="7">
        <v>27705000</v>
      </c>
      <c r="X106" s="7">
        <v>29094000</v>
      </c>
      <c r="Y106" s="7">
        <v>25111000</v>
      </c>
      <c r="Z106" s="7">
        <v>21371000</v>
      </c>
      <c r="AA106" s="7">
        <v>18312000</v>
      </c>
      <c r="AB106" s="8">
        <v>22.353000000000002</v>
      </c>
      <c r="AC106" s="8">
        <v>30.92</v>
      </c>
      <c r="AD106" s="8">
        <v>35.618000000000002</v>
      </c>
      <c r="AE106" s="5">
        <v>42.485999999999997</v>
      </c>
      <c r="AF106" s="7">
        <v>1114000000</v>
      </c>
      <c r="AG106" s="7">
        <v>1109000000</v>
      </c>
      <c r="AH106" s="7">
        <v>1104000000</v>
      </c>
      <c r="AI106" s="5">
        <v>77.959999999999994</v>
      </c>
      <c r="AJ106" s="7">
        <v>2191</v>
      </c>
      <c r="AK106" s="7">
        <v>868651515</v>
      </c>
      <c r="AL106" s="6">
        <v>74104.660743999993</v>
      </c>
      <c r="AM106" s="7">
        <v>1109536109</v>
      </c>
      <c r="AN106" s="5">
        <v>99.583920000000006</v>
      </c>
    </row>
    <row r="107" spans="1:40" x14ac:dyDescent="0.3">
      <c r="A107" s="4" t="s">
        <v>154</v>
      </c>
      <c r="B107" s="2">
        <v>4113211</v>
      </c>
      <c r="C107" s="1" t="s">
        <v>41</v>
      </c>
      <c r="D107" s="5">
        <v>105492.85928624</v>
      </c>
      <c r="E107" s="6">
        <v>111134.937286</v>
      </c>
      <c r="F107" s="6" t="s">
        <v>42</v>
      </c>
      <c r="G107" s="5">
        <v>0.96</v>
      </c>
      <c r="H107" s="5">
        <v>64.804878000000002</v>
      </c>
      <c r="I107" s="5">
        <v>0.96</v>
      </c>
      <c r="J107" s="5">
        <v>64.804878000000002</v>
      </c>
      <c r="K107" s="5" t="s">
        <v>799</v>
      </c>
      <c r="L107" s="5">
        <v>2.99895595</v>
      </c>
      <c r="M107" s="5">
        <v>33.782581</v>
      </c>
      <c r="N107" s="5" t="s">
        <v>42</v>
      </c>
      <c r="O107" s="5" t="s">
        <v>42</v>
      </c>
      <c r="P107" s="5">
        <v>11.788807</v>
      </c>
      <c r="Q107" s="5">
        <v>26.31512</v>
      </c>
      <c r="R107" s="5">
        <v>26.31512</v>
      </c>
      <c r="S107" s="1" t="s">
        <v>56</v>
      </c>
      <c r="T107" s="7">
        <v>9427157</v>
      </c>
      <c r="U107" s="7">
        <v>12305539</v>
      </c>
      <c r="V107" s="7">
        <v>12013953</v>
      </c>
      <c r="W107" s="7">
        <v>7318286</v>
      </c>
      <c r="X107" s="7">
        <v>9427157</v>
      </c>
      <c r="Y107" s="7">
        <v>9700436</v>
      </c>
      <c r="Z107" s="7">
        <v>10464722</v>
      </c>
      <c r="AA107" s="7">
        <v>11568613</v>
      </c>
      <c r="AB107" s="5">
        <v>57.082999999999998</v>
      </c>
      <c r="AC107" s="5">
        <v>57.082999999999998</v>
      </c>
      <c r="AD107" s="8">
        <v>44.21</v>
      </c>
      <c r="AE107" s="8">
        <v>44.21</v>
      </c>
      <c r="AF107" s="7">
        <v>496296854</v>
      </c>
      <c r="AG107" s="7">
        <v>496493455</v>
      </c>
      <c r="AH107" s="7">
        <v>496261678</v>
      </c>
      <c r="AI107" s="5">
        <v>88.75</v>
      </c>
      <c r="AJ107" s="7">
        <v>2012</v>
      </c>
      <c r="AK107" s="7">
        <v>440482811</v>
      </c>
      <c r="AL107" s="6">
        <v>93629.026306</v>
      </c>
      <c r="AM107" s="7">
        <v>494454963</v>
      </c>
      <c r="AN107" s="5">
        <v>99.628870000000006</v>
      </c>
    </row>
    <row r="108" spans="1:40" x14ac:dyDescent="0.3">
      <c r="A108" s="4" t="s">
        <v>155</v>
      </c>
      <c r="B108" s="2">
        <v>103146</v>
      </c>
      <c r="C108" s="1" t="s">
        <v>54</v>
      </c>
      <c r="D108" s="5">
        <v>97340.992499999993</v>
      </c>
      <c r="E108" s="6">
        <v>134130.68049999999</v>
      </c>
      <c r="F108" s="6">
        <v>134483.63159999999</v>
      </c>
      <c r="G108" s="5">
        <v>1.079</v>
      </c>
      <c r="H108" s="5">
        <v>31.752265861027201</v>
      </c>
      <c r="I108" s="5">
        <v>1.079</v>
      </c>
      <c r="J108" s="5">
        <v>31.752265861027201</v>
      </c>
      <c r="K108" s="5">
        <v>1.83628898</v>
      </c>
      <c r="L108" s="5">
        <v>1.8362940178205001</v>
      </c>
      <c r="M108" s="5">
        <v>20.915423000000001</v>
      </c>
      <c r="N108" s="5" t="s">
        <v>42</v>
      </c>
      <c r="O108" s="5" t="s">
        <v>42</v>
      </c>
      <c r="P108" s="5">
        <v>16.279555999999999</v>
      </c>
      <c r="Q108" s="5">
        <v>23.371248999999999</v>
      </c>
      <c r="R108" s="5">
        <v>19.809678964598099</v>
      </c>
      <c r="S108" s="1" t="s">
        <v>49</v>
      </c>
      <c r="T108" s="7">
        <v>8028436</v>
      </c>
      <c r="U108" s="7">
        <v>6191477</v>
      </c>
      <c r="V108" s="7">
        <v>4970972</v>
      </c>
      <c r="W108" s="7">
        <v>4306664</v>
      </c>
      <c r="X108" s="7">
        <v>7977973</v>
      </c>
      <c r="Y108" s="7">
        <v>7929905</v>
      </c>
      <c r="Z108" s="7">
        <v>8261080</v>
      </c>
      <c r="AA108" s="7">
        <v>8028436</v>
      </c>
      <c r="AB108" s="5">
        <v>75.867999999999995</v>
      </c>
      <c r="AC108" s="8">
        <v>75.426000000000002</v>
      </c>
      <c r="AD108" s="5">
        <v>70.542000000000002</v>
      </c>
      <c r="AE108" s="8">
        <v>69.656000000000006</v>
      </c>
      <c r="AF108" s="7">
        <v>926146000</v>
      </c>
      <c r="AG108" s="7">
        <v>925880000</v>
      </c>
      <c r="AH108" s="7">
        <v>923974000</v>
      </c>
      <c r="AI108" s="5">
        <v>94.38</v>
      </c>
      <c r="AJ108" s="7">
        <v>1873</v>
      </c>
      <c r="AK108" s="7">
        <v>874117174</v>
      </c>
      <c r="AL108" s="6">
        <v>91869.714986999999</v>
      </c>
      <c r="AM108" s="7">
        <v>922464839</v>
      </c>
      <c r="AN108" s="5">
        <v>99.599410000000006</v>
      </c>
    </row>
    <row r="109" spans="1:40" x14ac:dyDescent="0.3">
      <c r="A109" s="4" t="s">
        <v>156</v>
      </c>
      <c r="B109" s="2">
        <v>4025746</v>
      </c>
      <c r="C109" s="1" t="s">
        <v>41</v>
      </c>
      <c r="D109" s="5">
        <v>85483.66</v>
      </c>
      <c r="E109" s="6">
        <v>115985.66</v>
      </c>
      <c r="F109" s="6" t="s">
        <v>42</v>
      </c>
      <c r="G109" s="5">
        <v>-3.88</v>
      </c>
      <c r="H109" s="5" t="s">
        <v>799</v>
      </c>
      <c r="I109" s="5">
        <v>-3.88</v>
      </c>
      <c r="J109" s="5" t="s">
        <v>799</v>
      </c>
      <c r="K109" s="5">
        <v>1.20493647</v>
      </c>
      <c r="L109" s="5">
        <v>0.85804579999999997</v>
      </c>
      <c r="M109" s="5" t="s">
        <v>799</v>
      </c>
      <c r="N109" s="5" t="s">
        <v>42</v>
      </c>
      <c r="O109" s="5" t="s">
        <v>42</v>
      </c>
      <c r="P109" s="5">
        <v>2.1381030000000001</v>
      </c>
      <c r="Q109" s="5">
        <v>10.693865000000001</v>
      </c>
      <c r="R109" s="5">
        <v>10.693865000000001</v>
      </c>
      <c r="S109" s="1" t="s">
        <v>49</v>
      </c>
      <c r="T109" s="7">
        <v>54228000</v>
      </c>
      <c r="U109" s="7">
        <v>63054000</v>
      </c>
      <c r="V109" s="7">
        <v>79024000</v>
      </c>
      <c r="W109" s="7">
        <v>77867000</v>
      </c>
      <c r="X109" s="7">
        <v>54247000</v>
      </c>
      <c r="Y109" s="7">
        <v>55121000</v>
      </c>
      <c r="Z109" s="7">
        <v>55237000</v>
      </c>
      <c r="AA109" s="7">
        <v>54228000</v>
      </c>
      <c r="AB109" s="5">
        <v>40.036999999999999</v>
      </c>
      <c r="AC109" s="8">
        <v>40.069000000000003</v>
      </c>
      <c r="AD109" s="5">
        <v>17.763999999999999</v>
      </c>
      <c r="AE109" s="8">
        <v>19.242999999999999</v>
      </c>
      <c r="AF109" s="7">
        <v>4309000000</v>
      </c>
      <c r="AG109" s="7">
        <v>4276000000</v>
      </c>
      <c r="AH109" s="7">
        <v>4216000000</v>
      </c>
      <c r="AI109" s="8">
        <v>62.3</v>
      </c>
      <c r="AJ109" s="7">
        <v>2661</v>
      </c>
      <c r="AK109" s="7">
        <v>2686871874</v>
      </c>
      <c r="AL109" s="6">
        <v>53253.800541999997</v>
      </c>
      <c r="AM109" s="7">
        <v>4306450193</v>
      </c>
      <c r="AN109" s="5">
        <v>99.848140000000001</v>
      </c>
    </row>
    <row r="110" spans="1:40" x14ac:dyDescent="0.3">
      <c r="A110" s="4" t="s">
        <v>157</v>
      </c>
      <c r="B110" s="2">
        <v>4160258</v>
      </c>
      <c r="C110" s="1" t="s">
        <v>41</v>
      </c>
      <c r="D110" s="5">
        <v>87290.740275000004</v>
      </c>
      <c r="E110" s="6">
        <v>86957.740275000004</v>
      </c>
      <c r="F110" s="6">
        <v>91451.740275000004</v>
      </c>
      <c r="G110" s="5">
        <v>7.83</v>
      </c>
      <c r="H110" s="5">
        <v>61.226086000000002</v>
      </c>
      <c r="I110" s="5">
        <v>7.83</v>
      </c>
      <c r="J110" s="5">
        <v>61.226086000000002</v>
      </c>
      <c r="K110" s="5">
        <v>22.726132809999999</v>
      </c>
      <c r="L110" s="5">
        <v>21.811778720000003</v>
      </c>
      <c r="M110" s="5">
        <v>14.104444000000001</v>
      </c>
      <c r="N110" s="5">
        <v>75.324105259245201</v>
      </c>
      <c r="O110" s="5">
        <v>75.518545033519402</v>
      </c>
      <c r="P110" s="5">
        <v>4.7021980000000001</v>
      </c>
      <c r="Q110" s="5">
        <v>29.597597</v>
      </c>
      <c r="R110" s="5">
        <v>29.597597</v>
      </c>
      <c r="S110" s="1" t="s">
        <v>49</v>
      </c>
      <c r="T110" s="7">
        <v>14473000</v>
      </c>
      <c r="U110" s="7">
        <v>10537000</v>
      </c>
      <c r="V110" s="7">
        <v>7069000</v>
      </c>
      <c r="W110" s="7">
        <v>3974000</v>
      </c>
      <c r="X110" s="7">
        <v>18493000</v>
      </c>
      <c r="Y110" s="7">
        <v>17108000</v>
      </c>
      <c r="Z110" s="7">
        <v>15620000</v>
      </c>
      <c r="AA110" s="7">
        <v>14473000</v>
      </c>
      <c r="AB110" s="5">
        <v>58.136000000000003</v>
      </c>
      <c r="AC110" s="5">
        <v>52.463000000000001</v>
      </c>
      <c r="AD110" s="5">
        <v>18.641999999999999</v>
      </c>
      <c r="AE110" s="8">
        <v>14.67</v>
      </c>
      <c r="AF110" s="7">
        <v>50697438</v>
      </c>
      <c r="AG110" s="7">
        <v>50697438</v>
      </c>
      <c r="AH110" s="7">
        <v>50496474</v>
      </c>
      <c r="AI110" s="8">
        <v>81.8</v>
      </c>
      <c r="AJ110" s="7">
        <v>1762</v>
      </c>
      <c r="AK110" s="7">
        <v>41471589</v>
      </c>
      <c r="AL110" s="6">
        <v>71405.781940000001</v>
      </c>
      <c r="AM110" s="7">
        <v>47027021</v>
      </c>
      <c r="AN110" s="5">
        <v>92.760270000000006</v>
      </c>
    </row>
    <row r="111" spans="1:40" x14ac:dyDescent="0.3">
      <c r="A111" s="4" t="s">
        <v>158</v>
      </c>
      <c r="B111" s="2">
        <v>4191577</v>
      </c>
      <c r="C111" s="1" t="s">
        <v>54</v>
      </c>
      <c r="D111" s="5">
        <v>85024.105373750004</v>
      </c>
      <c r="E111" s="6">
        <v>96884.905373000001</v>
      </c>
      <c r="F111" s="6" t="s">
        <v>42</v>
      </c>
      <c r="G111" s="8">
        <v>3.18</v>
      </c>
      <c r="H111" s="5">
        <v>33.763579999999997</v>
      </c>
      <c r="I111" s="8">
        <v>3.18</v>
      </c>
      <c r="J111" s="5">
        <v>33.763579999999997</v>
      </c>
      <c r="K111" s="5" t="s">
        <v>799</v>
      </c>
      <c r="L111" s="5">
        <v>20.42508291</v>
      </c>
      <c r="M111" s="5">
        <v>41.692307999999997</v>
      </c>
      <c r="N111" s="5" t="s">
        <v>42</v>
      </c>
      <c r="O111" s="5" t="s">
        <v>42</v>
      </c>
      <c r="P111" s="5">
        <v>4.2026120000000002</v>
      </c>
      <c r="Q111" s="5">
        <v>18.875</v>
      </c>
      <c r="R111" s="5">
        <v>18.875</v>
      </c>
      <c r="S111" s="1" t="s">
        <v>49</v>
      </c>
      <c r="T111" s="7">
        <v>23051900</v>
      </c>
      <c r="U111" s="7">
        <v>22148900</v>
      </c>
      <c r="V111" s="7">
        <v>19944600</v>
      </c>
      <c r="W111" s="7">
        <v>18361700</v>
      </c>
      <c r="X111" s="7">
        <v>23053500</v>
      </c>
      <c r="Y111" s="7">
        <v>23007700</v>
      </c>
      <c r="Z111" s="7">
        <v>22976800</v>
      </c>
      <c r="AA111" s="7">
        <v>23051900</v>
      </c>
      <c r="AB111" s="5">
        <v>46.668999999999997</v>
      </c>
      <c r="AC111" s="5">
        <v>48.454999999999998</v>
      </c>
      <c r="AD111" s="5">
        <v>18.437000000000001</v>
      </c>
      <c r="AE111" s="5">
        <v>19.085000000000001</v>
      </c>
      <c r="AF111" s="7">
        <v>250600000</v>
      </c>
      <c r="AG111" s="7">
        <v>251000000</v>
      </c>
      <c r="AH111" s="7">
        <v>255966090</v>
      </c>
      <c r="AI111" s="5">
        <v>79.36</v>
      </c>
      <c r="AJ111" s="7">
        <v>1919</v>
      </c>
      <c r="AK111" s="7">
        <v>199545285</v>
      </c>
      <c r="AL111" s="6">
        <v>67595.965293000001</v>
      </c>
      <c r="AM111" s="7">
        <v>231785396</v>
      </c>
      <c r="AN111" s="5">
        <v>92.181839999999994</v>
      </c>
    </row>
    <row r="112" spans="1:40" x14ac:dyDescent="0.3">
      <c r="A112" s="4" t="s">
        <v>159</v>
      </c>
      <c r="B112" s="2">
        <v>4204256</v>
      </c>
      <c r="C112" s="1" t="s">
        <v>54</v>
      </c>
      <c r="D112" s="5">
        <v>94214.09808856</v>
      </c>
      <c r="E112" s="6" t="s">
        <v>42</v>
      </c>
      <c r="F112" s="6">
        <v>110428.586089</v>
      </c>
      <c r="G112" s="8">
        <v>1.29</v>
      </c>
      <c r="H112" s="5">
        <v>17.674344999999999</v>
      </c>
      <c r="I112" s="8">
        <v>1.29</v>
      </c>
      <c r="J112" s="5">
        <v>17.674344999999999</v>
      </c>
      <c r="K112" s="5">
        <v>7.7670491699999999</v>
      </c>
      <c r="L112" s="5">
        <v>5.7219931299999995</v>
      </c>
      <c r="M112" s="5">
        <v>18.675415000000001</v>
      </c>
      <c r="N112" s="5" t="s">
        <v>42</v>
      </c>
      <c r="O112" s="5" t="s">
        <v>42</v>
      </c>
      <c r="P112" s="5" t="s">
        <v>42</v>
      </c>
      <c r="Q112" s="5" t="s">
        <v>42</v>
      </c>
      <c r="R112" s="5">
        <v>12.4440597350192</v>
      </c>
      <c r="S112" s="1" t="s">
        <v>49</v>
      </c>
      <c r="T112" s="7">
        <v>31944000</v>
      </c>
      <c r="U112" s="7">
        <v>10844000</v>
      </c>
      <c r="V112" s="7">
        <v>5813000</v>
      </c>
      <c r="W112" s="7">
        <v>2221000</v>
      </c>
      <c r="X112" s="7">
        <v>31671000</v>
      </c>
      <c r="Y112" s="7">
        <v>25957000</v>
      </c>
      <c r="Z112" s="7">
        <v>33663000</v>
      </c>
      <c r="AA112" s="7">
        <v>31944000</v>
      </c>
      <c r="AB112" s="5">
        <v>27.817</v>
      </c>
      <c r="AC112" s="5">
        <v>39.786999999999999</v>
      </c>
      <c r="AD112" s="5" t="s">
        <v>42</v>
      </c>
      <c r="AE112" s="5" t="s">
        <v>42</v>
      </c>
      <c r="AF112" s="7">
        <v>565816456</v>
      </c>
      <c r="AG112" s="7">
        <v>569535344</v>
      </c>
      <c r="AH112" s="7">
        <v>567565120</v>
      </c>
      <c r="AI112" s="5">
        <v>69.86</v>
      </c>
      <c r="AJ112" s="7">
        <v>1142</v>
      </c>
      <c r="AK112" s="7">
        <v>395293941</v>
      </c>
      <c r="AL112" s="6">
        <v>65820.394115000003</v>
      </c>
      <c r="AM112" s="7">
        <v>446912247</v>
      </c>
      <c r="AN112" s="5">
        <v>78.985380000000006</v>
      </c>
    </row>
    <row r="113" spans="1:40" x14ac:dyDescent="0.3">
      <c r="A113" s="4" t="s">
        <v>160</v>
      </c>
      <c r="B113" s="2">
        <v>4087349</v>
      </c>
      <c r="C113" s="1" t="s">
        <v>54</v>
      </c>
      <c r="D113" s="5">
        <v>88265.860102559993</v>
      </c>
      <c r="E113" s="6">
        <v>111573.86010200001</v>
      </c>
      <c r="F113" s="6" t="s">
        <v>42</v>
      </c>
      <c r="G113" s="5">
        <v>1.34</v>
      </c>
      <c r="H113" s="5">
        <v>8.8151659999999996</v>
      </c>
      <c r="I113" s="5">
        <v>1.34</v>
      </c>
      <c r="J113" s="5">
        <v>8.8151659999999996</v>
      </c>
      <c r="K113" s="5" t="s">
        <v>799</v>
      </c>
      <c r="L113" s="5" t="s">
        <v>799</v>
      </c>
      <c r="M113" s="5">
        <v>10.650307</v>
      </c>
      <c r="N113" s="5" t="s">
        <v>42</v>
      </c>
      <c r="O113" s="5" t="s">
        <v>42</v>
      </c>
      <c r="P113" s="5">
        <v>5.479514</v>
      </c>
      <c r="Q113" s="5">
        <v>8.6598769999999998</v>
      </c>
      <c r="R113" s="5">
        <v>8.6598769999999998</v>
      </c>
      <c r="S113" s="1" t="s">
        <v>49</v>
      </c>
      <c r="T113" s="7">
        <v>20502000</v>
      </c>
      <c r="U113" s="7">
        <v>20688000</v>
      </c>
      <c r="V113" s="7">
        <v>21111000</v>
      </c>
      <c r="W113" s="7">
        <v>20841000</v>
      </c>
      <c r="X113" s="7">
        <v>20362000</v>
      </c>
      <c r="Y113" s="7">
        <v>20295000</v>
      </c>
      <c r="Z113" s="7">
        <v>20456000</v>
      </c>
      <c r="AA113" s="7">
        <v>20502000</v>
      </c>
      <c r="AB113" s="8">
        <v>69.53</v>
      </c>
      <c r="AC113" s="8">
        <v>69.757000000000005</v>
      </c>
      <c r="AD113" s="5">
        <v>60.817999999999998</v>
      </c>
      <c r="AE113" s="8">
        <v>59.994</v>
      </c>
      <c r="AF113" s="7">
        <v>1696476281</v>
      </c>
      <c r="AG113" s="7">
        <v>1709979128</v>
      </c>
      <c r="AH113" s="7">
        <v>1769880820</v>
      </c>
      <c r="AI113" s="5">
        <v>60.72</v>
      </c>
      <c r="AJ113" s="7">
        <v>2195</v>
      </c>
      <c r="AK113" s="7">
        <v>1029144196</v>
      </c>
      <c r="AL113" s="6">
        <v>53597.829726999997</v>
      </c>
      <c r="AM113" s="7">
        <v>1691898296</v>
      </c>
      <c r="AN113" s="5">
        <v>99.828019999999995</v>
      </c>
    </row>
    <row r="114" spans="1:40" x14ac:dyDescent="0.3">
      <c r="A114" s="4" t="s">
        <v>161</v>
      </c>
      <c r="B114" s="2">
        <v>4290489</v>
      </c>
      <c r="C114" s="1" t="s">
        <v>54</v>
      </c>
      <c r="D114" s="5">
        <v>85009.287466080001</v>
      </c>
      <c r="E114" s="6">
        <v>134191.48746599999</v>
      </c>
      <c r="F114" s="6">
        <v>134191.48746600002</v>
      </c>
      <c r="G114" s="5">
        <v>0.89</v>
      </c>
      <c r="H114" s="5">
        <v>37.979123173277699</v>
      </c>
      <c r="I114" s="5">
        <v>-1.6910000000000001</v>
      </c>
      <c r="J114" s="5">
        <v>76.759493670886101</v>
      </c>
      <c r="K114" s="5" t="s">
        <v>799</v>
      </c>
      <c r="L114" s="5">
        <v>23.342628420792497</v>
      </c>
      <c r="M114" s="5">
        <v>16.225473000000001</v>
      </c>
      <c r="N114" s="5" t="s">
        <v>42</v>
      </c>
      <c r="O114" s="5" t="s">
        <v>42</v>
      </c>
      <c r="P114" s="5">
        <v>12.016036</v>
      </c>
      <c r="Q114" s="5">
        <v>15.529265000000001</v>
      </c>
      <c r="R114" s="5">
        <v>21.2594045509545</v>
      </c>
      <c r="S114" s="1" t="s">
        <v>49</v>
      </c>
      <c r="T114" s="7">
        <v>10130800</v>
      </c>
      <c r="U114" s="7">
        <v>9694500</v>
      </c>
      <c r="V114" s="7">
        <v>9397300</v>
      </c>
      <c r="W114" s="7">
        <v>8081200</v>
      </c>
      <c r="X114" s="7">
        <v>10875800</v>
      </c>
      <c r="Y114" s="7">
        <v>11513400</v>
      </c>
      <c r="Z114" s="7">
        <v>11371700</v>
      </c>
      <c r="AA114" s="7">
        <v>10130800</v>
      </c>
      <c r="AB114" s="8">
        <v>70.742000000000004</v>
      </c>
      <c r="AC114" s="8">
        <v>70.855000000000004</v>
      </c>
      <c r="AD114" s="8">
        <v>61.889000000000003</v>
      </c>
      <c r="AE114" s="8">
        <v>62.377000000000002</v>
      </c>
      <c r="AF114" s="7">
        <v>467276000</v>
      </c>
      <c r="AG114" s="7">
        <v>467077000</v>
      </c>
      <c r="AH114" s="7">
        <v>466160000</v>
      </c>
      <c r="AI114" s="5">
        <v>93.39</v>
      </c>
      <c r="AJ114" s="7">
        <v>2240</v>
      </c>
      <c r="AK114" s="7">
        <v>436412077</v>
      </c>
      <c r="AL114" s="6">
        <v>79392.085047</v>
      </c>
      <c r="AM114" s="7">
        <v>466003293</v>
      </c>
      <c r="AN114" s="5">
        <v>99.724770000000007</v>
      </c>
    </row>
    <row r="115" spans="1:40" x14ac:dyDescent="0.3">
      <c r="A115" s="4" t="s">
        <v>162</v>
      </c>
      <c r="B115" s="2">
        <v>4004298</v>
      </c>
      <c r="C115" s="1" t="s">
        <v>54</v>
      </c>
      <c r="D115" s="5">
        <v>90262.462748399994</v>
      </c>
      <c r="E115" s="6">
        <v>157933.46274799999</v>
      </c>
      <c r="F115" s="6">
        <v>158253.46274799999</v>
      </c>
      <c r="G115" s="5">
        <v>1.39</v>
      </c>
      <c r="H115" s="5">
        <v>19.198322000000001</v>
      </c>
      <c r="I115" s="5">
        <v>1.39</v>
      </c>
      <c r="J115" s="5">
        <v>19.198322000000001</v>
      </c>
      <c r="K115" s="5">
        <v>3.2472702900000003</v>
      </c>
      <c r="L115" s="5">
        <v>2.7107601199999998</v>
      </c>
      <c r="M115" s="5">
        <v>153.12267700000001</v>
      </c>
      <c r="N115" s="5">
        <v>48.445230666180699</v>
      </c>
      <c r="O115" s="5">
        <v>28.862181828141601</v>
      </c>
      <c r="P115" s="5">
        <v>5.9759900000000004</v>
      </c>
      <c r="Q115" s="5">
        <v>11.962844</v>
      </c>
      <c r="R115" s="5">
        <v>11.962844</v>
      </c>
      <c r="S115" s="1" t="s">
        <v>49</v>
      </c>
      <c r="T115" s="7">
        <v>25253000</v>
      </c>
      <c r="U115" s="7">
        <v>29279000</v>
      </c>
      <c r="V115" s="7">
        <v>23113000</v>
      </c>
      <c r="W115" s="7">
        <v>20375000</v>
      </c>
      <c r="X115" s="7">
        <v>26428000</v>
      </c>
      <c r="Y115" s="7">
        <v>26134000</v>
      </c>
      <c r="Z115" s="7">
        <v>25419000</v>
      </c>
      <c r="AA115" s="7">
        <v>25253000</v>
      </c>
      <c r="AB115" s="8">
        <v>46.363</v>
      </c>
      <c r="AC115" s="8">
        <v>49.966000000000001</v>
      </c>
      <c r="AD115" s="8">
        <v>45.170999999999999</v>
      </c>
      <c r="AE115" s="8">
        <v>49.420999999999999</v>
      </c>
      <c r="AF115" s="7">
        <v>1095684180</v>
      </c>
      <c r="AG115" s="7">
        <v>1094565737</v>
      </c>
      <c r="AH115" s="7">
        <v>1090619349</v>
      </c>
      <c r="AI115" s="5">
        <v>69.23</v>
      </c>
      <c r="AJ115" s="7">
        <v>2209</v>
      </c>
      <c r="AK115" s="7">
        <v>758562968</v>
      </c>
      <c r="AL115" s="6">
        <v>62490.417303000002</v>
      </c>
      <c r="AM115" s="7">
        <v>1092498588</v>
      </c>
      <c r="AN115" s="5">
        <v>99.70926</v>
      </c>
    </row>
    <row r="116" spans="1:40" x14ac:dyDescent="0.3">
      <c r="A116" s="4" t="s">
        <v>163</v>
      </c>
      <c r="B116" s="2">
        <v>5252256</v>
      </c>
      <c r="C116" s="1" t="s">
        <v>54</v>
      </c>
      <c r="D116" s="5">
        <v>91297.111024550002</v>
      </c>
      <c r="E116" s="6">
        <v>87136.950414000006</v>
      </c>
      <c r="F116" s="6">
        <v>88356.666949465653</v>
      </c>
      <c r="G116" s="5">
        <v>1.5928770722220493</v>
      </c>
      <c r="H116" s="5">
        <v>117.549308</v>
      </c>
      <c r="I116" s="5">
        <v>1.5928770722220493</v>
      </c>
      <c r="J116" s="5">
        <v>117.549308</v>
      </c>
      <c r="K116" s="5">
        <v>23.685821190000002</v>
      </c>
      <c r="L116" s="5">
        <v>17.668029570000002</v>
      </c>
      <c r="M116" s="5">
        <v>44.685594000000002</v>
      </c>
      <c r="N116" s="5">
        <v>168.73769666787601</v>
      </c>
      <c r="O116" s="5">
        <v>65.282638980509702</v>
      </c>
      <c r="P116" s="5">
        <v>5.1732880000000003</v>
      </c>
      <c r="Q116" s="5">
        <v>65.241744999999995</v>
      </c>
      <c r="R116" s="5">
        <v>65.241744999999995</v>
      </c>
      <c r="S116" s="1" t="s">
        <v>49</v>
      </c>
      <c r="T116" s="7">
        <v>14326477.785669675</v>
      </c>
      <c r="U116" s="7">
        <v>12354506.329168132</v>
      </c>
      <c r="V116" s="7">
        <v>11435110.935402527</v>
      </c>
      <c r="W116" s="7">
        <v>8997444.7210002132</v>
      </c>
      <c r="X116" s="7">
        <v>16375237.98970671</v>
      </c>
      <c r="Y116" s="7">
        <v>15652824.326219564</v>
      </c>
      <c r="Z116" s="7">
        <v>15012835.069879627</v>
      </c>
      <c r="AA116" s="7">
        <v>14326477.785669675</v>
      </c>
      <c r="AB116" s="5">
        <v>26.029</v>
      </c>
      <c r="AC116" s="5">
        <v>28.745000000000001</v>
      </c>
      <c r="AD116" s="5">
        <v>7.4999999999999997E-2</v>
      </c>
      <c r="AE116" s="8">
        <v>7.6219999999999999</v>
      </c>
      <c r="AF116" s="7">
        <v>202078645</v>
      </c>
      <c r="AG116" s="7">
        <v>200808171</v>
      </c>
      <c r="AH116" s="7">
        <v>195139057</v>
      </c>
      <c r="AI116" s="5">
        <v>64.040000000000006</v>
      </c>
      <c r="AJ116" s="7">
        <v>1124</v>
      </c>
      <c r="AK116" s="7">
        <v>129406719</v>
      </c>
      <c r="AL116" s="6">
        <v>58464.661576999999</v>
      </c>
      <c r="AM116" s="7">
        <v>149701450</v>
      </c>
      <c r="AN116" s="5">
        <v>74.080789999999993</v>
      </c>
    </row>
    <row r="117" spans="1:40" x14ac:dyDescent="0.3">
      <c r="A117" s="4" t="s">
        <v>164</v>
      </c>
      <c r="B117" s="2">
        <v>4069378</v>
      </c>
      <c r="C117" s="1" t="s">
        <v>41</v>
      </c>
      <c r="D117" s="5">
        <v>92834.322750000007</v>
      </c>
      <c r="E117" s="6">
        <v>91750.620750000002</v>
      </c>
      <c r="F117" s="6" t="s">
        <v>42</v>
      </c>
      <c r="G117" s="5">
        <v>0.85899999999999999</v>
      </c>
      <c r="H117" s="5">
        <v>23.349515</v>
      </c>
      <c r="I117" s="5">
        <v>0.85899999999999999</v>
      </c>
      <c r="J117" s="5">
        <v>23.349515</v>
      </c>
      <c r="K117" s="5">
        <v>13.885681290000001</v>
      </c>
      <c r="L117" s="5">
        <v>11.0035077</v>
      </c>
      <c r="M117" s="5">
        <v>19.494731000000002</v>
      </c>
      <c r="N117" s="5" t="s">
        <v>42</v>
      </c>
      <c r="O117" s="5" t="s">
        <v>42</v>
      </c>
      <c r="P117" s="5">
        <v>5.8847319999999996</v>
      </c>
      <c r="Q117" s="5">
        <v>17.711400999999999</v>
      </c>
      <c r="R117" s="5">
        <v>17.711400999999999</v>
      </c>
      <c r="S117" s="1" t="s">
        <v>47</v>
      </c>
      <c r="T117" s="7">
        <v>14905386</v>
      </c>
      <c r="U117" s="7">
        <v>17428516</v>
      </c>
      <c r="V117" s="7">
        <v>17227039</v>
      </c>
      <c r="W117" s="7">
        <v>14626150</v>
      </c>
      <c r="X117" s="7">
        <v>15591300</v>
      </c>
      <c r="Y117" s="7">
        <v>14905386</v>
      </c>
      <c r="Z117" s="7">
        <v>14241136</v>
      </c>
      <c r="AA117" s="7">
        <v>14317147</v>
      </c>
      <c r="AB117" s="5">
        <v>47.607999999999997</v>
      </c>
      <c r="AC117" s="5">
        <v>47.695</v>
      </c>
      <c r="AD117" s="5">
        <v>31.433</v>
      </c>
      <c r="AE117" s="5">
        <v>31.556999999999999</v>
      </c>
      <c r="AF117" s="7">
        <v>1291958000</v>
      </c>
      <c r="AG117" s="7">
        <v>1303770000</v>
      </c>
      <c r="AH117" s="7">
        <v>1320720000</v>
      </c>
      <c r="AI117" s="5">
        <v>79.11</v>
      </c>
      <c r="AJ117" s="7">
        <v>1946</v>
      </c>
      <c r="AK117" s="7">
        <v>1017863266</v>
      </c>
      <c r="AL117" s="6">
        <v>73438.834640999994</v>
      </c>
      <c r="AM117" s="7">
        <v>1282148340</v>
      </c>
      <c r="AN117" s="5">
        <v>99.647419999999997</v>
      </c>
    </row>
    <row r="118" spans="1:40" x14ac:dyDescent="0.3">
      <c r="A118" s="4" t="s">
        <v>165</v>
      </c>
      <c r="B118" s="2">
        <v>4570011</v>
      </c>
      <c r="C118" s="1" t="s">
        <v>41</v>
      </c>
      <c r="D118" s="5">
        <v>90306.188858909998</v>
      </c>
      <c r="E118" s="6">
        <v>106742.18885799999</v>
      </c>
      <c r="F118" s="6">
        <v>106742.188859</v>
      </c>
      <c r="G118" s="8">
        <v>3.1</v>
      </c>
      <c r="H118" s="5">
        <v>84.394048692515796</v>
      </c>
      <c r="I118" s="8">
        <v>3.1</v>
      </c>
      <c r="J118" s="5">
        <v>84.394048692515796</v>
      </c>
      <c r="K118" s="5">
        <v>14.3891035436584</v>
      </c>
      <c r="L118" s="5">
        <v>6.6460122048866594</v>
      </c>
      <c r="M118" s="5">
        <v>27.165413999999998</v>
      </c>
      <c r="N118" s="5" t="s">
        <v>42</v>
      </c>
      <c r="O118" s="5" t="s">
        <v>42</v>
      </c>
      <c r="P118" s="5">
        <v>13.098019000000001</v>
      </c>
      <c r="Q118" s="5">
        <v>31.276582000000001</v>
      </c>
      <c r="R118" s="5">
        <v>29.237610524587101</v>
      </c>
      <c r="S118" s="1" t="s">
        <v>49</v>
      </c>
      <c r="T118" s="7">
        <v>8272667</v>
      </c>
      <c r="U118" s="7">
        <v>7249771</v>
      </c>
      <c r="V118" s="7">
        <v>6619381</v>
      </c>
      <c r="W118" s="7">
        <v>6014112</v>
      </c>
      <c r="X118" s="7">
        <v>8706487</v>
      </c>
      <c r="Y118" s="7">
        <v>8543174</v>
      </c>
      <c r="Z118" s="7">
        <v>8392567</v>
      </c>
      <c r="AA118" s="7">
        <v>8272667</v>
      </c>
      <c r="AB118" s="5">
        <v>45.481000000000002</v>
      </c>
      <c r="AC118" s="5">
        <v>46.466999999999999</v>
      </c>
      <c r="AD118" s="5">
        <v>36.957999999999998</v>
      </c>
      <c r="AE118" s="8">
        <v>38.049999999999997</v>
      </c>
      <c r="AF118" s="7">
        <v>96488000</v>
      </c>
      <c r="AG118" s="7">
        <v>94945000</v>
      </c>
      <c r="AH118" s="7">
        <v>93883296</v>
      </c>
      <c r="AI118" s="5">
        <v>97.64</v>
      </c>
      <c r="AJ118" s="7">
        <v>1507</v>
      </c>
      <c r="AK118" s="7">
        <v>94206713</v>
      </c>
      <c r="AL118" s="6">
        <v>88170.888898000005</v>
      </c>
      <c r="AM118" s="7">
        <v>96146872</v>
      </c>
      <c r="AN118" s="5">
        <v>99.646259999999998</v>
      </c>
    </row>
    <row r="119" spans="1:40" x14ac:dyDescent="0.3">
      <c r="A119" s="4" t="s">
        <v>166</v>
      </c>
      <c r="B119" s="2">
        <v>4072364</v>
      </c>
      <c r="C119" s="1" t="s">
        <v>54</v>
      </c>
      <c r="D119" s="5">
        <v>85533.134172000005</v>
      </c>
      <c r="E119" s="6">
        <v>104919.13417200001</v>
      </c>
      <c r="F119" s="6">
        <v>104919.13417200001</v>
      </c>
      <c r="G119" s="5">
        <v>4.3600000000000003</v>
      </c>
      <c r="H119" s="5">
        <v>13.4451330659861</v>
      </c>
      <c r="I119" s="5">
        <v>4.3600000000000003</v>
      </c>
      <c r="J119" s="5">
        <v>13.4451330659861</v>
      </c>
      <c r="K119" s="5">
        <v>11.430663148256102</v>
      </c>
      <c r="L119" s="5">
        <v>1.9539840625562601</v>
      </c>
      <c r="M119" s="5">
        <v>95.365963370253496</v>
      </c>
      <c r="N119" s="5" t="s">
        <v>42</v>
      </c>
      <c r="O119" s="5" t="s">
        <v>42</v>
      </c>
      <c r="P119" s="5">
        <v>0.60293200000000002</v>
      </c>
      <c r="Q119" s="5">
        <v>9.2456060000000004</v>
      </c>
      <c r="R119" s="5">
        <v>9.6949856008131601</v>
      </c>
      <c r="S119" s="1" t="s">
        <v>49</v>
      </c>
      <c r="T119" s="7">
        <v>171340000</v>
      </c>
      <c r="U119" s="7">
        <v>156595000</v>
      </c>
      <c r="V119" s="7">
        <v>138639000</v>
      </c>
      <c r="W119" s="7">
        <v>121867000</v>
      </c>
      <c r="X119" s="7">
        <v>174015000</v>
      </c>
      <c r="Y119" s="7">
        <v>171719000</v>
      </c>
      <c r="Z119" s="7">
        <v>171745000</v>
      </c>
      <c r="AA119" s="7">
        <v>171340000</v>
      </c>
      <c r="AB119" s="5">
        <v>27.437000000000001</v>
      </c>
      <c r="AC119" s="5">
        <v>27.937000000000001</v>
      </c>
      <c r="AD119" s="8">
        <v>6.39</v>
      </c>
      <c r="AE119" s="8">
        <v>6.5209999999999999</v>
      </c>
      <c r="AF119" s="7">
        <v>231929643</v>
      </c>
      <c r="AG119" s="7">
        <v>231902075</v>
      </c>
      <c r="AH119" s="7">
        <v>234906987</v>
      </c>
      <c r="AI119" s="5">
        <v>90.67</v>
      </c>
      <c r="AJ119" s="7">
        <v>2130</v>
      </c>
      <c r="AK119" s="7">
        <v>210286198</v>
      </c>
      <c r="AL119" s="6">
        <v>77553.549822000001</v>
      </c>
      <c r="AM119" s="7">
        <v>231431548</v>
      </c>
      <c r="AN119" s="5">
        <v>99.788179999999997</v>
      </c>
    </row>
    <row r="120" spans="1:40" x14ac:dyDescent="0.3">
      <c r="A120" s="4" t="s">
        <v>167</v>
      </c>
      <c r="B120" s="2">
        <v>103339</v>
      </c>
      <c r="C120" s="1" t="s">
        <v>54</v>
      </c>
      <c r="D120" s="5">
        <v>76530.908014839995</v>
      </c>
      <c r="E120" s="6">
        <v>104747.908014</v>
      </c>
      <c r="F120" s="6">
        <v>103600.90801499999</v>
      </c>
      <c r="G120" s="5">
        <v>2.63</v>
      </c>
      <c r="H120" s="5">
        <v>25.956603773584899</v>
      </c>
      <c r="I120" s="5">
        <v>2.63</v>
      </c>
      <c r="J120" s="5">
        <v>25.956603773584899</v>
      </c>
      <c r="K120" s="5" t="s">
        <v>799</v>
      </c>
      <c r="L120" s="5">
        <v>1.8290747704002899</v>
      </c>
      <c r="M120" s="5">
        <v>15.277207799593301</v>
      </c>
      <c r="N120" s="5" t="s">
        <v>42</v>
      </c>
      <c r="O120" s="5" t="s">
        <v>42</v>
      </c>
      <c r="P120" s="5">
        <v>0.45592700000000003</v>
      </c>
      <c r="Q120" s="5">
        <v>12.028928000000001</v>
      </c>
      <c r="R120" s="5">
        <v>13.324875628918299</v>
      </c>
      <c r="S120" s="1" t="s">
        <v>49</v>
      </c>
      <c r="T120" s="7">
        <v>195187000</v>
      </c>
      <c r="U120" s="7">
        <v>180031000</v>
      </c>
      <c r="V120" s="7">
        <v>174274000</v>
      </c>
      <c r="W120" s="7">
        <v>160550000</v>
      </c>
      <c r="X120" s="7">
        <v>229747000</v>
      </c>
      <c r="Y120" s="7">
        <v>216008000</v>
      </c>
      <c r="Z120" s="7">
        <v>204145000</v>
      </c>
      <c r="AA120" s="7">
        <v>195187000</v>
      </c>
      <c r="AB120" s="8">
        <v>12.859</v>
      </c>
      <c r="AC120" s="8">
        <v>10.114000000000001</v>
      </c>
      <c r="AD120" s="8">
        <v>5.4930000000000003</v>
      </c>
      <c r="AE120" s="8">
        <v>3.7240000000000002</v>
      </c>
      <c r="AF120" s="7">
        <v>279839000</v>
      </c>
      <c r="AG120" s="7">
        <v>279520000</v>
      </c>
      <c r="AH120" s="7">
        <v>293764000</v>
      </c>
      <c r="AI120" s="5">
        <v>89.22</v>
      </c>
      <c r="AJ120" s="7">
        <v>2087</v>
      </c>
      <c r="AK120" s="7">
        <v>248163437</v>
      </c>
      <c r="AL120" s="6">
        <v>68279.688055999999</v>
      </c>
      <c r="AM120" s="7">
        <v>276868855</v>
      </c>
      <c r="AN120" s="5">
        <v>99.538470000000004</v>
      </c>
    </row>
    <row r="121" spans="1:40" x14ac:dyDescent="0.3">
      <c r="A121" s="4" t="s">
        <v>168</v>
      </c>
      <c r="B121" s="2">
        <v>4402486</v>
      </c>
      <c r="C121" s="1" t="s">
        <v>54</v>
      </c>
      <c r="D121" s="5">
        <v>83452.34983218</v>
      </c>
      <c r="E121" s="6">
        <v>86816.849832000007</v>
      </c>
      <c r="F121" s="6" t="s">
        <v>42</v>
      </c>
      <c r="G121" s="5">
        <v>3.43</v>
      </c>
      <c r="H121" s="5">
        <v>34.002017000000002</v>
      </c>
      <c r="I121" s="5">
        <v>3.391</v>
      </c>
      <c r="J121" s="5">
        <v>34.418560999999997</v>
      </c>
      <c r="K121" s="5" t="s">
        <v>799</v>
      </c>
      <c r="L121" s="5">
        <v>11.001483240000001</v>
      </c>
      <c r="M121" s="5">
        <v>29.510622999999999</v>
      </c>
      <c r="N121" s="5" t="s">
        <v>42</v>
      </c>
      <c r="O121" s="5" t="s">
        <v>42</v>
      </c>
      <c r="P121" s="5">
        <v>4.4777959999999997</v>
      </c>
      <c r="Q121" s="5">
        <v>22.203797999999999</v>
      </c>
      <c r="R121" s="5">
        <v>22.203797999999999</v>
      </c>
      <c r="S121" s="1" t="s">
        <v>49</v>
      </c>
      <c r="T121" s="7">
        <v>17677600</v>
      </c>
      <c r="U121" s="7">
        <v>15991700</v>
      </c>
      <c r="V121" s="7">
        <v>14136400</v>
      </c>
      <c r="W121" s="7">
        <v>12454700</v>
      </c>
      <c r="X121" s="7">
        <v>19388300</v>
      </c>
      <c r="Y121" s="7">
        <v>18830000</v>
      </c>
      <c r="Z121" s="7">
        <v>18227300</v>
      </c>
      <c r="AA121" s="7">
        <v>17677600</v>
      </c>
      <c r="AB121" s="5">
        <v>33.133000000000003</v>
      </c>
      <c r="AC121" s="8">
        <v>35.283999999999999</v>
      </c>
      <c r="AD121" s="5">
        <v>17.742000000000001</v>
      </c>
      <c r="AE121" s="8">
        <v>19.038</v>
      </c>
      <c r="AF121" s="7">
        <v>225200000</v>
      </c>
      <c r="AG121" s="7">
        <v>225900000</v>
      </c>
      <c r="AH121" s="7">
        <v>227800000</v>
      </c>
      <c r="AI121" s="5">
        <v>86.64</v>
      </c>
      <c r="AJ121" s="7">
        <v>1852</v>
      </c>
      <c r="AK121" s="7">
        <v>194968827</v>
      </c>
      <c r="AL121" s="6">
        <v>72306.139181000006</v>
      </c>
      <c r="AM121" s="7">
        <v>224308216</v>
      </c>
      <c r="AN121" s="5">
        <v>99.681970000000007</v>
      </c>
    </row>
    <row r="122" spans="1:40" x14ac:dyDescent="0.3">
      <c r="A122" s="4" t="s">
        <v>169</v>
      </c>
      <c r="B122" s="2">
        <v>4099823</v>
      </c>
      <c r="C122" s="1" t="s">
        <v>54</v>
      </c>
      <c r="D122" s="5">
        <v>85764.743356890001</v>
      </c>
      <c r="E122" s="6">
        <v>106567.74335600001</v>
      </c>
      <c r="F122" s="6">
        <v>106567.743357</v>
      </c>
      <c r="G122" s="5">
        <v>1.1399999999999999</v>
      </c>
      <c r="H122" s="5">
        <v>35.395735000000002</v>
      </c>
      <c r="I122" s="5">
        <v>1.1399999999999999</v>
      </c>
      <c r="J122" s="5">
        <v>35.395735000000002</v>
      </c>
      <c r="K122" s="5" t="s">
        <v>799</v>
      </c>
      <c r="L122" s="5">
        <v>3.14834331</v>
      </c>
      <c r="M122" s="5">
        <v>24.932399</v>
      </c>
      <c r="N122" s="5" t="s">
        <v>42</v>
      </c>
      <c r="O122" s="5" t="s">
        <v>42</v>
      </c>
      <c r="P122" s="5">
        <v>11.637845</v>
      </c>
      <c r="Q122" s="5">
        <v>19.142759999999999</v>
      </c>
      <c r="R122" s="5">
        <v>19.142759999999999</v>
      </c>
      <c r="S122" s="1" t="s">
        <v>49</v>
      </c>
      <c r="T122" s="7">
        <v>7988000</v>
      </c>
      <c r="U122" s="7">
        <v>7292000</v>
      </c>
      <c r="V122" s="7">
        <v>7146000</v>
      </c>
      <c r="W122" s="7">
        <v>6036000</v>
      </c>
      <c r="X122" s="7">
        <v>9157000</v>
      </c>
      <c r="Y122" s="7">
        <v>8811000</v>
      </c>
      <c r="Z122" s="7">
        <v>8382000</v>
      </c>
      <c r="AA122" s="7">
        <v>7988000</v>
      </c>
      <c r="AB122" s="8">
        <v>100</v>
      </c>
      <c r="AC122" s="8">
        <v>100</v>
      </c>
      <c r="AD122" s="8">
        <v>61.292000000000002</v>
      </c>
      <c r="AE122" s="8">
        <v>60.697000000000003</v>
      </c>
      <c r="AF122" s="7">
        <v>574000000</v>
      </c>
      <c r="AG122" s="7">
        <v>573000000</v>
      </c>
      <c r="AH122" s="7">
        <v>572000000</v>
      </c>
      <c r="AI122" s="8">
        <v>94.29</v>
      </c>
      <c r="AJ122" s="7">
        <v>1919</v>
      </c>
      <c r="AK122" s="7">
        <v>541388840</v>
      </c>
      <c r="AL122" s="6">
        <v>80867.251029999999</v>
      </c>
      <c r="AM122" s="7">
        <v>569594677</v>
      </c>
      <c r="AN122" s="5">
        <v>99.202020000000005</v>
      </c>
    </row>
    <row r="123" spans="1:40" x14ac:dyDescent="0.3">
      <c r="A123" s="4" t="s">
        <v>170</v>
      </c>
      <c r="B123" s="2">
        <v>108612670</v>
      </c>
      <c r="C123" s="1" t="s">
        <v>54</v>
      </c>
      <c r="D123" s="5">
        <v>91037.149872199996</v>
      </c>
      <c r="E123" s="6">
        <v>85639.149871999995</v>
      </c>
      <c r="F123" s="6" t="s">
        <v>42</v>
      </c>
      <c r="G123" s="5">
        <v>-0.35</v>
      </c>
      <c r="H123" s="5">
        <v>71.952070000000006</v>
      </c>
      <c r="I123" s="5">
        <v>-0.35</v>
      </c>
      <c r="J123" s="5">
        <v>71.952070000000006</v>
      </c>
      <c r="K123" s="5">
        <v>21.703358090000002</v>
      </c>
      <c r="L123" s="5">
        <v>9.5702570300000005</v>
      </c>
      <c r="M123" s="5">
        <v>32.718446999999998</v>
      </c>
      <c r="N123" s="5" t="s">
        <v>42</v>
      </c>
      <c r="O123" s="5" t="s">
        <v>42</v>
      </c>
      <c r="P123" s="5">
        <v>2.4879190000000002</v>
      </c>
      <c r="Q123" s="5">
        <v>49.928086</v>
      </c>
      <c r="R123" s="5">
        <v>49.928086</v>
      </c>
      <c r="S123" s="1" t="s">
        <v>49</v>
      </c>
      <c r="T123" s="7">
        <v>33239000</v>
      </c>
      <c r="U123" s="7">
        <v>29654000</v>
      </c>
      <c r="V123" s="7">
        <v>33006000</v>
      </c>
      <c r="W123" s="7" t="s">
        <v>42</v>
      </c>
      <c r="X123" s="7">
        <v>34422000</v>
      </c>
      <c r="Y123" s="7">
        <v>33761000</v>
      </c>
      <c r="Z123" s="7">
        <v>33677000</v>
      </c>
      <c r="AA123" s="7">
        <v>33239000</v>
      </c>
      <c r="AB123" s="5">
        <v>14.936999999999999</v>
      </c>
      <c r="AC123" s="5">
        <v>17.346</v>
      </c>
      <c r="AD123" s="8">
        <v>1.601</v>
      </c>
      <c r="AE123" s="8">
        <v>4.0579999999999998</v>
      </c>
      <c r="AF123" s="7">
        <v>275409463</v>
      </c>
      <c r="AG123" s="7">
        <v>274701743</v>
      </c>
      <c r="AH123" s="7">
        <v>274000000</v>
      </c>
      <c r="AI123" s="8">
        <v>79.27</v>
      </c>
      <c r="AJ123" s="7">
        <v>1797</v>
      </c>
      <c r="AK123" s="7">
        <v>218523816</v>
      </c>
      <c r="AL123" s="6">
        <v>72169.675472000003</v>
      </c>
      <c r="AM123" s="7">
        <v>275278790</v>
      </c>
      <c r="AN123" s="5">
        <v>99.864260000000002</v>
      </c>
    </row>
    <row r="124" spans="1:40" x14ac:dyDescent="0.3">
      <c r="A124" s="4" t="s">
        <v>171</v>
      </c>
      <c r="B124" s="2">
        <v>4063852</v>
      </c>
      <c r="C124" s="1" t="s">
        <v>54</v>
      </c>
      <c r="D124" s="5">
        <v>81184.207978070001</v>
      </c>
      <c r="E124" s="6">
        <v>97216.207978000006</v>
      </c>
      <c r="F124" s="6" t="s">
        <v>42</v>
      </c>
      <c r="G124" s="5">
        <v>1.88</v>
      </c>
      <c r="H124" s="5">
        <v>30.895066</v>
      </c>
      <c r="I124" s="5">
        <v>1.88</v>
      </c>
      <c r="J124" s="5">
        <v>30.895066</v>
      </c>
      <c r="K124" s="5" t="s">
        <v>799</v>
      </c>
      <c r="L124" s="5">
        <v>10.174547280000001</v>
      </c>
      <c r="M124" s="5">
        <v>38.630634000000001</v>
      </c>
      <c r="N124" s="5" t="s">
        <v>42</v>
      </c>
      <c r="O124" s="5" t="s">
        <v>42</v>
      </c>
      <c r="P124" s="5">
        <v>4.5455750000000004</v>
      </c>
      <c r="Q124" s="5">
        <v>14.830848</v>
      </c>
      <c r="R124" s="5">
        <v>14.830848</v>
      </c>
      <c r="S124" s="1" t="s">
        <v>49</v>
      </c>
      <c r="T124" s="7">
        <v>20426000</v>
      </c>
      <c r="U124" s="7">
        <v>19698000</v>
      </c>
      <c r="V124" s="7">
        <v>17931000</v>
      </c>
      <c r="W124" s="7">
        <v>15218000</v>
      </c>
      <c r="X124" s="7">
        <v>21387000</v>
      </c>
      <c r="Y124" s="7">
        <v>20976000</v>
      </c>
      <c r="Z124" s="7">
        <v>20693000</v>
      </c>
      <c r="AA124" s="7">
        <v>20426000</v>
      </c>
      <c r="AB124" s="5">
        <v>38.284999999999997</v>
      </c>
      <c r="AC124" s="8">
        <v>39.328000000000003</v>
      </c>
      <c r="AD124" s="5">
        <v>28.855</v>
      </c>
      <c r="AE124" s="8">
        <v>29.835999999999999</v>
      </c>
      <c r="AF124" s="7">
        <v>401354006</v>
      </c>
      <c r="AG124" s="7">
        <v>401099070</v>
      </c>
      <c r="AH124" s="7">
        <v>402825628</v>
      </c>
      <c r="AI124" s="5">
        <v>82.47</v>
      </c>
      <c r="AJ124" s="7">
        <v>2426</v>
      </c>
      <c r="AK124" s="7">
        <v>331013106</v>
      </c>
      <c r="AL124" s="6">
        <v>66954.020950000006</v>
      </c>
      <c r="AM124" s="7">
        <v>400191529</v>
      </c>
      <c r="AN124" s="8">
        <v>99.707499999999996</v>
      </c>
    </row>
    <row r="125" spans="1:40" x14ac:dyDescent="0.3">
      <c r="A125" s="4" t="s">
        <v>172</v>
      </c>
      <c r="B125" s="2">
        <v>4008247</v>
      </c>
      <c r="C125" s="1" t="s">
        <v>41</v>
      </c>
      <c r="D125" s="5">
        <v>74114.145279999997</v>
      </c>
      <c r="E125" s="6">
        <v>76838.415280000001</v>
      </c>
      <c r="F125" s="6" t="s">
        <v>42</v>
      </c>
      <c r="G125" s="8">
        <v>1.0900000000000001</v>
      </c>
      <c r="H125" s="5">
        <v>44.292259000000001</v>
      </c>
      <c r="I125" s="8">
        <v>1.0900000000000001</v>
      </c>
      <c r="J125" s="5">
        <v>44.292259000000001</v>
      </c>
      <c r="K125" s="5">
        <v>114.65667915</v>
      </c>
      <c r="L125" s="5">
        <v>17.263157889999999</v>
      </c>
      <c r="M125" s="5">
        <v>40.078550999999997</v>
      </c>
      <c r="N125" s="5" t="s">
        <v>42</v>
      </c>
      <c r="O125" s="5" t="s">
        <v>42</v>
      </c>
      <c r="P125" s="5">
        <v>7.729851</v>
      </c>
      <c r="Q125" s="5">
        <v>28.987884000000001</v>
      </c>
      <c r="R125" s="5">
        <v>28.987884000000001</v>
      </c>
      <c r="S125" s="1" t="s">
        <v>63</v>
      </c>
      <c r="T125" s="7">
        <v>9596615</v>
      </c>
      <c r="U125" s="7">
        <v>8815769</v>
      </c>
      <c r="V125" s="7">
        <v>7854459</v>
      </c>
      <c r="W125" s="7">
        <v>7116340</v>
      </c>
      <c r="X125" s="7">
        <v>9940478</v>
      </c>
      <c r="Y125" s="7">
        <v>9755872</v>
      </c>
      <c r="Z125" s="7">
        <v>9596615</v>
      </c>
      <c r="AA125" s="7">
        <v>9410151</v>
      </c>
      <c r="AB125" s="5">
        <v>48.834000000000003</v>
      </c>
      <c r="AC125" s="5">
        <v>49.616999999999997</v>
      </c>
      <c r="AD125" s="5">
        <v>24.832000000000001</v>
      </c>
      <c r="AE125" s="5">
        <v>25.797999999999998</v>
      </c>
      <c r="AF125" s="7">
        <v>403496000</v>
      </c>
      <c r="AG125" s="7">
        <v>403258000</v>
      </c>
      <c r="AH125" s="7">
        <v>405390412</v>
      </c>
      <c r="AI125" s="5">
        <v>64.010000000000005</v>
      </c>
      <c r="AJ125" s="7">
        <v>1659</v>
      </c>
      <c r="AK125" s="7">
        <v>258264399</v>
      </c>
      <c r="AL125" s="6">
        <v>47438.004807999998</v>
      </c>
      <c r="AM125" s="7">
        <v>342916525</v>
      </c>
      <c r="AN125" s="5">
        <v>84.986350000000002</v>
      </c>
    </row>
    <row r="126" spans="1:40" x14ac:dyDescent="0.3">
      <c r="A126" s="4" t="s">
        <v>173</v>
      </c>
      <c r="B126" s="2">
        <v>108462</v>
      </c>
      <c r="C126" s="1" t="s">
        <v>54</v>
      </c>
      <c r="D126" s="5">
        <v>85818.159638629993</v>
      </c>
      <c r="E126" s="6">
        <v>90815.159637999997</v>
      </c>
      <c r="F126" s="6">
        <v>91262.159639000005</v>
      </c>
      <c r="G126" s="5">
        <v>2.93</v>
      </c>
      <c r="H126" s="5">
        <v>43.300109999999997</v>
      </c>
      <c r="I126" s="5">
        <v>2.93</v>
      </c>
      <c r="J126" s="5">
        <v>43.300109999999997</v>
      </c>
      <c r="K126" s="5" t="s">
        <v>799</v>
      </c>
      <c r="L126" s="5">
        <v>21.976609269999997</v>
      </c>
      <c r="M126" s="5">
        <v>37.127960000000002</v>
      </c>
      <c r="N126" s="5">
        <v>40.230604363451398</v>
      </c>
      <c r="O126" s="5">
        <v>36.0794542673531</v>
      </c>
      <c r="P126" s="5">
        <v>13.169252</v>
      </c>
      <c r="Q126" s="5">
        <v>26.438182999999999</v>
      </c>
      <c r="R126" s="5">
        <v>26.438182999999999</v>
      </c>
      <c r="S126" s="1" t="s">
        <v>49</v>
      </c>
      <c r="T126" s="7">
        <v>5916000</v>
      </c>
      <c r="U126" s="7">
        <v>5468000</v>
      </c>
      <c r="V126" s="7">
        <v>6218000</v>
      </c>
      <c r="W126" s="7">
        <v>5371000</v>
      </c>
      <c r="X126" s="7">
        <v>6896000</v>
      </c>
      <c r="Y126" s="7">
        <v>6555000</v>
      </c>
      <c r="Z126" s="7">
        <v>6232000</v>
      </c>
      <c r="AA126" s="7">
        <v>5916000</v>
      </c>
      <c r="AB126" s="5">
        <v>71.483999999999995</v>
      </c>
      <c r="AC126" s="5">
        <v>72.897000000000006</v>
      </c>
      <c r="AD126" s="8">
        <v>44.05</v>
      </c>
      <c r="AE126" s="5">
        <v>48.057000000000002</v>
      </c>
      <c r="AF126" s="7">
        <v>181230671</v>
      </c>
      <c r="AG126" s="7">
        <v>182084118</v>
      </c>
      <c r="AH126" s="7">
        <v>183006681</v>
      </c>
      <c r="AI126" s="5">
        <v>71.489999999999995</v>
      </c>
      <c r="AJ126" s="7">
        <v>1532</v>
      </c>
      <c r="AK126" s="7">
        <v>129558626</v>
      </c>
      <c r="AL126" s="6">
        <v>61349.896169</v>
      </c>
      <c r="AM126" s="7">
        <v>167648068</v>
      </c>
      <c r="AN126" s="5">
        <v>92.505350000000007</v>
      </c>
    </row>
    <row r="127" spans="1:40" x14ac:dyDescent="0.3">
      <c r="A127" s="4" t="s">
        <v>174</v>
      </c>
      <c r="B127" s="2">
        <v>4004412</v>
      </c>
      <c r="C127" s="1" t="s">
        <v>54</v>
      </c>
      <c r="D127" s="5">
        <v>81971.746143059994</v>
      </c>
      <c r="E127" s="6">
        <v>91799.043143000003</v>
      </c>
      <c r="F127" s="6" t="s">
        <v>42</v>
      </c>
      <c r="G127" s="5">
        <v>5.34</v>
      </c>
      <c r="H127" s="5">
        <v>28.698512999999998</v>
      </c>
      <c r="I127" s="5">
        <v>5.34</v>
      </c>
      <c r="J127" s="5">
        <v>28.698512999999998</v>
      </c>
      <c r="K127" s="5" t="s">
        <v>799</v>
      </c>
      <c r="L127" s="5">
        <v>6.3584080500000004</v>
      </c>
      <c r="M127" s="5">
        <v>26.574027999999998</v>
      </c>
      <c r="N127" s="5" t="s">
        <v>42</v>
      </c>
      <c r="O127" s="5" t="s">
        <v>42</v>
      </c>
      <c r="P127" s="5">
        <v>4.5931439999999997</v>
      </c>
      <c r="Q127" s="5">
        <v>17.665814000000001</v>
      </c>
      <c r="R127" s="5">
        <v>17.665814000000001</v>
      </c>
      <c r="S127" s="1" t="s">
        <v>47</v>
      </c>
      <c r="T127" s="7">
        <v>19929606</v>
      </c>
      <c r="U127" s="7">
        <v>19065194</v>
      </c>
      <c r="V127" s="7">
        <v>15861608</v>
      </c>
      <c r="W127" s="7">
        <v>14347640</v>
      </c>
      <c r="X127" s="7">
        <v>19986102</v>
      </c>
      <c r="Y127" s="7">
        <v>19929606</v>
      </c>
      <c r="Z127" s="7">
        <v>19838734</v>
      </c>
      <c r="AA127" s="7">
        <v>19826043</v>
      </c>
      <c r="AB127" s="5">
        <v>35.935000000000002</v>
      </c>
      <c r="AC127" s="8">
        <v>36.104999999999997</v>
      </c>
      <c r="AD127" s="5">
        <v>24.594999999999999</v>
      </c>
      <c r="AE127" s="8">
        <v>24.827999999999999</v>
      </c>
      <c r="AF127" s="7">
        <v>128720433</v>
      </c>
      <c r="AG127" s="7">
        <v>128603966</v>
      </c>
      <c r="AH127" s="7">
        <v>128475824</v>
      </c>
      <c r="AI127" s="5">
        <v>83.75</v>
      </c>
      <c r="AJ127" s="7">
        <v>1760</v>
      </c>
      <c r="AK127" s="7">
        <v>107798805</v>
      </c>
      <c r="AL127" s="6">
        <v>68648.434999999998</v>
      </c>
      <c r="AM127" s="7">
        <v>127943374</v>
      </c>
      <c r="AN127" s="5">
        <v>99.396320000000003</v>
      </c>
    </row>
    <row r="128" spans="1:40" x14ac:dyDescent="0.3">
      <c r="A128" s="4" t="s">
        <v>175</v>
      </c>
      <c r="B128" s="2">
        <v>4121470</v>
      </c>
      <c r="C128" s="1" t="s">
        <v>54</v>
      </c>
      <c r="D128" s="5">
        <v>83204.079842549996</v>
      </c>
      <c r="E128" s="6">
        <v>169941.07984200001</v>
      </c>
      <c r="F128" s="6">
        <v>169968.07984299998</v>
      </c>
      <c r="G128" s="5">
        <v>1.57</v>
      </c>
      <c r="H128" s="5">
        <v>19.220199999999998</v>
      </c>
      <c r="I128" s="5">
        <v>1.6020000000000001</v>
      </c>
      <c r="J128" s="5">
        <v>19.799631999999999</v>
      </c>
      <c r="K128" s="5">
        <v>2.8814874300000004</v>
      </c>
      <c r="L128" s="5">
        <v>1.7265921800000001</v>
      </c>
      <c r="M128" s="5" t="s">
        <v>799</v>
      </c>
      <c r="N128" s="5" t="s">
        <v>799</v>
      </c>
      <c r="O128" s="5" t="s">
        <v>799</v>
      </c>
      <c r="P128" s="5">
        <v>5.7121130000000004</v>
      </c>
      <c r="Q128" s="5">
        <v>11.772442</v>
      </c>
      <c r="R128" s="5">
        <v>11.772442</v>
      </c>
      <c r="S128" s="1" t="s">
        <v>49</v>
      </c>
      <c r="T128" s="7">
        <v>28602000</v>
      </c>
      <c r="U128" s="7">
        <v>28319000</v>
      </c>
      <c r="V128" s="7">
        <v>24201000</v>
      </c>
      <c r="W128" s="7">
        <v>22951000</v>
      </c>
      <c r="X128" s="7">
        <v>29751000</v>
      </c>
      <c r="Y128" s="7">
        <v>29591000</v>
      </c>
      <c r="Z128" s="7">
        <v>28997000</v>
      </c>
      <c r="AA128" s="7">
        <v>28602000</v>
      </c>
      <c r="AB128" s="5">
        <v>48.451000000000001</v>
      </c>
      <c r="AC128" s="8">
        <v>49.901000000000003</v>
      </c>
      <c r="AD128" s="5">
        <v>46.462000000000003</v>
      </c>
      <c r="AE128" s="8">
        <v>47.414000000000001</v>
      </c>
      <c r="AF128" s="7">
        <v>772000000</v>
      </c>
      <c r="AG128" s="7">
        <v>772000000</v>
      </c>
      <c r="AH128" s="7">
        <v>771000000</v>
      </c>
      <c r="AI128" s="5">
        <v>67.08</v>
      </c>
      <c r="AJ128" s="7">
        <v>2286</v>
      </c>
      <c r="AK128" s="7">
        <v>518187256</v>
      </c>
      <c r="AL128" s="6">
        <v>55813.949343</v>
      </c>
      <c r="AM128" s="7">
        <v>770645221</v>
      </c>
      <c r="AN128" s="5">
        <v>99.762169999999998</v>
      </c>
    </row>
    <row r="129" spans="1:40" x14ac:dyDescent="0.3">
      <c r="A129" s="4" t="s">
        <v>176</v>
      </c>
      <c r="B129" s="2">
        <v>4625099</v>
      </c>
      <c r="C129" s="1" t="s">
        <v>54</v>
      </c>
      <c r="D129" s="5">
        <v>80426.71971782</v>
      </c>
      <c r="E129" s="6">
        <v>101098.719717</v>
      </c>
      <c r="F129" s="6" t="s">
        <v>42</v>
      </c>
      <c r="G129" s="5">
        <v>1.58</v>
      </c>
      <c r="H129" s="5">
        <v>20.296976999999998</v>
      </c>
      <c r="I129" s="5">
        <v>1.58</v>
      </c>
      <c r="J129" s="5">
        <v>20.296976999999998</v>
      </c>
      <c r="K129" s="5" t="s">
        <v>799</v>
      </c>
      <c r="L129" s="5" t="s">
        <v>799</v>
      </c>
      <c r="M129" s="5">
        <v>28.712178000000002</v>
      </c>
      <c r="N129" s="5" t="s">
        <v>42</v>
      </c>
      <c r="O129" s="5" t="s">
        <v>42</v>
      </c>
      <c r="P129" s="5">
        <v>1.0760449999999999</v>
      </c>
      <c r="Q129" s="5">
        <v>10.834714</v>
      </c>
      <c r="R129" s="5">
        <v>10.834714</v>
      </c>
      <c r="S129" s="1" t="s">
        <v>45</v>
      </c>
      <c r="T129" s="7">
        <v>88425000</v>
      </c>
      <c r="U129" s="7">
        <v>102301000</v>
      </c>
      <c r="V129" s="7">
        <v>101197000</v>
      </c>
      <c r="W129" s="7">
        <v>86670000</v>
      </c>
      <c r="X129" s="7">
        <v>93954000</v>
      </c>
      <c r="Y129" s="7">
        <v>91839000</v>
      </c>
      <c r="Z129" s="7">
        <v>89747000</v>
      </c>
      <c r="AA129" s="7">
        <v>88425000</v>
      </c>
      <c r="AB129" s="5">
        <v>23.698</v>
      </c>
      <c r="AC129" s="5">
        <v>22.231999999999999</v>
      </c>
      <c r="AD129" s="8">
        <v>9.891</v>
      </c>
      <c r="AE129" s="8">
        <v>9.5510000000000002</v>
      </c>
      <c r="AF129" s="7">
        <v>702000000</v>
      </c>
      <c r="AG129" s="7">
        <v>705000000</v>
      </c>
      <c r="AH129" s="7">
        <v>715000000</v>
      </c>
      <c r="AI129" s="5">
        <v>33.81</v>
      </c>
      <c r="AJ129" s="7">
        <v>1523</v>
      </c>
      <c r="AK129" s="7">
        <v>236847958</v>
      </c>
      <c r="AL129" s="6">
        <v>27194.882537000001</v>
      </c>
      <c r="AM129" s="7">
        <v>315088907</v>
      </c>
      <c r="AN129" s="8">
        <v>44.983199999999997</v>
      </c>
    </row>
    <row r="130" spans="1:40" x14ac:dyDescent="0.3">
      <c r="A130" s="4" t="s">
        <v>177</v>
      </c>
      <c r="B130" s="2">
        <v>4122605</v>
      </c>
      <c r="C130" s="1" t="s">
        <v>54</v>
      </c>
      <c r="D130" s="5">
        <v>83790.097175500006</v>
      </c>
      <c r="E130" s="6">
        <v>87765.197174999994</v>
      </c>
      <c r="F130" s="6" t="s">
        <v>42</v>
      </c>
      <c r="G130" s="5">
        <v>0.48</v>
      </c>
      <c r="H130" s="5">
        <v>39.82808</v>
      </c>
      <c r="I130" s="5">
        <v>0.48</v>
      </c>
      <c r="J130" s="5">
        <v>39.82808</v>
      </c>
      <c r="K130" s="5" t="s">
        <v>799</v>
      </c>
      <c r="L130" s="5">
        <v>8.8625350699999998</v>
      </c>
      <c r="M130" s="5">
        <v>37.285407999999997</v>
      </c>
      <c r="N130" s="5" t="s">
        <v>42</v>
      </c>
      <c r="O130" s="5" t="s">
        <v>42</v>
      </c>
      <c r="P130" s="5">
        <v>6.1665770000000002</v>
      </c>
      <c r="Q130" s="5">
        <v>23.634727999999999</v>
      </c>
      <c r="R130" s="5">
        <v>23.634727999999999</v>
      </c>
      <c r="S130" s="1" t="s">
        <v>49</v>
      </c>
      <c r="T130" s="7">
        <v>12554700</v>
      </c>
      <c r="U130" s="7">
        <v>12623000</v>
      </c>
      <c r="V130" s="7">
        <v>10876300</v>
      </c>
      <c r="W130" s="7">
        <v>8598900</v>
      </c>
      <c r="X130" s="7">
        <v>14232400</v>
      </c>
      <c r="Y130" s="7">
        <v>13392700</v>
      </c>
      <c r="Z130" s="7">
        <v>12837000</v>
      </c>
      <c r="AA130" s="7">
        <v>12554700</v>
      </c>
      <c r="AB130" s="8">
        <v>32.53</v>
      </c>
      <c r="AC130" s="8">
        <v>33.567999999999998</v>
      </c>
      <c r="AD130" s="5">
        <v>23.896999999999998</v>
      </c>
      <c r="AE130" s="8">
        <v>25.198</v>
      </c>
      <c r="AF130" s="7">
        <v>1205300000</v>
      </c>
      <c r="AG130" s="7">
        <v>1203800000</v>
      </c>
      <c r="AH130" s="7">
        <v>1196600000</v>
      </c>
      <c r="AI130" s="8">
        <v>94.88</v>
      </c>
      <c r="AJ130" s="7">
        <v>1611</v>
      </c>
      <c r="AK130" s="7">
        <v>1143849889</v>
      </c>
      <c r="AL130" s="6">
        <v>79497.567284999997</v>
      </c>
      <c r="AM130" s="7">
        <v>1197230229</v>
      </c>
      <c r="AN130" s="8">
        <v>99.304699999999997</v>
      </c>
    </row>
    <row r="131" spans="1:40" x14ac:dyDescent="0.3">
      <c r="A131" s="4" t="s">
        <v>178</v>
      </c>
      <c r="B131" s="2">
        <v>4580296</v>
      </c>
      <c r="C131" s="1" t="s">
        <v>41</v>
      </c>
      <c r="D131" s="5">
        <v>85646.892076040007</v>
      </c>
      <c r="E131" s="6">
        <v>86985.892076000004</v>
      </c>
      <c r="F131" s="6">
        <v>77448.892076000004</v>
      </c>
      <c r="G131" s="5">
        <v>0.99</v>
      </c>
      <c r="H131" s="5">
        <v>20.350166999999999</v>
      </c>
      <c r="I131" s="5">
        <v>0.99</v>
      </c>
      <c r="J131" s="5">
        <v>20.350166999999999</v>
      </c>
      <c r="K131" s="5">
        <v>9.7824344399999994</v>
      </c>
      <c r="L131" s="5">
        <v>4.2599980100000003</v>
      </c>
      <c r="M131" s="5">
        <v>12.729846999999999</v>
      </c>
      <c r="N131" s="5">
        <v>25.7346284581497</v>
      </c>
      <c r="O131" s="5">
        <v>18.702973945463199</v>
      </c>
      <c r="P131" s="5">
        <v>2.7652320000000001</v>
      </c>
      <c r="Q131" s="5">
        <v>13.829236</v>
      </c>
      <c r="R131" s="5">
        <v>13.829236</v>
      </c>
      <c r="S131" s="1" t="s">
        <v>49</v>
      </c>
      <c r="T131" s="7">
        <v>29771000</v>
      </c>
      <c r="U131" s="7">
        <v>27518000</v>
      </c>
      <c r="V131" s="7">
        <v>25371000</v>
      </c>
      <c r="W131" s="7">
        <v>21454000</v>
      </c>
      <c r="X131" s="7">
        <v>31457000</v>
      </c>
      <c r="Y131" s="7">
        <v>31028000</v>
      </c>
      <c r="Z131" s="7">
        <v>30430000</v>
      </c>
      <c r="AA131" s="7">
        <v>29771000</v>
      </c>
      <c r="AB131" s="5">
        <v>39.585999999999999</v>
      </c>
      <c r="AC131" s="8">
        <v>40.095999999999997</v>
      </c>
      <c r="AD131" s="8">
        <v>18.29</v>
      </c>
      <c r="AE131" s="8">
        <v>19.457999999999998</v>
      </c>
      <c r="AF131" s="7">
        <v>1006000000</v>
      </c>
      <c r="AG131" s="7">
        <v>1032000000</v>
      </c>
      <c r="AH131" s="7">
        <v>1080000000</v>
      </c>
      <c r="AI131" s="5">
        <v>73.05</v>
      </c>
      <c r="AJ131" s="7">
        <v>2388</v>
      </c>
      <c r="AK131" s="7">
        <v>732363348</v>
      </c>
      <c r="AL131" s="6">
        <v>62565.800818999996</v>
      </c>
      <c r="AM131" s="7">
        <v>999774054</v>
      </c>
      <c r="AN131" s="5">
        <v>99.724220000000003</v>
      </c>
    </row>
    <row r="132" spans="1:40" x14ac:dyDescent="0.3">
      <c r="A132" s="4" t="s">
        <v>179</v>
      </c>
      <c r="B132" s="2">
        <v>4060931</v>
      </c>
      <c r="C132" s="1" t="s">
        <v>41</v>
      </c>
      <c r="D132" s="5">
        <v>79643.289768240007</v>
      </c>
      <c r="E132" s="6">
        <v>98588.289768000002</v>
      </c>
      <c r="F132" s="6" t="s">
        <v>42</v>
      </c>
      <c r="G132" s="5">
        <v>0.63</v>
      </c>
      <c r="H132" s="5">
        <v>21.128060000000001</v>
      </c>
      <c r="I132" s="5">
        <v>0.63</v>
      </c>
      <c r="J132" s="5">
        <v>21.128060000000001</v>
      </c>
      <c r="K132" s="5" t="s">
        <v>799</v>
      </c>
      <c r="L132" s="5">
        <v>2.8593374899999997</v>
      </c>
      <c r="M132" s="5">
        <v>21.681835</v>
      </c>
      <c r="N132" s="5" t="s">
        <v>42</v>
      </c>
      <c r="O132" s="5" t="s">
        <v>42</v>
      </c>
      <c r="P132" s="5">
        <v>2.727125</v>
      </c>
      <c r="Q132" s="5">
        <v>11.272385999999999</v>
      </c>
      <c r="R132" s="5">
        <v>11.272385999999999</v>
      </c>
      <c r="S132" s="1" t="s">
        <v>49</v>
      </c>
      <c r="T132" s="7">
        <v>36016000</v>
      </c>
      <c r="U132" s="7">
        <v>31496000</v>
      </c>
      <c r="V132" s="7">
        <v>28720000</v>
      </c>
      <c r="W132" s="7">
        <v>26581000</v>
      </c>
      <c r="X132" s="7">
        <v>36151000</v>
      </c>
      <c r="Y132" s="7">
        <v>35976000</v>
      </c>
      <c r="Z132" s="7">
        <v>36140000</v>
      </c>
      <c r="AA132" s="7">
        <v>36016000</v>
      </c>
      <c r="AB132" s="5">
        <v>38.216000000000001</v>
      </c>
      <c r="AC132" s="5">
        <v>38.771000000000001</v>
      </c>
      <c r="AD132" s="5">
        <v>19.952000000000002</v>
      </c>
      <c r="AE132" s="5">
        <v>20.507999999999999</v>
      </c>
      <c r="AF132" s="7">
        <v>1337174929</v>
      </c>
      <c r="AG132" s="7">
        <v>1337151795</v>
      </c>
      <c r="AH132" s="7">
        <v>1360865756</v>
      </c>
      <c r="AI132" s="5">
        <v>80.02</v>
      </c>
      <c r="AJ132" s="7">
        <v>2347</v>
      </c>
      <c r="AK132" s="7">
        <v>1070060825</v>
      </c>
      <c r="AL132" s="6">
        <v>63732.822737000002</v>
      </c>
      <c r="AM132" s="7">
        <v>1333904396</v>
      </c>
      <c r="AN132" s="5">
        <v>99.753969999999995</v>
      </c>
    </row>
    <row r="133" spans="1:40" x14ac:dyDescent="0.3">
      <c r="A133" s="4" t="s">
        <v>180</v>
      </c>
      <c r="B133" s="2">
        <v>4069171</v>
      </c>
      <c r="C133" s="1" t="s">
        <v>41</v>
      </c>
      <c r="D133" s="5">
        <v>84755.545731920007</v>
      </c>
      <c r="E133" s="6">
        <v>86951.924731000006</v>
      </c>
      <c r="F133" s="6" t="s">
        <v>42</v>
      </c>
      <c r="G133" s="5">
        <v>7.01</v>
      </c>
      <c r="H133" s="5">
        <v>28.979648000000001</v>
      </c>
      <c r="I133" s="5">
        <v>7.01</v>
      </c>
      <c r="J133" s="5">
        <v>28.979648000000001</v>
      </c>
      <c r="K133" s="5" t="s">
        <v>799</v>
      </c>
      <c r="L133" s="5">
        <v>23.820157140000003</v>
      </c>
      <c r="M133" s="5">
        <v>27.107593999999999</v>
      </c>
      <c r="N133" s="5" t="s">
        <v>42</v>
      </c>
      <c r="O133" s="5" t="s">
        <v>42</v>
      </c>
      <c r="P133" s="5">
        <v>8.4774639999999994</v>
      </c>
      <c r="Q133" s="5">
        <v>20.200271000000001</v>
      </c>
      <c r="R133" s="5">
        <v>20.200271000000001</v>
      </c>
      <c r="S133" s="1" t="s">
        <v>47</v>
      </c>
      <c r="T133" s="7">
        <v>9812247</v>
      </c>
      <c r="U133" s="7">
        <v>10496056</v>
      </c>
      <c r="V133" s="7">
        <v>9211883</v>
      </c>
      <c r="W133" s="7">
        <v>6918734</v>
      </c>
      <c r="X133" s="7">
        <v>10256832</v>
      </c>
      <c r="Y133" s="7">
        <v>9812247</v>
      </c>
      <c r="Z133" s="7">
        <v>9598649</v>
      </c>
      <c r="AA133" s="7">
        <v>9671427</v>
      </c>
      <c r="AB133" s="5">
        <v>59.968000000000004</v>
      </c>
      <c r="AC133" s="8">
        <v>59.747999999999998</v>
      </c>
      <c r="AD133" s="5">
        <v>41.122999999999998</v>
      </c>
      <c r="AE133" s="8">
        <v>41.427999999999997</v>
      </c>
      <c r="AF133" s="7">
        <v>133819000</v>
      </c>
      <c r="AG133" s="7">
        <v>134425000</v>
      </c>
      <c r="AH133" s="7">
        <v>135967000</v>
      </c>
      <c r="AI133" s="5">
        <v>87.87</v>
      </c>
      <c r="AJ133" s="7">
        <v>1939</v>
      </c>
      <c r="AK133" s="7">
        <v>117531841</v>
      </c>
      <c r="AL133" s="6">
        <v>74472.875730999993</v>
      </c>
      <c r="AM133" s="7">
        <v>133453077</v>
      </c>
      <c r="AN133" s="5">
        <v>99.770709999999994</v>
      </c>
    </row>
    <row r="134" spans="1:40" x14ac:dyDescent="0.3">
      <c r="A134" s="4" t="s">
        <v>181</v>
      </c>
      <c r="B134" s="2">
        <v>102952</v>
      </c>
      <c r="C134" s="1" t="s">
        <v>54</v>
      </c>
      <c r="D134" s="5">
        <v>77786.375213160005</v>
      </c>
      <c r="E134" s="6">
        <v>91151.811212999994</v>
      </c>
      <c r="F134" s="6">
        <v>90836.956213000012</v>
      </c>
      <c r="G134" s="5">
        <v>0.73</v>
      </c>
      <c r="H134" s="5">
        <v>82.184210526315795</v>
      </c>
      <c r="I134" s="5">
        <v>0.73</v>
      </c>
      <c r="J134" s="5">
        <v>82.184210526315795</v>
      </c>
      <c r="K134" s="5">
        <v>2.5523712814396102</v>
      </c>
      <c r="L134" s="5">
        <v>2.5466226514220001</v>
      </c>
      <c r="M134" s="5">
        <v>35.268210000000003</v>
      </c>
      <c r="N134" s="5" t="s">
        <v>42</v>
      </c>
      <c r="O134" s="5" t="s">
        <v>42</v>
      </c>
      <c r="P134" s="5">
        <v>12.064221999999999</v>
      </c>
      <c r="Q134" s="5">
        <v>30.882567000000002</v>
      </c>
      <c r="R134" s="5">
        <v>29.8595090678321</v>
      </c>
      <c r="S134" s="1" t="s">
        <v>49</v>
      </c>
      <c r="T134" s="7">
        <v>6554361</v>
      </c>
      <c r="U134" s="7">
        <v>5839325</v>
      </c>
      <c r="V134" s="7">
        <v>4719182</v>
      </c>
      <c r="W134" s="7">
        <v>4597884</v>
      </c>
      <c r="X134" s="7">
        <v>7487715</v>
      </c>
      <c r="Y134" s="7">
        <v>7095072</v>
      </c>
      <c r="Z134" s="7">
        <v>6852661</v>
      </c>
      <c r="AA134" s="7">
        <v>6554361</v>
      </c>
      <c r="AB134" s="5">
        <v>40.698999999999998</v>
      </c>
      <c r="AC134" s="8">
        <v>41.121000000000002</v>
      </c>
      <c r="AD134" s="5">
        <v>38.636000000000003</v>
      </c>
      <c r="AE134" s="8">
        <v>38.787999999999997</v>
      </c>
      <c r="AF134" s="7">
        <v>618395510</v>
      </c>
      <c r="AG134" s="7">
        <v>608150705</v>
      </c>
      <c r="AH134" s="7">
        <v>532268482</v>
      </c>
      <c r="AI134" s="5">
        <v>93.04</v>
      </c>
      <c r="AJ134" s="7">
        <v>1325</v>
      </c>
      <c r="AK134" s="7">
        <v>579339860</v>
      </c>
      <c r="AL134" s="6">
        <v>72371.135311000005</v>
      </c>
      <c r="AM134" s="7">
        <v>590339060</v>
      </c>
      <c r="AN134" s="5">
        <v>94.804720000000003</v>
      </c>
    </row>
    <row r="135" spans="1:40" x14ac:dyDescent="0.3">
      <c r="A135" s="4" t="s">
        <v>182</v>
      </c>
      <c r="B135" s="2">
        <v>4089979</v>
      </c>
      <c r="C135" s="1" t="s">
        <v>41</v>
      </c>
      <c r="D135" s="5">
        <v>75239.514266259997</v>
      </c>
      <c r="E135" s="6">
        <v>71906.074265999996</v>
      </c>
      <c r="F135" s="6" t="s">
        <v>42</v>
      </c>
      <c r="G135" s="8">
        <v>1.7929999999999999</v>
      </c>
      <c r="H135" s="5">
        <v>52.620541000000003</v>
      </c>
      <c r="I135" s="8">
        <v>7.1449999999999996</v>
      </c>
      <c r="J135" s="5">
        <v>33.524346999999999</v>
      </c>
      <c r="K135" s="5">
        <v>14.02951519</v>
      </c>
      <c r="L135" s="5">
        <v>8.3433037900000002</v>
      </c>
      <c r="M135" s="5">
        <v>58.055821000000002</v>
      </c>
      <c r="N135" s="5" t="s">
        <v>42</v>
      </c>
      <c r="O135" s="5" t="s">
        <v>42</v>
      </c>
      <c r="P135" s="5">
        <v>11.735099999999999</v>
      </c>
      <c r="Q135" s="5">
        <v>43.263849</v>
      </c>
      <c r="R135" s="5">
        <v>43.263849</v>
      </c>
      <c r="S135" s="1" t="s">
        <v>56</v>
      </c>
      <c r="T135" s="7">
        <v>6127436</v>
      </c>
      <c r="U135" s="7">
        <v>5318014</v>
      </c>
      <c r="V135" s="7">
        <v>4615714</v>
      </c>
      <c r="W135" s="7">
        <v>4204193</v>
      </c>
      <c r="X135" s="7">
        <v>6127436</v>
      </c>
      <c r="Y135" s="7">
        <v>6483438</v>
      </c>
      <c r="Z135" s="7">
        <v>6312079</v>
      </c>
      <c r="AA135" s="7">
        <v>6120111</v>
      </c>
      <c r="AB135" s="5">
        <v>81.438999999999993</v>
      </c>
      <c r="AC135" s="5">
        <v>81.438999999999993</v>
      </c>
      <c r="AD135" s="8">
        <v>25.23</v>
      </c>
      <c r="AE135" s="8">
        <v>25.23</v>
      </c>
      <c r="AF135" s="7">
        <v>154112000</v>
      </c>
      <c r="AG135" s="7">
        <v>153613000</v>
      </c>
      <c r="AH135" s="7">
        <v>152053000</v>
      </c>
      <c r="AI135" s="8">
        <v>88</v>
      </c>
      <c r="AJ135" s="7">
        <v>1711</v>
      </c>
      <c r="AK135" s="7">
        <v>136035875</v>
      </c>
      <c r="AL135" s="6">
        <v>66214.101796999996</v>
      </c>
      <c r="AM135" s="7">
        <v>153462791</v>
      </c>
      <c r="AN135" s="5">
        <v>99.278260000000003</v>
      </c>
    </row>
    <row r="136" spans="1:40" x14ac:dyDescent="0.3">
      <c r="A136" s="4" t="s">
        <v>183</v>
      </c>
      <c r="B136" s="2">
        <v>4054016</v>
      </c>
      <c r="C136" s="1" t="s">
        <v>41</v>
      </c>
      <c r="D136" s="5">
        <v>83434.660397529995</v>
      </c>
      <c r="E136" s="6">
        <v>84843.460397000003</v>
      </c>
      <c r="F136" s="6">
        <v>85920.760397999999</v>
      </c>
      <c r="G136" s="5">
        <v>2.5</v>
      </c>
      <c r="H136" s="5">
        <v>24.345952</v>
      </c>
      <c r="I136" s="5">
        <v>2.5</v>
      </c>
      <c r="J136" s="5">
        <v>24.345952</v>
      </c>
      <c r="K136" s="5" t="s">
        <v>799</v>
      </c>
      <c r="L136" s="5">
        <v>2.95040396</v>
      </c>
      <c r="M136" s="5">
        <v>22.928303</v>
      </c>
      <c r="N136" s="5" t="s">
        <v>42</v>
      </c>
      <c r="O136" s="5" t="s">
        <v>42</v>
      </c>
      <c r="P136" s="5">
        <v>14.059965999999999</v>
      </c>
      <c r="Q136" s="5">
        <v>18.527200000000001</v>
      </c>
      <c r="R136" s="5">
        <v>18.527200000000001</v>
      </c>
      <c r="S136" s="1" t="s">
        <v>49</v>
      </c>
      <c r="T136" s="7">
        <v>5569100</v>
      </c>
      <c r="U136" s="7">
        <v>5008800</v>
      </c>
      <c r="V136" s="7">
        <v>4689700</v>
      </c>
      <c r="W136" s="7">
        <v>4883600</v>
      </c>
      <c r="X136" s="7">
        <v>6034400</v>
      </c>
      <c r="Y136" s="7">
        <v>5787800</v>
      </c>
      <c r="Z136" s="7">
        <v>5615500</v>
      </c>
      <c r="AA136" s="7">
        <v>5569100</v>
      </c>
      <c r="AB136" s="8">
        <v>100</v>
      </c>
      <c r="AC136" s="8">
        <v>100</v>
      </c>
      <c r="AD136" s="5">
        <v>68.429000000000002</v>
      </c>
      <c r="AE136" s="8">
        <v>69.765000000000001</v>
      </c>
      <c r="AF136" s="7">
        <v>359562138</v>
      </c>
      <c r="AG136" s="7">
        <v>359364138</v>
      </c>
      <c r="AH136" s="7">
        <v>359192138</v>
      </c>
      <c r="AI136" s="5">
        <v>89.73</v>
      </c>
      <c r="AJ136" s="7">
        <v>1692</v>
      </c>
      <c r="AK136" s="7">
        <v>323353195</v>
      </c>
      <c r="AL136" s="6">
        <v>74865.965238000004</v>
      </c>
      <c r="AM136" s="7">
        <v>358851254</v>
      </c>
      <c r="AN136" s="5">
        <v>99.580709999999996</v>
      </c>
    </row>
    <row r="137" spans="1:40" x14ac:dyDescent="0.3">
      <c r="A137" s="4" t="s">
        <v>184</v>
      </c>
      <c r="B137" s="2">
        <v>12917530</v>
      </c>
      <c r="C137" s="1" t="s">
        <v>41</v>
      </c>
      <c r="D137" s="5">
        <v>86039.039325720005</v>
      </c>
      <c r="E137" s="6">
        <v>82608.344324999998</v>
      </c>
      <c r="F137" s="6" t="s">
        <v>42</v>
      </c>
      <c r="G137" s="5">
        <v>-7.0000000000000007E-2</v>
      </c>
      <c r="H137" s="5" t="s">
        <v>799</v>
      </c>
      <c r="I137" s="5">
        <v>-7.0000000000000007E-2</v>
      </c>
      <c r="J137" s="5" t="s">
        <v>799</v>
      </c>
      <c r="K137" s="5">
        <v>41.153393029999997</v>
      </c>
      <c r="L137" s="5">
        <v>28.13612565</v>
      </c>
      <c r="M137" s="5">
        <v>77.229714999999999</v>
      </c>
      <c r="N137" s="5" t="s">
        <v>42</v>
      </c>
      <c r="O137" s="5" t="s">
        <v>42</v>
      </c>
      <c r="P137" s="5">
        <v>22.085307</v>
      </c>
      <c r="Q137" s="5" t="s">
        <v>799</v>
      </c>
      <c r="R137" s="5" t="s">
        <v>799</v>
      </c>
      <c r="S137" s="1" t="s">
        <v>45</v>
      </c>
      <c r="T137" s="7">
        <v>3055555</v>
      </c>
      <c r="U137" s="7">
        <v>2241236</v>
      </c>
      <c r="V137" s="7">
        <v>1451594</v>
      </c>
      <c r="W137" s="7">
        <v>874438</v>
      </c>
      <c r="X137" s="7">
        <v>3740421</v>
      </c>
      <c r="Y137" s="7">
        <v>3516257</v>
      </c>
      <c r="Z137" s="7">
        <v>3284011</v>
      </c>
      <c r="AA137" s="7">
        <v>3055555</v>
      </c>
      <c r="AB137" s="5">
        <v>75.266999999999996</v>
      </c>
      <c r="AC137" s="5">
        <v>75.242000000000004</v>
      </c>
      <c r="AD137" s="8">
        <v>3.468</v>
      </c>
      <c r="AE137" s="8">
        <v>3.746</v>
      </c>
      <c r="AF137" s="7">
        <v>246309000</v>
      </c>
      <c r="AG137" s="7">
        <v>245122000</v>
      </c>
      <c r="AH137" s="7">
        <v>240122000</v>
      </c>
      <c r="AI137" s="5">
        <v>71.3</v>
      </c>
      <c r="AJ137" s="7">
        <v>1998</v>
      </c>
      <c r="AK137" s="7">
        <v>175615367</v>
      </c>
      <c r="AL137" s="6">
        <v>61344.203845999997</v>
      </c>
      <c r="AM137" s="7">
        <v>224839643</v>
      </c>
      <c r="AN137" s="5">
        <v>91.282669999999996</v>
      </c>
    </row>
    <row r="138" spans="1:40" x14ac:dyDescent="0.3">
      <c r="A138" s="4" t="s">
        <v>185</v>
      </c>
      <c r="B138" s="2">
        <v>100406</v>
      </c>
      <c r="C138" s="1" t="s">
        <v>54</v>
      </c>
      <c r="D138" s="5">
        <v>76392.71339284</v>
      </c>
      <c r="E138" s="6" t="s">
        <v>42</v>
      </c>
      <c r="F138" s="6">
        <v>108104.11939300002</v>
      </c>
      <c r="G138" s="5">
        <v>3.49</v>
      </c>
      <c r="H138" s="5">
        <v>16.274725274725299</v>
      </c>
      <c r="I138" s="5">
        <v>3.49</v>
      </c>
      <c r="J138" s="5">
        <v>16.274725274725299</v>
      </c>
      <c r="K138" s="5">
        <v>1.9976699856404598</v>
      </c>
      <c r="L138" s="5">
        <v>1.54562654485437</v>
      </c>
      <c r="M138" s="5">
        <v>7.2919739999999997</v>
      </c>
      <c r="N138" s="5" t="s">
        <v>42</v>
      </c>
      <c r="O138" s="5" t="s">
        <v>42</v>
      </c>
      <c r="P138" s="5" t="s">
        <v>42</v>
      </c>
      <c r="Q138" s="5" t="s">
        <v>42</v>
      </c>
      <c r="R138" s="5" t="s">
        <v>42</v>
      </c>
      <c r="S138" s="1" t="s">
        <v>49</v>
      </c>
      <c r="T138" s="7">
        <v>21490000</v>
      </c>
      <c r="U138" s="7">
        <v>21147000</v>
      </c>
      <c r="V138" s="7">
        <v>19276000</v>
      </c>
      <c r="W138" s="7">
        <v>16901000</v>
      </c>
      <c r="X138" s="7">
        <v>21092000</v>
      </c>
      <c r="Y138" s="7">
        <v>20893000</v>
      </c>
      <c r="Z138" s="7">
        <v>21032000</v>
      </c>
      <c r="AA138" s="7">
        <v>21490000</v>
      </c>
      <c r="AB138" s="5" t="s">
        <v>42</v>
      </c>
      <c r="AC138" s="5" t="s">
        <v>42</v>
      </c>
      <c r="AD138" s="5" t="s">
        <v>42</v>
      </c>
      <c r="AE138" s="5" t="s">
        <v>42</v>
      </c>
      <c r="AF138" s="7">
        <v>396919273</v>
      </c>
      <c r="AG138" s="7">
        <v>397557998</v>
      </c>
      <c r="AH138" s="7">
        <v>398340795</v>
      </c>
      <c r="AI138" s="5">
        <v>84.62</v>
      </c>
      <c r="AJ138" s="7">
        <v>1808</v>
      </c>
      <c r="AK138" s="7">
        <v>335742438</v>
      </c>
      <c r="AL138" s="6">
        <v>64640.491587999997</v>
      </c>
      <c r="AM138" s="7">
        <v>393732977</v>
      </c>
      <c r="AN138" s="5">
        <v>99.231210000000004</v>
      </c>
    </row>
    <row r="139" spans="1:40" x14ac:dyDescent="0.3">
      <c r="A139" s="4" t="s">
        <v>186</v>
      </c>
      <c r="B139" s="2">
        <v>4819787</v>
      </c>
      <c r="C139" s="1" t="s">
        <v>41</v>
      </c>
      <c r="D139" s="5">
        <v>82351.149868399996</v>
      </c>
      <c r="E139" s="6">
        <v>73357.149867999993</v>
      </c>
      <c r="F139" s="6" t="s">
        <v>42</v>
      </c>
      <c r="G139" s="5">
        <v>2</v>
      </c>
      <c r="H139" s="5">
        <v>65.905000000000001</v>
      </c>
      <c r="I139" s="5">
        <v>2</v>
      </c>
      <c r="J139" s="5">
        <v>65.905000000000001</v>
      </c>
      <c r="K139" s="5">
        <v>10.914134300000001</v>
      </c>
      <c r="L139" s="5">
        <v>9.9075465999999999</v>
      </c>
      <c r="M139" s="5">
        <v>20.356757000000002</v>
      </c>
      <c r="N139" s="5" t="s">
        <v>42</v>
      </c>
      <c r="O139" s="5" t="s">
        <v>42</v>
      </c>
      <c r="P139" s="5">
        <v>6.7672650000000001</v>
      </c>
      <c r="Q139" s="5">
        <v>42.135066000000002</v>
      </c>
      <c r="R139" s="5">
        <v>42.135066000000002</v>
      </c>
      <c r="S139" s="1" t="s">
        <v>49</v>
      </c>
      <c r="T139" s="7">
        <v>9917000</v>
      </c>
      <c r="U139" s="7">
        <v>8399000</v>
      </c>
      <c r="V139" s="7">
        <v>5992000</v>
      </c>
      <c r="W139" s="7">
        <v>3378000</v>
      </c>
      <c r="X139" s="7">
        <v>10840000</v>
      </c>
      <c r="Y139" s="7">
        <v>10505000</v>
      </c>
      <c r="Z139" s="7">
        <v>10241000</v>
      </c>
      <c r="AA139" s="7">
        <v>9917000</v>
      </c>
      <c r="AB139" s="5">
        <v>82.826999999999998</v>
      </c>
      <c r="AC139" s="8">
        <v>83</v>
      </c>
      <c r="AD139" s="8">
        <v>15.62</v>
      </c>
      <c r="AE139" s="8">
        <v>15</v>
      </c>
      <c r="AF139" s="7">
        <v>638000000</v>
      </c>
      <c r="AG139" s="7">
        <v>634000000</v>
      </c>
      <c r="AH139" s="7">
        <v>639000000</v>
      </c>
      <c r="AI139" s="5">
        <v>57.24</v>
      </c>
      <c r="AJ139" s="7">
        <v>1456</v>
      </c>
      <c r="AK139" s="7">
        <v>357627287</v>
      </c>
      <c r="AL139" s="6">
        <v>47138.852699000003</v>
      </c>
      <c r="AM139" s="7">
        <v>426434288</v>
      </c>
      <c r="AN139" s="5">
        <v>68.254429999999999</v>
      </c>
    </row>
    <row r="140" spans="1:40" x14ac:dyDescent="0.3">
      <c r="A140" s="4" t="s">
        <v>187</v>
      </c>
      <c r="B140" s="2">
        <v>103317</v>
      </c>
      <c r="C140" s="1" t="s">
        <v>54</v>
      </c>
      <c r="D140" s="5">
        <v>77416.839535659994</v>
      </c>
      <c r="E140" s="6">
        <v>94548.839535000006</v>
      </c>
      <c r="F140" s="6">
        <v>94623.839535999999</v>
      </c>
      <c r="G140" s="5">
        <v>1.57</v>
      </c>
      <c r="H140" s="5">
        <v>30.208438818565401</v>
      </c>
      <c r="I140" s="5">
        <v>1.57</v>
      </c>
      <c r="J140" s="5">
        <v>30.208438818565401</v>
      </c>
      <c r="K140" s="5" t="s">
        <v>799</v>
      </c>
      <c r="L140" s="5">
        <v>12.411996316463801</v>
      </c>
      <c r="M140" s="5">
        <v>25.888036678777802</v>
      </c>
      <c r="N140" s="5" t="s">
        <v>42</v>
      </c>
      <c r="O140" s="5" t="s">
        <v>42</v>
      </c>
      <c r="P140" s="5">
        <v>6.3345060000000002</v>
      </c>
      <c r="Q140" s="5">
        <v>20.531777999999999</v>
      </c>
      <c r="R140" s="5">
        <v>21.471259254744702</v>
      </c>
      <c r="S140" s="1" t="s">
        <v>49</v>
      </c>
      <c r="T140" s="7">
        <v>13407000</v>
      </c>
      <c r="U140" s="7">
        <v>12497000</v>
      </c>
      <c r="V140" s="7">
        <v>12204000</v>
      </c>
      <c r="W140" s="7">
        <v>11072000</v>
      </c>
      <c r="X140" s="7">
        <v>15001000</v>
      </c>
      <c r="Y140" s="7">
        <v>14238000</v>
      </c>
      <c r="Z140" s="7">
        <v>13629000</v>
      </c>
      <c r="AA140" s="7">
        <v>13407000</v>
      </c>
      <c r="AB140" s="5">
        <v>47.667000000000002</v>
      </c>
      <c r="AC140" s="5">
        <v>46.857999999999997</v>
      </c>
      <c r="AD140" s="5">
        <v>32.087000000000003</v>
      </c>
      <c r="AE140" s="5">
        <v>28.774999999999999</v>
      </c>
      <c r="AF140" s="7">
        <v>216500000</v>
      </c>
      <c r="AG140" s="7">
        <v>217200000</v>
      </c>
      <c r="AH140" s="7">
        <v>200800000</v>
      </c>
      <c r="AI140" s="8">
        <v>89.99</v>
      </c>
      <c r="AJ140" s="7">
        <v>1394</v>
      </c>
      <c r="AK140" s="7">
        <v>194627633</v>
      </c>
      <c r="AL140" s="6">
        <v>69670.853784999999</v>
      </c>
      <c r="AM140" s="7">
        <v>209410440</v>
      </c>
      <c r="AN140" s="5">
        <v>96.829909999999998</v>
      </c>
    </row>
    <row r="141" spans="1:40" x14ac:dyDescent="0.3">
      <c r="A141" s="4" t="s">
        <v>188</v>
      </c>
      <c r="B141" s="2">
        <v>4963284</v>
      </c>
      <c r="C141" s="1" t="s">
        <v>41</v>
      </c>
      <c r="D141" s="5">
        <v>82789.029179999998</v>
      </c>
      <c r="E141" s="6">
        <v>82672.929180000006</v>
      </c>
      <c r="F141" s="6" t="s">
        <v>42</v>
      </c>
      <c r="G141" s="5">
        <v>0.87</v>
      </c>
      <c r="H141" s="5">
        <v>79.457751999999999</v>
      </c>
      <c r="I141" s="5">
        <v>0.87</v>
      </c>
      <c r="J141" s="5">
        <v>79.457751999999999</v>
      </c>
      <c r="K141" s="5">
        <v>58.819173810000002</v>
      </c>
      <c r="L141" s="5">
        <v>18.141715250000001</v>
      </c>
      <c r="M141" s="5">
        <v>85.755681999999993</v>
      </c>
      <c r="N141" s="5" t="s">
        <v>42</v>
      </c>
      <c r="O141" s="5" t="s">
        <v>42</v>
      </c>
      <c r="P141" s="5">
        <v>18.988220999999999</v>
      </c>
      <c r="Q141" s="5">
        <v>54.84843</v>
      </c>
      <c r="R141" s="5">
        <v>54.84843</v>
      </c>
      <c r="S141" s="1" t="s">
        <v>49</v>
      </c>
      <c r="T141" s="7">
        <v>4089986</v>
      </c>
      <c r="U141" s="7">
        <v>3561718</v>
      </c>
      <c r="V141" s="7">
        <v>2988244</v>
      </c>
      <c r="W141" s="7">
        <v>2682891</v>
      </c>
      <c r="X141" s="7">
        <v>4353906</v>
      </c>
      <c r="Y141" s="7">
        <v>4161501</v>
      </c>
      <c r="Z141" s="7">
        <v>4077399</v>
      </c>
      <c r="AA141" s="7">
        <v>4089986</v>
      </c>
      <c r="AB141" s="5">
        <v>89.363</v>
      </c>
      <c r="AC141" s="8">
        <v>87.789000000000001</v>
      </c>
      <c r="AD141" s="8">
        <v>34.71</v>
      </c>
      <c r="AE141" s="8">
        <v>33.314999999999998</v>
      </c>
      <c r="AF141" s="7">
        <v>274263000</v>
      </c>
      <c r="AG141" s="7">
        <v>273820000</v>
      </c>
      <c r="AH141" s="7">
        <v>272062000</v>
      </c>
      <c r="AI141" s="5">
        <v>87.05</v>
      </c>
      <c r="AJ141" s="7">
        <v>1614</v>
      </c>
      <c r="AK141" s="7">
        <v>238754768</v>
      </c>
      <c r="AL141" s="6">
        <v>72070.514267999999</v>
      </c>
      <c r="AM141" s="7">
        <v>271751641</v>
      </c>
      <c r="AN141" s="5">
        <v>99.084329999999994</v>
      </c>
    </row>
    <row r="142" spans="1:40" x14ac:dyDescent="0.3">
      <c r="A142" s="4" t="s">
        <v>189</v>
      </c>
      <c r="B142" s="2">
        <v>4225889</v>
      </c>
      <c r="C142" s="1" t="s">
        <v>54</v>
      </c>
      <c r="D142" s="5">
        <v>81941.067509999993</v>
      </c>
      <c r="E142" s="6">
        <v>85057.286510000005</v>
      </c>
      <c r="F142" s="6" t="s">
        <v>42</v>
      </c>
      <c r="G142" s="5">
        <v>0.28000000000000003</v>
      </c>
      <c r="H142" s="5">
        <v>55.793872</v>
      </c>
      <c r="I142" s="5">
        <v>0.28000000000000003</v>
      </c>
      <c r="J142" s="5">
        <v>55.793872</v>
      </c>
      <c r="K142" s="5">
        <v>22.813211849999998</v>
      </c>
      <c r="L142" s="5">
        <v>22.675471699999999</v>
      </c>
      <c r="M142" s="5">
        <v>65.815990999999997</v>
      </c>
      <c r="N142" s="5" t="s">
        <v>42</v>
      </c>
      <c r="O142" s="5" t="s">
        <v>42</v>
      </c>
      <c r="P142" s="5">
        <v>7.7431359999999998</v>
      </c>
      <c r="Q142" s="5">
        <v>30.136115</v>
      </c>
      <c r="R142" s="5">
        <v>30.136115</v>
      </c>
      <c r="S142" s="1" t="s">
        <v>49</v>
      </c>
      <c r="T142" s="7">
        <v>9871649</v>
      </c>
      <c r="U142" s="7">
        <v>8634652</v>
      </c>
      <c r="V142" s="7">
        <v>7547061</v>
      </c>
      <c r="W142" s="7">
        <v>5984634</v>
      </c>
      <c r="X142" s="7">
        <v>10984863</v>
      </c>
      <c r="Y142" s="7">
        <v>10663234</v>
      </c>
      <c r="Z142" s="7">
        <v>10204917</v>
      </c>
      <c r="AA142" s="7">
        <v>9871649</v>
      </c>
      <c r="AB142" s="8">
        <v>40.67</v>
      </c>
      <c r="AC142" s="8">
        <v>40.776000000000003</v>
      </c>
      <c r="AD142" s="5">
        <v>19.405000000000001</v>
      </c>
      <c r="AE142" s="8">
        <v>20.334</v>
      </c>
      <c r="AF142" s="7">
        <v>1363639000</v>
      </c>
      <c r="AG142" s="7">
        <v>1371372000</v>
      </c>
      <c r="AH142" s="7">
        <v>1374250000</v>
      </c>
      <c r="AI142" s="5">
        <v>87</v>
      </c>
      <c r="AJ142" s="7">
        <v>1798</v>
      </c>
      <c r="AK142" s="7">
        <v>1186360231</v>
      </c>
      <c r="AL142" s="6">
        <v>71288.386280000006</v>
      </c>
      <c r="AM142" s="7">
        <v>1353316076</v>
      </c>
      <c r="AN142" s="5">
        <v>99.242990000000006</v>
      </c>
    </row>
    <row r="143" spans="1:40" x14ac:dyDescent="0.3">
      <c r="A143" s="4" t="s">
        <v>190</v>
      </c>
      <c r="B143" s="2">
        <v>4965910</v>
      </c>
      <c r="C143" s="1" t="s">
        <v>41</v>
      </c>
      <c r="D143" s="5">
        <v>65511.493261199998</v>
      </c>
      <c r="E143" s="6">
        <v>69735.103260999997</v>
      </c>
      <c r="F143" s="6" t="s">
        <v>42</v>
      </c>
      <c r="G143" s="5">
        <v>-1.724</v>
      </c>
      <c r="H143" s="5" t="s">
        <v>799</v>
      </c>
      <c r="I143" s="5">
        <v>-1.724</v>
      </c>
      <c r="J143" s="5" t="s">
        <v>799</v>
      </c>
      <c r="K143" s="5">
        <v>16.26892922</v>
      </c>
      <c r="L143" s="5">
        <v>16.26892922</v>
      </c>
      <c r="M143" s="5" t="s">
        <v>799</v>
      </c>
      <c r="N143" s="5" t="s">
        <v>42</v>
      </c>
      <c r="O143" s="5" t="s">
        <v>42</v>
      </c>
      <c r="P143" s="5">
        <v>149.248043</v>
      </c>
      <c r="Q143" s="5" t="s">
        <v>799</v>
      </c>
      <c r="R143" s="5">
        <v>-81.681443000000002</v>
      </c>
      <c r="S143" s="1" t="s">
        <v>49</v>
      </c>
      <c r="T143" s="7">
        <v>496261</v>
      </c>
      <c r="U143" s="7">
        <v>499264</v>
      </c>
      <c r="V143" s="7">
        <v>510762</v>
      </c>
      <c r="W143" s="7">
        <v>480735</v>
      </c>
      <c r="X143" s="7">
        <v>467243</v>
      </c>
      <c r="Y143" s="7">
        <v>480634</v>
      </c>
      <c r="Z143" s="7">
        <v>489592</v>
      </c>
      <c r="AA143" s="7">
        <v>496261</v>
      </c>
      <c r="AB143" s="5">
        <v>77.846000000000004</v>
      </c>
      <c r="AC143" s="5">
        <v>73.563999999999993</v>
      </c>
      <c r="AD143" s="5">
        <v>-21.888000000000002</v>
      </c>
      <c r="AE143" s="5">
        <v>-185.86500000000001</v>
      </c>
      <c r="AF143" s="7">
        <v>202640000</v>
      </c>
      <c r="AG143" s="7">
        <v>190670250</v>
      </c>
      <c r="AH143" s="7">
        <v>145070250</v>
      </c>
      <c r="AI143" s="5">
        <v>43.94</v>
      </c>
      <c r="AJ143" s="7">
        <v>789</v>
      </c>
      <c r="AK143" s="7">
        <v>95007153</v>
      </c>
      <c r="AL143" s="6">
        <v>28783.367072000001</v>
      </c>
      <c r="AM143" s="7">
        <v>196065637</v>
      </c>
      <c r="AN143" s="5">
        <v>90.671180000000007</v>
      </c>
    </row>
    <row r="144" spans="1:40" x14ac:dyDescent="0.3">
      <c r="A144" s="4" t="s">
        <v>191</v>
      </c>
      <c r="B144" s="2">
        <v>4280272</v>
      </c>
      <c r="C144" s="1" t="s">
        <v>54</v>
      </c>
      <c r="D144" s="5">
        <v>77475.438026820004</v>
      </c>
      <c r="E144" s="6">
        <v>82657.438026000003</v>
      </c>
      <c r="F144" s="6" t="s">
        <v>42</v>
      </c>
      <c r="G144" s="5">
        <v>3.29</v>
      </c>
      <c r="H144" s="5">
        <v>50.715457999999998</v>
      </c>
      <c r="I144" s="5">
        <v>3.29</v>
      </c>
      <c r="J144" s="5">
        <v>50.715457999999998</v>
      </c>
      <c r="K144" s="5" t="s">
        <v>799</v>
      </c>
      <c r="L144" s="5">
        <v>58.3499056</v>
      </c>
      <c r="M144" s="5">
        <v>33.383020000000002</v>
      </c>
      <c r="N144" s="5" t="s">
        <v>42</v>
      </c>
      <c r="O144" s="5" t="s">
        <v>42</v>
      </c>
      <c r="P144" s="5">
        <v>7.7576200000000002</v>
      </c>
      <c r="Q144" s="5">
        <v>24.836970999999998</v>
      </c>
      <c r="R144" s="5">
        <v>24.836970999999998</v>
      </c>
      <c r="S144" s="1" t="s">
        <v>49</v>
      </c>
      <c r="T144" s="7">
        <v>9978000</v>
      </c>
      <c r="U144" s="7">
        <v>9112000</v>
      </c>
      <c r="V144" s="7">
        <v>8171000</v>
      </c>
      <c r="W144" s="7">
        <v>7414000</v>
      </c>
      <c r="X144" s="7">
        <v>10655000</v>
      </c>
      <c r="Y144" s="7">
        <v>10421000</v>
      </c>
      <c r="Z144" s="7">
        <v>10196000</v>
      </c>
      <c r="AA144" s="7">
        <v>9978000</v>
      </c>
      <c r="AB144" s="8">
        <v>49.88</v>
      </c>
      <c r="AC144" s="8">
        <v>50.905999999999999</v>
      </c>
      <c r="AD144" s="5">
        <v>28.282</v>
      </c>
      <c r="AE144" s="8">
        <v>29.582000000000001</v>
      </c>
      <c r="AF144" s="7">
        <v>166900000</v>
      </c>
      <c r="AG144" s="7">
        <v>166800000</v>
      </c>
      <c r="AH144" s="7">
        <v>166200000</v>
      </c>
      <c r="AI144" s="5">
        <v>86.26</v>
      </c>
      <c r="AJ144" s="7">
        <v>1571</v>
      </c>
      <c r="AK144" s="7">
        <v>144159877</v>
      </c>
      <c r="AL144" s="6">
        <v>66831.077378000002</v>
      </c>
      <c r="AM144" s="7">
        <v>166411229</v>
      </c>
      <c r="AN144" s="5">
        <v>99.575540000000004</v>
      </c>
    </row>
    <row r="145" spans="1:40" x14ac:dyDescent="0.3">
      <c r="A145" s="4" t="s">
        <v>192</v>
      </c>
      <c r="B145" s="2">
        <v>4047176</v>
      </c>
      <c r="C145" s="1" t="s">
        <v>54</v>
      </c>
      <c r="D145" s="5">
        <v>75271.530248750001</v>
      </c>
      <c r="E145" s="6" t="s">
        <v>42</v>
      </c>
      <c r="F145" s="6">
        <v>81100.530249000003</v>
      </c>
      <c r="G145" s="5">
        <v>1.026</v>
      </c>
      <c r="H145" s="5">
        <v>14.755351681957199</v>
      </c>
      <c r="I145" s="5">
        <v>1.026</v>
      </c>
      <c r="J145" s="5">
        <v>14.755351681957199</v>
      </c>
      <c r="K145" s="5">
        <v>2.0255754720122701</v>
      </c>
      <c r="L145" s="5">
        <v>1.4467506738199101</v>
      </c>
      <c r="M145" s="5">
        <v>11.460808</v>
      </c>
      <c r="N145" s="5" t="s">
        <v>42</v>
      </c>
      <c r="O145" s="5" t="s">
        <v>42</v>
      </c>
      <c r="P145" s="5" t="s">
        <v>42</v>
      </c>
      <c r="Q145" s="5" t="s">
        <v>42</v>
      </c>
      <c r="R145" s="5" t="s">
        <v>42</v>
      </c>
      <c r="S145" s="1" t="s">
        <v>49</v>
      </c>
      <c r="T145" s="7">
        <v>28153000</v>
      </c>
      <c r="U145" s="7">
        <v>24583000</v>
      </c>
      <c r="V145" s="7">
        <v>22721000</v>
      </c>
      <c r="W145" s="7">
        <v>23226000</v>
      </c>
      <c r="X145" s="7">
        <v>27205000</v>
      </c>
      <c r="Y145" s="7">
        <v>27372000</v>
      </c>
      <c r="Z145" s="7">
        <v>27697000</v>
      </c>
      <c r="AA145" s="7">
        <v>28153000</v>
      </c>
      <c r="AB145" s="5" t="s">
        <v>42</v>
      </c>
      <c r="AC145" s="5" t="s">
        <v>42</v>
      </c>
      <c r="AD145" s="5" t="s">
        <v>42</v>
      </c>
      <c r="AE145" s="5" t="s">
        <v>42</v>
      </c>
      <c r="AF145" s="7">
        <v>1560721644</v>
      </c>
      <c r="AG145" s="7">
        <v>1560487350</v>
      </c>
      <c r="AH145" s="7">
        <v>1556981442</v>
      </c>
      <c r="AI145" s="5">
        <v>79.599999999999994</v>
      </c>
      <c r="AJ145" s="7">
        <v>1948</v>
      </c>
      <c r="AK145" s="7">
        <v>1241815206</v>
      </c>
      <c r="AL145" s="6">
        <v>59917.583688999999</v>
      </c>
      <c r="AM145" s="7">
        <v>1555555605</v>
      </c>
      <c r="AN145" s="5">
        <v>99.713080000000005</v>
      </c>
    </row>
    <row r="146" spans="1:40" x14ac:dyDescent="0.3">
      <c r="A146" s="4" t="s">
        <v>193</v>
      </c>
      <c r="B146" s="2">
        <v>4283738</v>
      </c>
      <c r="C146" s="1" t="s">
        <v>54</v>
      </c>
      <c r="D146" s="5">
        <v>75588.920582000006</v>
      </c>
      <c r="E146" s="6">
        <v>120462.92058200001</v>
      </c>
      <c r="F146" s="6" t="s">
        <v>42</v>
      </c>
      <c r="G146" s="5">
        <v>4.88</v>
      </c>
      <c r="H146" s="5">
        <v>13.376065000000001</v>
      </c>
      <c r="I146" s="5">
        <v>4.88</v>
      </c>
      <c r="J146" s="5">
        <v>13.376065000000001</v>
      </c>
      <c r="K146" s="5" t="s">
        <v>799</v>
      </c>
      <c r="L146" s="5" t="s">
        <v>799</v>
      </c>
      <c r="M146" s="5">
        <v>13.314594</v>
      </c>
      <c r="N146" s="5" t="s">
        <v>42</v>
      </c>
      <c r="O146" s="5" t="s">
        <v>42</v>
      </c>
      <c r="P146" s="5">
        <v>1.730267</v>
      </c>
      <c r="Q146" s="5">
        <v>8.1418619999999997</v>
      </c>
      <c r="R146" s="5">
        <v>8.1418619999999997</v>
      </c>
      <c r="S146" s="1" t="s">
        <v>49</v>
      </c>
      <c r="T146" s="7">
        <v>64968000</v>
      </c>
      <c r="U146" s="7">
        <v>60233000</v>
      </c>
      <c r="V146" s="7">
        <v>58752000</v>
      </c>
      <c r="W146" s="7">
        <v>51533000</v>
      </c>
      <c r="X146" s="7">
        <v>69621000</v>
      </c>
      <c r="Y146" s="7">
        <v>68347000</v>
      </c>
      <c r="Z146" s="7">
        <v>66716000</v>
      </c>
      <c r="AA146" s="7">
        <v>64968000</v>
      </c>
      <c r="AB146" s="5">
        <v>39.372</v>
      </c>
      <c r="AC146" s="8">
        <v>40.58</v>
      </c>
      <c r="AD146" s="5">
        <v>19.553999999999998</v>
      </c>
      <c r="AE146" s="8">
        <v>19.745000000000001</v>
      </c>
      <c r="AF146" s="7">
        <v>254517700</v>
      </c>
      <c r="AG146" s="7">
        <v>259237600</v>
      </c>
      <c r="AH146" s="7">
        <v>268967300</v>
      </c>
      <c r="AI146" s="5">
        <v>64.22</v>
      </c>
      <c r="AJ146" s="7">
        <v>1508</v>
      </c>
      <c r="AK146" s="7">
        <v>162660282</v>
      </c>
      <c r="AL146" s="6">
        <v>48541.081354000002</v>
      </c>
      <c r="AM146" s="7">
        <v>180699123</v>
      </c>
      <c r="AN146" s="5">
        <v>71.338809999999995</v>
      </c>
    </row>
    <row r="147" spans="1:40" x14ac:dyDescent="0.3">
      <c r="A147" s="4" t="s">
        <v>194</v>
      </c>
      <c r="B147" s="2">
        <v>4992234</v>
      </c>
      <c r="C147" s="1" t="s">
        <v>54</v>
      </c>
      <c r="D147" s="5">
        <v>75251.298999999999</v>
      </c>
      <c r="E147" s="6">
        <v>82651.298999999999</v>
      </c>
      <c r="F147" s="6" t="s">
        <v>42</v>
      </c>
      <c r="G147" s="5">
        <v>3.91</v>
      </c>
      <c r="H147" s="5">
        <v>22.072759000000001</v>
      </c>
      <c r="I147" s="5">
        <v>3.91</v>
      </c>
      <c r="J147" s="5">
        <v>22.072759000000001</v>
      </c>
      <c r="K147" s="5" t="s">
        <v>799</v>
      </c>
      <c r="L147" s="5">
        <v>22.191935910000002</v>
      </c>
      <c r="M147" s="5">
        <v>27.57602</v>
      </c>
      <c r="N147" s="5" t="s">
        <v>42</v>
      </c>
      <c r="O147" s="5" t="s">
        <v>42</v>
      </c>
      <c r="P147" s="5">
        <v>5.1822249999999999</v>
      </c>
      <c r="Q147" s="5">
        <v>17.540597999999999</v>
      </c>
      <c r="R147" s="5">
        <v>17.540597999999999</v>
      </c>
      <c r="S147" s="1" t="s">
        <v>49</v>
      </c>
      <c r="T147" s="7">
        <v>16107000</v>
      </c>
      <c r="U147" s="7">
        <v>15932000</v>
      </c>
      <c r="V147" s="7">
        <v>14455000</v>
      </c>
      <c r="W147" s="7">
        <v>12574000</v>
      </c>
      <c r="X147" s="7">
        <v>15949000</v>
      </c>
      <c r="Y147" s="7">
        <v>16014000</v>
      </c>
      <c r="Z147" s="7">
        <v>16061000</v>
      </c>
      <c r="AA147" s="7">
        <v>16107000</v>
      </c>
      <c r="AB147" s="5">
        <v>42.161999999999999</v>
      </c>
      <c r="AC147" s="8">
        <v>43.89</v>
      </c>
      <c r="AD147" s="5">
        <v>27.739000000000001</v>
      </c>
      <c r="AE147" s="8">
        <v>29.167999999999999</v>
      </c>
      <c r="AF147" s="7">
        <v>295300000</v>
      </c>
      <c r="AG147" s="7">
        <v>296900000</v>
      </c>
      <c r="AH147" s="7">
        <v>300885880</v>
      </c>
      <c r="AI147" s="8">
        <v>83</v>
      </c>
      <c r="AJ147" s="7">
        <v>2029</v>
      </c>
      <c r="AK147" s="7">
        <v>245103295</v>
      </c>
      <c r="AL147" s="6">
        <v>62459.672663999998</v>
      </c>
      <c r="AM147" s="7">
        <v>268271681</v>
      </c>
      <c r="AN147" s="5">
        <v>90.847170000000006</v>
      </c>
    </row>
    <row r="148" spans="1:40" x14ac:dyDescent="0.3">
      <c r="A148" s="4" t="s">
        <v>195</v>
      </c>
      <c r="B148" s="2">
        <v>4094029</v>
      </c>
      <c r="C148" s="1" t="s">
        <v>41</v>
      </c>
      <c r="D148" s="5">
        <v>75591.328585290001</v>
      </c>
      <c r="E148" s="6">
        <v>60007.928585000001</v>
      </c>
      <c r="F148" s="6" t="s">
        <v>42</v>
      </c>
      <c r="G148" s="5">
        <v>11.54</v>
      </c>
      <c r="H148" s="5">
        <v>17.378796999999999</v>
      </c>
      <c r="I148" s="5">
        <v>11.54</v>
      </c>
      <c r="J148" s="5">
        <v>17.378796999999999</v>
      </c>
      <c r="K148" s="5">
        <v>2.6852386200000002</v>
      </c>
      <c r="L148" s="5">
        <v>2.5826716699999999</v>
      </c>
      <c r="M148" s="5">
        <v>22.775130000000001</v>
      </c>
      <c r="N148" s="5" t="s">
        <v>42</v>
      </c>
      <c r="O148" s="5" t="s">
        <v>42</v>
      </c>
      <c r="P148" s="5">
        <v>4.3336100000000002</v>
      </c>
      <c r="Q148" s="5">
        <v>12.996606</v>
      </c>
      <c r="R148" s="5">
        <v>12.996606</v>
      </c>
      <c r="S148" s="1" t="s">
        <v>49</v>
      </c>
      <c r="T148" s="7">
        <v>13117200</v>
      </c>
      <c r="U148" s="7">
        <v>12172900</v>
      </c>
      <c r="V148" s="7">
        <v>16071700</v>
      </c>
      <c r="W148" s="7">
        <v>8497100</v>
      </c>
      <c r="X148" s="7">
        <v>13847100</v>
      </c>
      <c r="Y148" s="7">
        <v>13489100</v>
      </c>
      <c r="Z148" s="7">
        <v>13100100</v>
      </c>
      <c r="AA148" s="7">
        <v>13117200</v>
      </c>
      <c r="AB148" s="5">
        <v>52.316000000000003</v>
      </c>
      <c r="AC148" s="8">
        <v>50.753999999999998</v>
      </c>
      <c r="AD148" s="5">
        <v>35.481999999999999</v>
      </c>
      <c r="AE148" s="8">
        <v>33.206000000000003</v>
      </c>
      <c r="AF148" s="7">
        <v>107800000</v>
      </c>
      <c r="AG148" s="7">
        <v>107900000</v>
      </c>
      <c r="AH148" s="7">
        <v>106218146</v>
      </c>
      <c r="AI148" s="5">
        <v>88.35</v>
      </c>
      <c r="AJ148" s="7">
        <v>1786</v>
      </c>
      <c r="AK148" s="7">
        <v>95053383</v>
      </c>
      <c r="AL148" s="6">
        <v>66783.556360999995</v>
      </c>
      <c r="AM148" s="7">
        <v>103100654</v>
      </c>
      <c r="AN148" s="5">
        <v>95.827780000000004</v>
      </c>
    </row>
    <row r="149" spans="1:40" x14ac:dyDescent="0.3">
      <c r="A149" s="4" t="s">
        <v>196</v>
      </c>
      <c r="B149" s="2">
        <v>4046286</v>
      </c>
      <c r="C149" s="1" t="s">
        <v>41</v>
      </c>
      <c r="D149" s="5">
        <v>77896.307923920001</v>
      </c>
      <c r="E149" s="6">
        <v>91964.307923</v>
      </c>
      <c r="F149" s="6">
        <v>91964.307923999993</v>
      </c>
      <c r="G149" s="8">
        <v>2.0699999999999998</v>
      </c>
      <c r="H149" s="5">
        <v>29.275196000000001</v>
      </c>
      <c r="I149" s="8">
        <v>2.0699999999999998</v>
      </c>
      <c r="J149" s="5">
        <v>29.275196000000001</v>
      </c>
      <c r="K149" s="5" t="s">
        <v>799</v>
      </c>
      <c r="L149" s="5" t="s">
        <v>799</v>
      </c>
      <c r="M149" s="5">
        <v>30.578161000000001</v>
      </c>
      <c r="N149" s="5" t="s">
        <v>42</v>
      </c>
      <c r="O149" s="5" t="s">
        <v>42</v>
      </c>
      <c r="P149" s="5">
        <v>13.997612</v>
      </c>
      <c r="Q149" s="5">
        <v>20.782893999999999</v>
      </c>
      <c r="R149" s="5">
        <v>20.782893999999999</v>
      </c>
      <c r="S149" s="1" t="s">
        <v>49</v>
      </c>
      <c r="T149" s="7">
        <v>6300000</v>
      </c>
      <c r="U149" s="7">
        <v>5356000</v>
      </c>
      <c r="V149" s="7">
        <v>3415000</v>
      </c>
      <c r="W149" s="7">
        <v>2119000</v>
      </c>
      <c r="X149" s="7">
        <v>6570000</v>
      </c>
      <c r="Y149" s="7">
        <v>6469000</v>
      </c>
      <c r="Z149" s="7">
        <v>6376000</v>
      </c>
      <c r="AA149" s="7">
        <v>6300000</v>
      </c>
      <c r="AB149" s="8">
        <v>81.507999999999996</v>
      </c>
      <c r="AC149" s="5">
        <v>81.947999999999993</v>
      </c>
      <c r="AD149" s="8">
        <v>67.81</v>
      </c>
      <c r="AE149" s="5">
        <v>62.603000000000002</v>
      </c>
      <c r="AF149" s="7">
        <v>278600000</v>
      </c>
      <c r="AG149" s="7">
        <v>282900000</v>
      </c>
      <c r="AH149" s="7">
        <v>295200000</v>
      </c>
      <c r="AI149" s="5">
        <v>63.94</v>
      </c>
      <c r="AJ149" s="7">
        <v>1675</v>
      </c>
      <c r="AK149" s="7">
        <v>177690404</v>
      </c>
      <c r="AL149" s="6">
        <v>49808.397145000003</v>
      </c>
      <c r="AM149" s="7">
        <v>241052492</v>
      </c>
      <c r="AN149" s="5">
        <v>86.742779999999996</v>
      </c>
    </row>
    <row r="150" spans="1:40" x14ac:dyDescent="0.3">
      <c r="A150" s="4" t="s">
        <v>197</v>
      </c>
      <c r="B150" s="2">
        <v>4135600</v>
      </c>
      <c r="C150" s="1" t="s">
        <v>41</v>
      </c>
      <c r="D150" s="5">
        <v>96619.398000000001</v>
      </c>
      <c r="E150" s="6">
        <v>100092.598</v>
      </c>
      <c r="F150" s="6" t="s">
        <v>42</v>
      </c>
      <c r="G150" s="5">
        <v>-0.78100000000000003</v>
      </c>
      <c r="H150" s="5" t="s">
        <v>799</v>
      </c>
      <c r="I150" s="5">
        <v>-0.78100000000000003</v>
      </c>
      <c r="J150" s="5" t="s">
        <v>799</v>
      </c>
      <c r="K150" s="5" t="s">
        <v>799</v>
      </c>
      <c r="L150" s="5">
        <v>7.2243788800000006</v>
      </c>
      <c r="M150" s="5">
        <v>68.461067</v>
      </c>
      <c r="N150" s="5" t="s">
        <v>42</v>
      </c>
      <c r="O150" s="5" t="s">
        <v>42</v>
      </c>
      <c r="P150" s="5">
        <v>18.61703</v>
      </c>
      <c r="Q150" s="5">
        <v>81.868639000000002</v>
      </c>
      <c r="R150" s="5">
        <v>81.868639000000002</v>
      </c>
      <c r="S150" s="1" t="s">
        <v>45</v>
      </c>
      <c r="T150" s="7">
        <v>5507700</v>
      </c>
      <c r="U150" s="7">
        <v>5919600</v>
      </c>
      <c r="V150" s="7">
        <v>4462400</v>
      </c>
      <c r="W150" s="7">
        <v>2968900</v>
      </c>
      <c r="X150" s="7">
        <v>5376400</v>
      </c>
      <c r="Y150" s="7">
        <v>5278900</v>
      </c>
      <c r="Z150" s="7">
        <v>5346900</v>
      </c>
      <c r="AA150" s="7">
        <v>5507700</v>
      </c>
      <c r="AB150" s="5">
        <v>41.643999999999998</v>
      </c>
      <c r="AC150" s="5">
        <v>46.234000000000002</v>
      </c>
      <c r="AD150" s="8">
        <v>17.45</v>
      </c>
      <c r="AE150" s="5">
        <v>21.414000000000001</v>
      </c>
      <c r="AF150" s="7">
        <v>865200000</v>
      </c>
      <c r="AG150" s="7">
        <v>866200000</v>
      </c>
      <c r="AH150" s="7">
        <v>864300000</v>
      </c>
      <c r="AI150" s="5">
        <v>85.47</v>
      </c>
      <c r="AJ150" s="7">
        <v>1404</v>
      </c>
      <c r="AK150" s="7">
        <v>739544696</v>
      </c>
      <c r="AL150" s="6">
        <v>82577.560754999999</v>
      </c>
      <c r="AM150" s="7">
        <v>861468646</v>
      </c>
      <c r="AN150" s="5">
        <v>99.557220000000001</v>
      </c>
    </row>
    <row r="151" spans="1:40" x14ac:dyDescent="0.3">
      <c r="A151" s="4" t="s">
        <v>198</v>
      </c>
      <c r="B151" s="2">
        <v>4072145</v>
      </c>
      <c r="C151" s="1" t="s">
        <v>41</v>
      </c>
      <c r="D151" s="5">
        <v>70785.336685679998</v>
      </c>
      <c r="E151" s="6">
        <v>77775.336685000002</v>
      </c>
      <c r="F151" s="6">
        <v>77775.336685999995</v>
      </c>
      <c r="G151" s="5">
        <v>3.82</v>
      </c>
      <c r="H151" s="5">
        <v>25.102041</v>
      </c>
      <c r="I151" s="5">
        <v>3.82</v>
      </c>
      <c r="J151" s="5">
        <v>25.102041</v>
      </c>
      <c r="K151" s="5">
        <v>5.8977432599999995</v>
      </c>
      <c r="L151" s="5">
        <v>5.6354581700000006</v>
      </c>
      <c r="M151" s="5" t="s">
        <v>799</v>
      </c>
      <c r="N151" s="5">
        <v>30.535094594836899</v>
      </c>
      <c r="O151" s="5">
        <v>15.522988637142999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
        <v>23514000</v>
      </c>
      <c r="AA151" s="7">
        <v>24918000</v>
      </c>
      <c r="AB151" s="8">
        <v>13.375999999999999</v>
      </c>
      <c r="AC151" s="8">
        <v>20.853000000000002</v>
      </c>
      <c r="AD151" s="8">
        <v>17.064</v>
      </c>
      <c r="AE151" s="8">
        <v>25.006</v>
      </c>
      <c r="AF151" s="7">
        <v>313000000</v>
      </c>
      <c r="AG151" s="7">
        <v>313214000</v>
      </c>
      <c r="AH151" s="7">
        <v>319382000</v>
      </c>
      <c r="AI151" s="5">
        <v>82.33</v>
      </c>
      <c r="AJ151" s="7">
        <v>1686</v>
      </c>
      <c r="AK151" s="7">
        <v>257500400</v>
      </c>
      <c r="AL151" s="6">
        <v>58277.490528000002</v>
      </c>
      <c r="AM151" s="7">
        <v>312003604</v>
      </c>
      <c r="AN151" s="5">
        <v>99.756050000000002</v>
      </c>
    </row>
    <row r="152" spans="1:40" x14ac:dyDescent="0.3">
      <c r="A152" s="4" t="s">
        <v>199</v>
      </c>
      <c r="B152" s="2">
        <v>4069640</v>
      </c>
      <c r="C152" s="1" t="s">
        <v>54</v>
      </c>
      <c r="D152" s="5">
        <v>72451.060362749995</v>
      </c>
      <c r="E152" s="6">
        <v>77572.060362000004</v>
      </c>
      <c r="F152" s="6" t="s">
        <v>42</v>
      </c>
      <c r="G152" s="5">
        <v>1.87</v>
      </c>
      <c r="H152" s="5">
        <v>29.532754000000001</v>
      </c>
      <c r="I152" s="5">
        <v>1.87</v>
      </c>
      <c r="J152" s="5">
        <v>29.532754000000001</v>
      </c>
      <c r="K152" s="5" t="s">
        <v>799</v>
      </c>
      <c r="L152" s="5" t="s">
        <v>799</v>
      </c>
      <c r="M152" s="5">
        <v>17.263020999999998</v>
      </c>
      <c r="N152" s="5" t="s">
        <v>42</v>
      </c>
      <c r="O152" s="5" t="s">
        <v>42</v>
      </c>
      <c r="P152" s="5">
        <v>0.234934</v>
      </c>
      <c r="Q152" s="5">
        <v>14.382509000000001</v>
      </c>
      <c r="R152" s="5">
        <v>14.382509000000001</v>
      </c>
      <c r="S152" s="1" t="s">
        <v>98</v>
      </c>
      <c r="T152" s="7">
        <v>308951000</v>
      </c>
      <c r="U152" s="7">
        <v>276711000</v>
      </c>
      <c r="V152" s="7">
        <v>263966000</v>
      </c>
      <c r="W152" s="7">
        <v>238228000</v>
      </c>
      <c r="X152" s="7">
        <v>330187000</v>
      </c>
      <c r="Y152" s="7">
        <v>313751000</v>
      </c>
      <c r="Z152" s="7">
        <v>308951000</v>
      </c>
      <c r="AA152" s="7">
        <v>301506000</v>
      </c>
      <c r="AB152" s="8">
        <v>4.0730000000000004</v>
      </c>
      <c r="AC152" s="8">
        <v>3.9049999999999998</v>
      </c>
      <c r="AD152" s="8">
        <v>1.653</v>
      </c>
      <c r="AE152" s="8">
        <v>1.4810000000000001</v>
      </c>
      <c r="AF152" s="7">
        <v>126940097</v>
      </c>
      <c r="AG152" s="7">
        <v>129676762</v>
      </c>
      <c r="AH152" s="7">
        <v>133062485</v>
      </c>
      <c r="AI152" s="5">
        <v>88.59</v>
      </c>
      <c r="AJ152" s="7">
        <v>1881</v>
      </c>
      <c r="AK152" s="7">
        <v>112453539</v>
      </c>
      <c r="AL152" s="6">
        <v>64182.857384000003</v>
      </c>
      <c r="AM152" s="7">
        <v>126673213</v>
      </c>
      <c r="AN152" s="5">
        <v>99.789760000000001</v>
      </c>
    </row>
    <row r="153" spans="1:40" x14ac:dyDescent="0.3">
      <c r="A153" s="4" t="s">
        <v>200</v>
      </c>
      <c r="B153" s="2">
        <v>4354459</v>
      </c>
      <c r="C153" s="1" t="s">
        <v>54</v>
      </c>
      <c r="D153" s="5">
        <v>72283.042785600002</v>
      </c>
      <c r="E153" s="6">
        <v>76360.242784999995</v>
      </c>
      <c r="F153" s="6">
        <v>76679.042786000005</v>
      </c>
      <c r="G153" s="8">
        <v>1.1379999999999999</v>
      </c>
      <c r="H153" s="5">
        <v>23.697849000000001</v>
      </c>
      <c r="I153" s="8">
        <v>1.1379999999999999</v>
      </c>
      <c r="J153" s="5">
        <v>23.697849000000001</v>
      </c>
      <c r="K153" s="5">
        <v>8.3500730499999989</v>
      </c>
      <c r="L153" s="5">
        <v>8.2328051900000006</v>
      </c>
      <c r="M153" s="5">
        <v>28.086608999999999</v>
      </c>
      <c r="N153" s="5">
        <v>26.535228304734101</v>
      </c>
      <c r="O153" s="5">
        <v>21.779479569882302</v>
      </c>
      <c r="P153" s="5">
        <v>6.976979</v>
      </c>
      <c r="Q153" s="5">
        <v>12.563176</v>
      </c>
      <c r="R153" s="5">
        <v>12.563176</v>
      </c>
      <c r="S153" s="1" t="s">
        <v>49</v>
      </c>
      <c r="T153" s="7">
        <v>9895800</v>
      </c>
      <c r="U153" s="7">
        <v>10047900</v>
      </c>
      <c r="V153" s="7">
        <v>10934100</v>
      </c>
      <c r="W153" s="7">
        <v>7984900</v>
      </c>
      <c r="X153" s="7">
        <v>10944600</v>
      </c>
      <c r="Y153" s="7">
        <v>10519300</v>
      </c>
      <c r="Z153" s="7">
        <v>9701700</v>
      </c>
      <c r="AA153" s="7">
        <v>9895800</v>
      </c>
      <c r="AB153" s="5">
        <v>53.795999999999999</v>
      </c>
      <c r="AC153" s="5">
        <v>57.113</v>
      </c>
      <c r="AD153" s="5">
        <v>50.787999999999997</v>
      </c>
      <c r="AE153" s="5">
        <v>54.418999999999997</v>
      </c>
      <c r="AF153" s="7">
        <v>803103860</v>
      </c>
      <c r="AG153" s="7">
        <v>798628266</v>
      </c>
      <c r="AH153" s="7">
        <v>790397067</v>
      </c>
      <c r="AI153" s="5">
        <v>8.48</v>
      </c>
      <c r="AJ153" s="7">
        <v>755</v>
      </c>
      <c r="AK153" s="7">
        <v>67019440</v>
      </c>
      <c r="AL153" s="6">
        <v>6128.927788</v>
      </c>
      <c r="AM153" s="7">
        <v>86997906</v>
      </c>
      <c r="AN153" s="8">
        <v>11.00667</v>
      </c>
    </row>
    <row r="154" spans="1:40" x14ac:dyDescent="0.3">
      <c r="A154" s="4" t="s">
        <v>201</v>
      </c>
      <c r="B154" s="2">
        <v>4810470</v>
      </c>
      <c r="C154" s="1" t="s">
        <v>54</v>
      </c>
      <c r="D154" s="5">
        <v>73197.011384640005</v>
      </c>
      <c r="E154" s="6">
        <v>78258.011383999998</v>
      </c>
      <c r="F154" s="6" t="s">
        <v>42</v>
      </c>
      <c r="G154" s="5">
        <v>1</v>
      </c>
      <c r="H154" s="5">
        <v>32.448</v>
      </c>
      <c r="I154" s="5">
        <v>1</v>
      </c>
      <c r="J154" s="5">
        <v>32.448</v>
      </c>
      <c r="K154" s="5">
        <v>56.177285320000003</v>
      </c>
      <c r="L154" s="5">
        <v>13.997066689999999</v>
      </c>
      <c r="M154" s="5">
        <v>32.075918999999999</v>
      </c>
      <c r="N154" s="5" t="s">
        <v>42</v>
      </c>
      <c r="O154" s="5" t="s">
        <v>42</v>
      </c>
      <c r="P154" s="5">
        <v>8.5509190000000004</v>
      </c>
      <c r="Q154" s="5">
        <v>20.274096</v>
      </c>
      <c r="R154" s="5">
        <v>20.274096</v>
      </c>
      <c r="S154" s="1" t="s">
        <v>49</v>
      </c>
      <c r="T154" s="7">
        <v>8544000</v>
      </c>
      <c r="U154" s="7">
        <v>8080000</v>
      </c>
      <c r="V154" s="7">
        <v>7776000</v>
      </c>
      <c r="W154" s="7">
        <v>6675000</v>
      </c>
      <c r="X154" s="7">
        <v>9152000</v>
      </c>
      <c r="Y154" s="7">
        <v>8915000</v>
      </c>
      <c r="Z154" s="7">
        <v>8734000</v>
      </c>
      <c r="AA154" s="7">
        <v>8544000</v>
      </c>
      <c r="AB154" s="8">
        <v>70</v>
      </c>
      <c r="AC154" s="8">
        <v>70</v>
      </c>
      <c r="AD154" s="8">
        <v>40</v>
      </c>
      <c r="AE154" s="8">
        <v>41</v>
      </c>
      <c r="AF154" s="7">
        <v>451549789</v>
      </c>
      <c r="AG154" s="7">
        <v>453812361</v>
      </c>
      <c r="AH154" s="7">
        <v>459524713</v>
      </c>
      <c r="AI154" s="5">
        <v>95.49</v>
      </c>
      <c r="AJ154" s="7">
        <v>2206</v>
      </c>
      <c r="AK154" s="7">
        <v>430828641</v>
      </c>
      <c r="AL154" s="6">
        <v>69897.638714999994</v>
      </c>
      <c r="AM154" s="7">
        <v>450381414</v>
      </c>
      <c r="AN154" s="5">
        <v>99.826319999999996</v>
      </c>
    </row>
    <row r="155" spans="1:40" x14ac:dyDescent="0.3">
      <c r="A155" s="4" t="s">
        <v>202</v>
      </c>
      <c r="B155" s="2">
        <v>4004173</v>
      </c>
      <c r="C155" s="1" t="s">
        <v>54</v>
      </c>
      <c r="D155" s="5">
        <v>74176.424786029995</v>
      </c>
      <c r="E155" s="6">
        <v>81519.424786000003</v>
      </c>
      <c r="F155" s="6" t="s">
        <v>42</v>
      </c>
      <c r="G155" s="5">
        <v>0.9</v>
      </c>
      <c r="H155" s="5">
        <v>26.081586000000001</v>
      </c>
      <c r="I155" s="5">
        <v>0.9</v>
      </c>
      <c r="J155" s="5">
        <v>26.081586000000001</v>
      </c>
      <c r="K155" s="5" t="s">
        <v>799</v>
      </c>
      <c r="L155" s="5">
        <v>170.65789474000002</v>
      </c>
      <c r="M155" s="5">
        <v>21.919363000000001</v>
      </c>
      <c r="N155" s="5" t="s">
        <v>42</v>
      </c>
      <c r="O155" s="5" t="s">
        <v>42</v>
      </c>
      <c r="P155" s="5">
        <v>4.0544820000000001</v>
      </c>
      <c r="Q155" s="5">
        <v>16.085127</v>
      </c>
      <c r="R155" s="5">
        <v>16.085127</v>
      </c>
      <c r="S155" s="1" t="s">
        <v>49</v>
      </c>
      <c r="T155" s="7">
        <v>19457000</v>
      </c>
      <c r="U155" s="7">
        <v>17967000</v>
      </c>
      <c r="V155" s="7">
        <v>17421000</v>
      </c>
      <c r="W155" s="7">
        <v>16471000</v>
      </c>
      <c r="X155" s="7">
        <v>20106000</v>
      </c>
      <c r="Y155" s="7">
        <v>19989000</v>
      </c>
      <c r="Z155" s="7">
        <v>19752000</v>
      </c>
      <c r="AA155" s="7">
        <v>19457000</v>
      </c>
      <c r="AB155" s="5">
        <v>58.216000000000001</v>
      </c>
      <c r="AC155" s="8">
        <v>60.42</v>
      </c>
      <c r="AD155" s="5">
        <v>23.173999999999999</v>
      </c>
      <c r="AE155" s="5">
        <v>24.341000000000001</v>
      </c>
      <c r="AF155" s="7">
        <v>817010957</v>
      </c>
      <c r="AG155" s="7">
        <v>817087145</v>
      </c>
      <c r="AH155" s="7">
        <v>823372259</v>
      </c>
      <c r="AI155" s="8">
        <v>84.68</v>
      </c>
      <c r="AJ155" s="7">
        <v>2293</v>
      </c>
      <c r="AK155" s="7">
        <v>691863847</v>
      </c>
      <c r="AL155" s="6">
        <v>62814.318669</v>
      </c>
      <c r="AM155" s="7">
        <v>766717992</v>
      </c>
      <c r="AN155" s="5">
        <v>93.844269999999995</v>
      </c>
    </row>
    <row r="156" spans="1:40" x14ac:dyDescent="0.3">
      <c r="A156" s="4" t="s">
        <v>203</v>
      </c>
      <c r="B156" s="2">
        <v>4040505</v>
      </c>
      <c r="C156" s="1" t="s">
        <v>54</v>
      </c>
      <c r="D156" s="5">
        <v>72305.064538720006</v>
      </c>
      <c r="E156" s="6">
        <v>81371.064538000006</v>
      </c>
      <c r="F156" s="6" t="s">
        <v>42</v>
      </c>
      <c r="G156" s="5">
        <v>3.35</v>
      </c>
      <c r="H156" s="5">
        <v>20.080817</v>
      </c>
      <c r="I156" s="5">
        <v>3.35</v>
      </c>
      <c r="J156" s="5">
        <v>20.080817</v>
      </c>
      <c r="K156" s="5">
        <v>114.21509107</v>
      </c>
      <c r="L156" s="5">
        <v>3.1473913099999997</v>
      </c>
      <c r="M156" s="5">
        <v>31.618247</v>
      </c>
      <c r="N156" s="5" t="s">
        <v>42</v>
      </c>
      <c r="O156" s="5" t="s">
        <v>42</v>
      </c>
      <c r="P156" s="5">
        <v>1.767169</v>
      </c>
      <c r="Q156" s="5">
        <v>13.935191</v>
      </c>
      <c r="R156" s="5">
        <v>13.935191</v>
      </c>
      <c r="S156" s="1" t="s">
        <v>49</v>
      </c>
      <c r="T156" s="7">
        <v>42272000</v>
      </c>
      <c r="U156" s="7">
        <v>39407000</v>
      </c>
      <c r="V156" s="7">
        <v>38469000</v>
      </c>
      <c r="W156" s="7">
        <v>37925000</v>
      </c>
      <c r="X156" s="7">
        <v>46046000</v>
      </c>
      <c r="Y156" s="7">
        <v>44946000</v>
      </c>
      <c r="Z156" s="7">
        <v>43122000</v>
      </c>
      <c r="AA156" s="7">
        <v>42272000</v>
      </c>
      <c r="AB156" s="5">
        <v>15.782999999999999</v>
      </c>
      <c r="AC156" s="5">
        <v>15.641</v>
      </c>
      <c r="AD156" s="8">
        <v>10.811</v>
      </c>
      <c r="AE156" s="8">
        <v>11.734</v>
      </c>
      <c r="AF156" s="7">
        <v>274527544</v>
      </c>
      <c r="AG156" s="7">
        <v>274336504</v>
      </c>
      <c r="AH156" s="7">
        <v>272407970</v>
      </c>
      <c r="AI156" s="5">
        <v>83.67</v>
      </c>
      <c r="AJ156" s="7">
        <v>1958</v>
      </c>
      <c r="AK156" s="7">
        <v>229709297</v>
      </c>
      <c r="AL156" s="6">
        <v>60500.834643000002</v>
      </c>
      <c r="AM156" s="7">
        <v>256870744</v>
      </c>
      <c r="AN156" s="8">
        <v>93.568299999999994</v>
      </c>
    </row>
    <row r="157" spans="1:40" x14ac:dyDescent="0.3">
      <c r="A157" s="4" t="s">
        <v>204</v>
      </c>
      <c r="B157" s="2">
        <v>4912002</v>
      </c>
      <c r="C157" s="1" t="s">
        <v>54</v>
      </c>
      <c r="D157" s="5">
        <v>76459.400920870001</v>
      </c>
      <c r="E157" s="6">
        <v>78246.401809999996</v>
      </c>
      <c r="F157" s="6" t="s">
        <v>42</v>
      </c>
      <c r="G157" s="5">
        <v>2.2849546967047329</v>
      </c>
      <c r="H157" s="5">
        <v>48.264628999999999</v>
      </c>
      <c r="I157" s="5">
        <v>2.2849546967047329</v>
      </c>
      <c r="J157" s="5">
        <v>48.264628999999999</v>
      </c>
      <c r="K157" s="5">
        <v>65.791262379999992</v>
      </c>
      <c r="L157" s="5">
        <v>20.571043599999999</v>
      </c>
      <c r="M157" s="5">
        <v>73.983368999999996</v>
      </c>
      <c r="N157" s="5" t="s">
        <v>42</v>
      </c>
      <c r="O157" s="5" t="s">
        <v>42</v>
      </c>
      <c r="P157" s="5">
        <v>10.852414</v>
      </c>
      <c r="Q157" s="5">
        <v>33.070998000000003</v>
      </c>
      <c r="R157" s="5">
        <v>33.070998000000003</v>
      </c>
      <c r="S157" s="1" t="s">
        <v>49</v>
      </c>
      <c r="T157" s="7">
        <v>6456644.0738434866</v>
      </c>
      <c r="U157" s="7">
        <v>5367898.6775577078</v>
      </c>
      <c r="V157" s="7">
        <v>5051525.3085793378</v>
      </c>
      <c r="W157" s="7">
        <v>3950414.882140778</v>
      </c>
      <c r="X157" s="7">
        <v>7009546.2929337006</v>
      </c>
      <c r="Y157" s="7">
        <v>6883867.8979324475</v>
      </c>
      <c r="Z157" s="7">
        <v>6644401.3924703021</v>
      </c>
      <c r="AA157" s="7">
        <v>6456644.0738434866</v>
      </c>
      <c r="AB157" s="5">
        <v>49.819000000000003</v>
      </c>
      <c r="AC157" s="5">
        <v>49.802</v>
      </c>
      <c r="AD157" s="5">
        <v>32.018000000000001</v>
      </c>
      <c r="AE157" s="5">
        <v>32.420999999999999</v>
      </c>
      <c r="AF157" s="7">
        <v>179401088</v>
      </c>
      <c r="AG157" s="7">
        <v>179757833</v>
      </c>
      <c r="AH157" s="7">
        <v>180682714</v>
      </c>
      <c r="AI157" s="5">
        <v>37.32</v>
      </c>
      <c r="AJ157" s="7">
        <v>1162</v>
      </c>
      <c r="AK157" s="7">
        <v>66942493</v>
      </c>
      <c r="AL157" s="6">
        <v>28569.047737000001</v>
      </c>
      <c r="AM157" s="7">
        <v>113430048</v>
      </c>
      <c r="AN157" s="5">
        <v>63.233179999999997</v>
      </c>
    </row>
    <row r="158" spans="1:40" x14ac:dyDescent="0.3">
      <c r="A158" s="4" t="s">
        <v>205</v>
      </c>
      <c r="B158" s="2">
        <v>4136907</v>
      </c>
      <c r="C158" s="1" t="s">
        <v>54</v>
      </c>
      <c r="D158" s="5">
        <v>71163.702000000005</v>
      </c>
      <c r="E158" s="6">
        <v>81804.702000000005</v>
      </c>
      <c r="F158" s="6" t="s">
        <v>42</v>
      </c>
      <c r="G158" s="5">
        <v>0.97199999999999998</v>
      </c>
      <c r="H158" s="5">
        <v>44.063830000000003</v>
      </c>
      <c r="I158" s="5">
        <v>1.7350000000000001</v>
      </c>
      <c r="J158" s="5">
        <v>36.227404999999997</v>
      </c>
      <c r="K158" s="5" t="s">
        <v>799</v>
      </c>
      <c r="L158" s="5">
        <v>3.2747397500000002</v>
      </c>
      <c r="M158" s="5">
        <v>24.369484</v>
      </c>
      <c r="N158" s="5" t="s">
        <v>42</v>
      </c>
      <c r="O158" s="5" t="s">
        <v>42</v>
      </c>
      <c r="P158" s="5">
        <v>4.6766920000000001</v>
      </c>
      <c r="Q158" s="5">
        <v>16.835706999999999</v>
      </c>
      <c r="R158" s="5">
        <v>16.835706999999999</v>
      </c>
      <c r="S158" s="1" t="s">
        <v>43</v>
      </c>
      <c r="T158" s="7">
        <v>17492000</v>
      </c>
      <c r="U158" s="7">
        <v>15165000</v>
      </c>
      <c r="V158" s="7">
        <v>13804000</v>
      </c>
      <c r="W158" s="7">
        <v>12932000</v>
      </c>
      <c r="X158" s="7">
        <v>17492000</v>
      </c>
      <c r="Y158" s="7">
        <v>16963000</v>
      </c>
      <c r="Z158" s="7">
        <v>16529000</v>
      </c>
      <c r="AA158" s="7">
        <v>15909000</v>
      </c>
      <c r="AB158" s="8">
        <v>52.115000000000002</v>
      </c>
      <c r="AC158" s="8">
        <v>52.115000000000002</v>
      </c>
      <c r="AD158" s="8">
        <v>26.378</v>
      </c>
      <c r="AE158" s="8">
        <v>26.378</v>
      </c>
      <c r="AF158" s="7">
        <v>570200000</v>
      </c>
      <c r="AG158" s="7">
        <v>572000000</v>
      </c>
      <c r="AH158" s="7">
        <v>572000000</v>
      </c>
      <c r="AI158" s="5">
        <v>78.510000000000005</v>
      </c>
      <c r="AJ158" s="7">
        <v>2242</v>
      </c>
      <c r="AK158" s="7">
        <v>449642909</v>
      </c>
      <c r="AL158" s="6">
        <v>55872.627871999997</v>
      </c>
      <c r="AM158" s="7">
        <v>570130412</v>
      </c>
      <c r="AN158" s="5">
        <v>99.551320000000004</v>
      </c>
    </row>
    <row r="159" spans="1:40" x14ac:dyDescent="0.3">
      <c r="A159" s="4" t="s">
        <v>206</v>
      </c>
      <c r="B159" s="2">
        <v>4206348</v>
      </c>
      <c r="C159" s="1" t="s">
        <v>54</v>
      </c>
      <c r="D159" s="5">
        <v>55294.431921299998</v>
      </c>
      <c r="E159" s="6">
        <v>128480.431921</v>
      </c>
      <c r="F159" s="6" t="s">
        <v>42</v>
      </c>
      <c r="G159" s="5">
        <v>6.9000000000000006E-2</v>
      </c>
      <c r="H159" s="5">
        <v>11.109987</v>
      </c>
      <c r="I159" s="5">
        <v>6.9000000000000006E-2</v>
      </c>
      <c r="J159" s="5">
        <v>11.109987</v>
      </c>
      <c r="K159" s="5" t="s">
        <v>799</v>
      </c>
      <c r="L159" s="5">
        <v>0.73757008000000002</v>
      </c>
      <c r="M159" s="5">
        <v>32.963240999999996</v>
      </c>
      <c r="N159" s="5" t="s">
        <v>42</v>
      </c>
      <c r="O159" s="5" t="s">
        <v>42</v>
      </c>
      <c r="P159" s="5">
        <v>0.34984799999999999</v>
      </c>
      <c r="Q159" s="5">
        <v>7.4614419999999999</v>
      </c>
      <c r="R159" s="5">
        <v>7.4614419999999999</v>
      </c>
      <c r="S159" s="1" t="s">
        <v>49</v>
      </c>
      <c r="T159" s="7">
        <v>356623000</v>
      </c>
      <c r="U159" s="7">
        <v>321629000</v>
      </c>
      <c r="V159" s="7">
        <v>290912000</v>
      </c>
      <c r="W159" s="7">
        <v>267908000</v>
      </c>
      <c r="X159" s="7">
        <v>367246000</v>
      </c>
      <c r="Y159" s="7">
        <v>361855000</v>
      </c>
      <c r="Z159" s="7">
        <v>359662000</v>
      </c>
      <c r="AA159" s="7">
        <v>356623000</v>
      </c>
      <c r="AB159" s="8">
        <v>14.94</v>
      </c>
      <c r="AC159" s="5">
        <v>13.808999999999999</v>
      </c>
      <c r="AD159" s="8">
        <v>5.17</v>
      </c>
      <c r="AE159" s="8">
        <v>3.843</v>
      </c>
      <c r="AF159" s="7">
        <v>1258000000</v>
      </c>
      <c r="AG159" s="7">
        <v>1256000000</v>
      </c>
      <c r="AH159" s="7">
        <v>1287000000</v>
      </c>
      <c r="AI159" s="5">
        <v>82.33</v>
      </c>
      <c r="AJ159" s="7">
        <v>2166</v>
      </c>
      <c r="AK159" s="7">
        <v>1036028025</v>
      </c>
      <c r="AL159" s="6">
        <v>45523.071418</v>
      </c>
      <c r="AM159" s="7">
        <v>1255754053</v>
      </c>
      <c r="AN159" s="5">
        <v>99.78913</v>
      </c>
    </row>
    <row r="160" spans="1:40" x14ac:dyDescent="0.3">
      <c r="A160" s="4" t="s">
        <v>207</v>
      </c>
      <c r="B160" s="2">
        <v>6543878</v>
      </c>
      <c r="C160" s="1" t="s">
        <v>41</v>
      </c>
      <c r="D160" s="5">
        <v>70451.202134399995</v>
      </c>
      <c r="E160" s="6">
        <v>65233.202133999999</v>
      </c>
      <c r="F160" s="6" t="s">
        <v>42</v>
      </c>
      <c r="G160" s="5">
        <v>0.379</v>
      </c>
      <c r="H160" s="5" t="s">
        <v>799</v>
      </c>
      <c r="I160" s="5">
        <v>0.379</v>
      </c>
      <c r="J160" s="5" t="s">
        <v>799</v>
      </c>
      <c r="K160" s="5">
        <v>15.536826679999999</v>
      </c>
      <c r="L160" s="5">
        <v>9.3028358299999994</v>
      </c>
      <c r="M160" s="5">
        <v>38.792315000000002</v>
      </c>
      <c r="N160" s="5" t="s">
        <v>42</v>
      </c>
      <c r="O160" s="5" t="s">
        <v>42</v>
      </c>
      <c r="P160" s="5">
        <v>6.4256500000000001</v>
      </c>
      <c r="Q160" s="5">
        <v>290.894993</v>
      </c>
      <c r="R160" s="5">
        <v>290.894993</v>
      </c>
      <c r="S160" s="1" t="s">
        <v>49</v>
      </c>
      <c r="T160" s="7">
        <v>8635000</v>
      </c>
      <c r="U160" s="7">
        <v>6583000</v>
      </c>
      <c r="V160" s="7">
        <v>4888000</v>
      </c>
      <c r="W160" s="7">
        <v>2886000</v>
      </c>
      <c r="X160" s="7">
        <v>10152000</v>
      </c>
      <c r="Y160" s="7">
        <v>9610000</v>
      </c>
      <c r="Z160" s="7">
        <v>9113000</v>
      </c>
      <c r="AA160" s="7">
        <v>8635000</v>
      </c>
      <c r="AB160" s="5">
        <v>48.222000000000001</v>
      </c>
      <c r="AC160" s="5">
        <v>48.779000000000003</v>
      </c>
      <c r="AD160" s="5">
        <v>-3.7290000000000001</v>
      </c>
      <c r="AE160" s="5">
        <v>0.82699999999999996</v>
      </c>
      <c r="AF160" s="7">
        <v>415162000</v>
      </c>
      <c r="AG160" s="7">
        <v>413140000</v>
      </c>
      <c r="AH160" s="7">
        <v>398386000</v>
      </c>
      <c r="AI160" s="5">
        <v>74.95</v>
      </c>
      <c r="AJ160" s="7">
        <v>878</v>
      </c>
      <c r="AK160" s="7">
        <v>311344095</v>
      </c>
      <c r="AL160" s="6">
        <v>52803.958511999997</v>
      </c>
      <c r="AM160" s="7">
        <v>353441407</v>
      </c>
      <c r="AN160" s="5">
        <v>85.085369999999998</v>
      </c>
    </row>
    <row r="161" spans="1:40" x14ac:dyDescent="0.3">
      <c r="A161" s="4" t="s">
        <v>208</v>
      </c>
      <c r="B161" s="2">
        <v>4075407</v>
      </c>
      <c r="C161" s="1" t="s">
        <v>54</v>
      </c>
      <c r="D161" s="5">
        <v>67820.270558379998</v>
      </c>
      <c r="E161" s="6">
        <v>65812.270558000004</v>
      </c>
      <c r="F161" s="6" t="s">
        <v>42</v>
      </c>
      <c r="G161" s="5">
        <v>2.95</v>
      </c>
      <c r="H161" s="5">
        <v>9.7273309999999995</v>
      </c>
      <c r="I161" s="5">
        <v>2.95</v>
      </c>
      <c r="J161" s="5">
        <v>9.7273309999999995</v>
      </c>
      <c r="K161" s="5">
        <v>2.3025072099999999</v>
      </c>
      <c r="L161" s="5">
        <v>2.3025072099999999</v>
      </c>
      <c r="M161" s="5">
        <v>11.581981000000001</v>
      </c>
      <c r="N161" s="5" t="s">
        <v>42</v>
      </c>
      <c r="O161" s="5" t="s">
        <v>42</v>
      </c>
      <c r="P161" s="5">
        <v>2.757806</v>
      </c>
      <c r="Q161" s="5">
        <v>4.5660949999999998</v>
      </c>
      <c r="R161" s="5">
        <v>4.5660949999999998</v>
      </c>
      <c r="S161" s="1" t="s">
        <v>49</v>
      </c>
      <c r="T161" s="7">
        <v>23273000</v>
      </c>
      <c r="U161" s="7">
        <v>29610000</v>
      </c>
      <c r="V161" s="7">
        <v>19777000</v>
      </c>
      <c r="W161" s="7">
        <v>9934000</v>
      </c>
      <c r="X161" s="7">
        <v>23864000</v>
      </c>
      <c r="Y161" s="7">
        <v>24105000</v>
      </c>
      <c r="Z161" s="7">
        <v>23534000</v>
      </c>
      <c r="AA161" s="7">
        <v>23273000</v>
      </c>
      <c r="AB161" s="8">
        <v>62.261000000000003</v>
      </c>
      <c r="AC161" s="8">
        <v>61.603000000000002</v>
      </c>
      <c r="AD161" s="8">
        <v>56.726999999999997</v>
      </c>
      <c r="AE161" s="8">
        <v>55.179000000000002</v>
      </c>
      <c r="AF161" s="7">
        <v>564718340</v>
      </c>
      <c r="AG161" s="7">
        <v>569349852</v>
      </c>
      <c r="AH161" s="7">
        <v>583049193</v>
      </c>
      <c r="AI161" s="5">
        <v>92.45</v>
      </c>
      <c r="AJ161" s="7">
        <v>1725</v>
      </c>
      <c r="AK161" s="7">
        <v>519964450</v>
      </c>
      <c r="AL161" s="6">
        <v>62697.313381</v>
      </c>
      <c r="AM161" s="7">
        <v>560467975</v>
      </c>
      <c r="AN161" s="5">
        <v>99.647540000000006</v>
      </c>
    </row>
    <row r="162" spans="1:40" x14ac:dyDescent="0.3">
      <c r="A162" s="4" t="s">
        <v>209</v>
      </c>
      <c r="B162" s="2">
        <v>4059899</v>
      </c>
      <c r="C162" s="1" t="s">
        <v>54</v>
      </c>
      <c r="D162" s="5">
        <v>67628.338939199995</v>
      </c>
      <c r="E162" s="6">
        <v>99403.338938999994</v>
      </c>
      <c r="F162" s="6">
        <v>99403.338938999994</v>
      </c>
      <c r="G162" s="5">
        <v>0.64600000000000002</v>
      </c>
      <c r="H162" s="5">
        <v>11.694153</v>
      </c>
      <c r="I162" s="5">
        <v>0.64600000000000002</v>
      </c>
      <c r="J162" s="5">
        <v>11.694153</v>
      </c>
      <c r="K162" s="5">
        <v>3.53701394</v>
      </c>
      <c r="L162" s="5">
        <v>2.38568588</v>
      </c>
      <c r="M162" s="5">
        <v>18.671454000000001</v>
      </c>
      <c r="N162" s="5">
        <v>17.2222172556157</v>
      </c>
      <c r="O162" s="5">
        <v>24.9867841409691</v>
      </c>
      <c r="P162" s="5">
        <v>1.755002</v>
      </c>
      <c r="Q162" s="5">
        <v>9.9423220000000008</v>
      </c>
      <c r="R162" s="5">
        <v>9.9423220000000008</v>
      </c>
      <c r="S162" s="1" t="s">
        <v>49</v>
      </c>
      <c r="T162" s="7">
        <v>49715000</v>
      </c>
      <c r="U162" s="7">
        <v>58186000</v>
      </c>
      <c r="V162" s="7">
        <v>40807000</v>
      </c>
      <c r="W162" s="7">
        <v>27200000</v>
      </c>
      <c r="X162" s="7">
        <v>56640000</v>
      </c>
      <c r="Y162" s="7">
        <v>54863000</v>
      </c>
      <c r="Z162" s="7">
        <v>52031000</v>
      </c>
      <c r="AA162" s="7">
        <v>49715000</v>
      </c>
      <c r="AB162" s="5">
        <v>13.509</v>
      </c>
      <c r="AC162" s="8">
        <v>12.634</v>
      </c>
      <c r="AD162" s="5">
        <v>17.757000000000001</v>
      </c>
      <c r="AE162" s="5">
        <v>16.524000000000001</v>
      </c>
      <c r="AF162" s="7">
        <v>2167752040</v>
      </c>
      <c r="AG162" s="7">
        <v>2170301640</v>
      </c>
      <c r="AH162" s="7">
        <v>2171879003</v>
      </c>
      <c r="AI162" s="5">
        <v>25.78</v>
      </c>
      <c r="AJ162" s="7">
        <v>1409</v>
      </c>
      <c r="AK162" s="7">
        <v>558730878</v>
      </c>
      <c r="AL162" s="6">
        <v>17432.403393000001</v>
      </c>
      <c r="AM162" s="7">
        <v>1451587748</v>
      </c>
      <c r="AN162" s="5">
        <v>66.968279999999993</v>
      </c>
    </row>
    <row r="163" spans="1:40" x14ac:dyDescent="0.3">
      <c r="A163" s="4" t="s">
        <v>210</v>
      </c>
      <c r="B163" s="2">
        <v>4014726</v>
      </c>
      <c r="C163" s="1" t="s">
        <v>54</v>
      </c>
      <c r="D163" s="5">
        <v>64199.892614999997</v>
      </c>
      <c r="E163" s="6">
        <v>77896.992614999996</v>
      </c>
      <c r="F163" s="6" t="s">
        <v>42</v>
      </c>
      <c r="G163" s="5">
        <v>8.81</v>
      </c>
      <c r="H163" s="5">
        <v>16.745360000000002</v>
      </c>
      <c r="I163" s="5">
        <v>8.7479999999999993</v>
      </c>
      <c r="J163" s="5">
        <v>16.805797999999999</v>
      </c>
      <c r="K163" s="5">
        <v>4.0579974999999999</v>
      </c>
      <c r="L163" s="5">
        <v>3.7682086399999997</v>
      </c>
      <c r="M163" s="5" t="s">
        <v>799</v>
      </c>
      <c r="N163" s="5" t="s">
        <v>42</v>
      </c>
      <c r="O163" s="5" t="s">
        <v>42</v>
      </c>
      <c r="P163" s="5">
        <v>6.437449</v>
      </c>
      <c r="Q163" s="5">
        <v>15.367936</v>
      </c>
      <c r="R163" s="5">
        <v>15.367936</v>
      </c>
      <c r="S163" s="1" t="s">
        <v>43</v>
      </c>
      <c r="T163" s="7">
        <v>12100600</v>
      </c>
      <c r="U163" s="7">
        <v>12600000</v>
      </c>
      <c r="V163" s="7">
        <v>12698600</v>
      </c>
      <c r="W163" s="7">
        <v>10323000</v>
      </c>
      <c r="X163" s="7">
        <v>12100600</v>
      </c>
      <c r="Y163" s="7">
        <v>12104400</v>
      </c>
      <c r="Z163" s="7">
        <v>12152800</v>
      </c>
      <c r="AA163" s="7">
        <v>12422700</v>
      </c>
      <c r="AB163" s="8">
        <v>32.493000000000002</v>
      </c>
      <c r="AC163" s="8">
        <v>32.493000000000002</v>
      </c>
      <c r="AD163" s="8">
        <v>35.524999999999999</v>
      </c>
      <c r="AE163" s="8">
        <v>35.524999999999999</v>
      </c>
      <c r="AF163" s="7">
        <v>222372418</v>
      </c>
      <c r="AG163" s="7">
        <v>222314502</v>
      </c>
      <c r="AH163" s="7">
        <v>222199845</v>
      </c>
      <c r="AI163" s="5">
        <v>89.96</v>
      </c>
      <c r="AJ163" s="7">
        <v>1948</v>
      </c>
      <c r="AK163" s="7">
        <v>200058898</v>
      </c>
      <c r="AL163" s="6">
        <v>57755.003262999999</v>
      </c>
      <c r="AM163" s="7">
        <v>221251999</v>
      </c>
      <c r="AN163" s="5">
        <v>99.491190000000003</v>
      </c>
    </row>
    <row r="164" spans="1:40" x14ac:dyDescent="0.3">
      <c r="A164" s="4" t="s">
        <v>211</v>
      </c>
      <c r="B164" s="2">
        <v>12805289</v>
      </c>
      <c r="C164" s="1" t="s">
        <v>41</v>
      </c>
      <c r="D164" s="5">
        <v>63979.55921308</v>
      </c>
      <c r="E164" s="6">
        <v>60752.059213</v>
      </c>
      <c r="F164" s="6" t="s">
        <v>42</v>
      </c>
      <c r="G164" s="5">
        <v>0.28199999999999997</v>
      </c>
      <c r="H164" s="5">
        <v>46.021970000000003</v>
      </c>
      <c r="I164" s="5">
        <v>0.28199999999999997</v>
      </c>
      <c r="J164" s="5">
        <v>46.021970000000003</v>
      </c>
      <c r="K164" s="5">
        <v>8.7102931199999993</v>
      </c>
      <c r="L164" s="5">
        <v>7.3285157100000005</v>
      </c>
      <c r="M164" s="5">
        <v>40.994546</v>
      </c>
      <c r="N164" s="5" t="s">
        <v>42</v>
      </c>
      <c r="O164" s="5" t="s">
        <v>42</v>
      </c>
      <c r="P164" s="5">
        <v>12.148298</v>
      </c>
      <c r="Q164" s="5">
        <v>40.670127000000001</v>
      </c>
      <c r="R164" s="5">
        <v>40.670127000000001</v>
      </c>
      <c r="S164" s="1" t="s">
        <v>49</v>
      </c>
      <c r="T164" s="7">
        <v>2926556</v>
      </c>
      <c r="U164" s="7">
        <v>3149440</v>
      </c>
      <c r="V164" s="7">
        <v>7837303</v>
      </c>
      <c r="W164" s="7">
        <v>1274855</v>
      </c>
      <c r="X164" s="7">
        <v>5000870</v>
      </c>
      <c r="Y164" s="7">
        <v>4495277</v>
      </c>
      <c r="Z164" s="7">
        <v>3777835</v>
      </c>
      <c r="AA164" s="7">
        <v>2926556</v>
      </c>
      <c r="AB164" s="5">
        <v>85.625</v>
      </c>
      <c r="AC164" s="5">
        <v>85.878</v>
      </c>
      <c r="AD164" s="5">
        <v>-2.5470000000000002</v>
      </c>
      <c r="AE164" s="8">
        <v>29.87</v>
      </c>
      <c r="AF164" s="7">
        <v>250290000</v>
      </c>
      <c r="AG164" s="7">
        <v>248337000</v>
      </c>
      <c r="AH164" s="7">
        <v>239169000</v>
      </c>
      <c r="AI164" s="5">
        <v>45.86</v>
      </c>
      <c r="AJ164" s="7">
        <v>1103</v>
      </c>
      <c r="AK164" s="7">
        <v>114807005</v>
      </c>
      <c r="AL164" s="6">
        <v>29340.078196999999</v>
      </c>
      <c r="AM164" s="7">
        <v>201856316</v>
      </c>
      <c r="AN164" s="8">
        <v>80.629499999999993</v>
      </c>
    </row>
    <row r="165" spans="1:40" x14ac:dyDescent="0.3">
      <c r="A165" s="4" t="s">
        <v>212</v>
      </c>
      <c r="B165" s="2">
        <v>4379438</v>
      </c>
      <c r="C165" s="1" t="s">
        <v>54</v>
      </c>
      <c r="D165" s="5">
        <v>67570.636671650005</v>
      </c>
      <c r="E165" s="6">
        <v>99815.636671</v>
      </c>
      <c r="F165" s="6" t="s">
        <v>42</v>
      </c>
      <c r="G165" s="8">
        <v>3.03</v>
      </c>
      <c r="H165" s="5">
        <v>17.877397999999999</v>
      </c>
      <c r="I165" s="8">
        <v>3.03</v>
      </c>
      <c r="J165" s="5">
        <v>17.877397999999999</v>
      </c>
      <c r="K165" s="5">
        <v>3.3500507499999999</v>
      </c>
      <c r="L165" s="5">
        <v>2.5536814699999999</v>
      </c>
      <c r="M165" s="5">
        <v>25.861910000000002</v>
      </c>
      <c r="N165" s="5" t="s">
        <v>42</v>
      </c>
      <c r="O165" s="5" t="s">
        <v>42</v>
      </c>
      <c r="P165" s="5">
        <v>1.142147</v>
      </c>
      <c r="Q165" s="5">
        <v>6.0685580000000003</v>
      </c>
      <c r="R165" s="5">
        <v>6.0685580000000003</v>
      </c>
      <c r="S165" s="1" t="s">
        <v>63</v>
      </c>
      <c r="T165" s="7">
        <v>87693000</v>
      </c>
      <c r="U165" s="7">
        <v>90155000</v>
      </c>
      <c r="V165" s="7">
        <v>93512000</v>
      </c>
      <c r="W165" s="7">
        <v>83959000</v>
      </c>
      <c r="X165" s="7">
        <v>87393000</v>
      </c>
      <c r="Y165" s="7">
        <v>87591000</v>
      </c>
      <c r="Z165" s="7">
        <v>87693000</v>
      </c>
      <c r="AA165" s="7">
        <v>87514000</v>
      </c>
      <c r="AB165" s="5">
        <v>27.324000000000002</v>
      </c>
      <c r="AC165" s="8">
        <v>27.09</v>
      </c>
      <c r="AD165" s="8">
        <v>12.829000000000001</v>
      </c>
      <c r="AE165" s="8">
        <v>12.443</v>
      </c>
      <c r="AF165" s="7">
        <v>240850603</v>
      </c>
      <c r="AG165" s="7">
        <v>244323464</v>
      </c>
      <c r="AH165" s="7">
        <v>249892548</v>
      </c>
      <c r="AI165" s="8">
        <v>79.599999999999994</v>
      </c>
      <c r="AJ165" s="7">
        <v>1986</v>
      </c>
      <c r="AK165" s="7">
        <v>191715379</v>
      </c>
      <c r="AL165" s="6">
        <v>53785.749578000003</v>
      </c>
      <c r="AM165" s="7">
        <v>220444554</v>
      </c>
      <c r="AN165" s="5">
        <v>91.527510000000007</v>
      </c>
    </row>
    <row r="166" spans="1:40" x14ac:dyDescent="0.3">
      <c r="A166" s="4" t="s">
        <v>213</v>
      </c>
      <c r="B166" s="2">
        <v>103239</v>
      </c>
      <c r="C166" s="1" t="s">
        <v>54</v>
      </c>
      <c r="D166" s="5">
        <v>67882.13408448</v>
      </c>
      <c r="E166" s="6" t="s">
        <v>42</v>
      </c>
      <c r="F166" s="6">
        <v>72344.134084000005</v>
      </c>
      <c r="G166" s="5">
        <v>4.41</v>
      </c>
      <c r="H166" s="5">
        <v>16.8017</v>
      </c>
      <c r="I166" s="5">
        <v>4.41</v>
      </c>
      <c r="J166" s="5">
        <v>16.8017</v>
      </c>
      <c r="K166" s="5">
        <v>1.5881077099999998</v>
      </c>
      <c r="L166" s="5">
        <v>1.1687697500000001</v>
      </c>
      <c r="M166" s="5">
        <v>3.1691159999999998</v>
      </c>
      <c r="N166" s="5" t="s">
        <v>42</v>
      </c>
      <c r="O166" s="5" t="s">
        <v>42</v>
      </c>
      <c r="P166" s="5" t="s">
        <v>42</v>
      </c>
      <c r="Q166" s="5" t="s">
        <v>42</v>
      </c>
      <c r="R166" s="5" t="s">
        <v>42</v>
      </c>
      <c r="S166" s="1" t="s">
        <v>49</v>
      </c>
      <c r="T166" s="7">
        <v>26361000</v>
      </c>
      <c r="U166" s="7">
        <v>28403000</v>
      </c>
      <c r="V166" s="7">
        <v>32379000</v>
      </c>
      <c r="W166" s="7">
        <v>18259000</v>
      </c>
      <c r="X166" s="7">
        <v>26497000</v>
      </c>
      <c r="Y166" s="7">
        <v>26047000</v>
      </c>
      <c r="Z166" s="7">
        <v>26972000</v>
      </c>
      <c r="AA166" s="7">
        <v>26361000</v>
      </c>
      <c r="AB166" s="5" t="s">
        <v>42</v>
      </c>
      <c r="AC166" s="5" t="s">
        <v>42</v>
      </c>
      <c r="AD166" s="5" t="s">
        <v>42</v>
      </c>
      <c r="AE166" s="5" t="s">
        <v>42</v>
      </c>
      <c r="AF166" s="7">
        <v>381510336</v>
      </c>
      <c r="AG166" s="7">
        <v>381856146</v>
      </c>
      <c r="AH166" s="7">
        <v>380991150</v>
      </c>
      <c r="AI166" s="8">
        <v>90.5</v>
      </c>
      <c r="AJ166" s="7">
        <v>1467</v>
      </c>
      <c r="AK166" s="7">
        <v>345279009</v>
      </c>
      <c r="AL166" s="6">
        <v>61435.494071000001</v>
      </c>
      <c r="AM166" s="7">
        <v>367447778</v>
      </c>
      <c r="AN166" s="5">
        <v>96.313980000000001</v>
      </c>
    </row>
    <row r="167" spans="1:40" x14ac:dyDescent="0.3">
      <c r="A167" s="4" t="s">
        <v>214</v>
      </c>
      <c r="B167" s="2">
        <v>4868602</v>
      </c>
      <c r="C167" s="1" t="s">
        <v>41</v>
      </c>
      <c r="D167" s="5">
        <v>72912.645160739994</v>
      </c>
      <c r="E167" s="6">
        <v>70288.845159999997</v>
      </c>
      <c r="F167" s="6">
        <v>71417.145160999993</v>
      </c>
      <c r="G167" s="5">
        <v>0.7</v>
      </c>
      <c r="H167" s="5">
        <v>47.780009999999997</v>
      </c>
      <c r="I167" s="5">
        <v>0.7</v>
      </c>
      <c r="J167" s="5">
        <v>47.780009999999997</v>
      </c>
      <c r="K167" s="5">
        <v>124.84251969</v>
      </c>
      <c r="L167" s="5">
        <v>80.210792580000003</v>
      </c>
      <c r="M167" s="5">
        <v>43.677686000000001</v>
      </c>
      <c r="N167" s="5">
        <v>101.43028625687</v>
      </c>
      <c r="O167" s="5">
        <v>42.421606151711401</v>
      </c>
      <c r="P167" s="5">
        <v>12.308056000000001</v>
      </c>
      <c r="Q167" s="5">
        <v>39.905667999999999</v>
      </c>
      <c r="R167" s="5">
        <v>39.905667999999999</v>
      </c>
      <c r="S167" s="1" t="s">
        <v>49</v>
      </c>
      <c r="T167" s="7">
        <v>5304800</v>
      </c>
      <c r="U167" s="7">
        <v>4417400</v>
      </c>
      <c r="V167" s="7">
        <v>3342200</v>
      </c>
      <c r="W167" s="7">
        <v>2594400</v>
      </c>
      <c r="X167" s="7">
        <v>5710800</v>
      </c>
      <c r="Y167" s="7">
        <v>5537300</v>
      </c>
      <c r="Z167" s="7">
        <v>5395800</v>
      </c>
      <c r="AA167" s="7">
        <v>5304800</v>
      </c>
      <c r="AB167" s="5">
        <v>76.677999999999997</v>
      </c>
      <c r="AC167" s="8">
        <v>79.704999999999998</v>
      </c>
      <c r="AD167" s="5">
        <v>25.446999999999999</v>
      </c>
      <c r="AE167" s="8">
        <v>30.257000000000001</v>
      </c>
      <c r="AF167" s="7">
        <v>765700000</v>
      </c>
      <c r="AG167" s="7">
        <v>764200000</v>
      </c>
      <c r="AH167" s="7">
        <v>776300000</v>
      </c>
      <c r="AI167" s="5">
        <v>68.05</v>
      </c>
      <c r="AJ167" s="7">
        <v>1516</v>
      </c>
      <c r="AK167" s="7">
        <v>521575154</v>
      </c>
      <c r="AL167" s="6">
        <v>49617.4444</v>
      </c>
      <c r="AM167" s="7">
        <v>644306736</v>
      </c>
      <c r="AN167" s="5">
        <v>84.063469999999995</v>
      </c>
    </row>
    <row r="168" spans="1:40" x14ac:dyDescent="0.3">
      <c r="A168" s="4" t="s">
        <v>215</v>
      </c>
      <c r="B168" s="2">
        <v>105135</v>
      </c>
      <c r="C168" s="1" t="s">
        <v>54</v>
      </c>
      <c r="D168" s="5">
        <v>70318.852921910002</v>
      </c>
      <c r="E168" s="6">
        <v>76943.852920999998</v>
      </c>
      <c r="F168" s="6" t="s">
        <v>42</v>
      </c>
      <c r="G168" s="5">
        <v>2.48</v>
      </c>
      <c r="H168" s="5">
        <v>13.451041999999999</v>
      </c>
      <c r="I168" s="5">
        <v>2.48</v>
      </c>
      <c r="J168" s="5">
        <v>16.306352</v>
      </c>
      <c r="K168" s="5" t="s">
        <v>799</v>
      </c>
      <c r="L168" s="5">
        <v>15.14899108</v>
      </c>
      <c r="M168" s="5">
        <v>96.726591999999997</v>
      </c>
      <c r="N168" s="5" t="s">
        <v>42</v>
      </c>
      <c r="O168" s="5" t="s">
        <v>42</v>
      </c>
      <c r="P168" s="5">
        <v>2.3574929999999998</v>
      </c>
      <c r="Q168" s="5">
        <v>9.0277899999999995</v>
      </c>
      <c r="R168" s="5">
        <v>9.0277899999999995</v>
      </c>
      <c r="S168" s="1" t="s">
        <v>49</v>
      </c>
      <c r="T168" s="7">
        <v>32681000</v>
      </c>
      <c r="U168" s="7">
        <v>34229000</v>
      </c>
      <c r="V168" s="7">
        <v>35355000</v>
      </c>
      <c r="W168" s="7">
        <v>32184000</v>
      </c>
      <c r="X168" s="7">
        <v>32638000</v>
      </c>
      <c r="Y168" s="7">
        <v>32614000</v>
      </c>
      <c r="Z168" s="7">
        <v>32642000</v>
      </c>
      <c r="AA168" s="7">
        <v>32681000</v>
      </c>
      <c r="AB168" s="5">
        <v>43.771999999999998</v>
      </c>
      <c r="AC168" s="5">
        <v>45.067</v>
      </c>
      <c r="AD168" s="5">
        <v>24.084</v>
      </c>
      <c r="AE168" s="8">
        <v>24.87</v>
      </c>
      <c r="AF168" s="7">
        <v>544558607</v>
      </c>
      <c r="AG168" s="7">
        <v>549353621</v>
      </c>
      <c r="AH168" s="7">
        <v>552317038</v>
      </c>
      <c r="AI168" s="5">
        <v>67.98</v>
      </c>
      <c r="AJ168" s="7">
        <v>2404</v>
      </c>
      <c r="AK168" s="7">
        <v>370210398</v>
      </c>
      <c r="AL168" s="6">
        <v>47805.268692999998</v>
      </c>
      <c r="AM168" s="7">
        <v>543673418</v>
      </c>
      <c r="AN168" s="5">
        <v>99.837450000000004</v>
      </c>
    </row>
    <row r="169" spans="1:40" x14ac:dyDescent="0.3">
      <c r="A169" s="4" t="s">
        <v>216</v>
      </c>
      <c r="B169" s="2">
        <v>4930128</v>
      </c>
      <c r="C169" s="1" t="s">
        <v>41</v>
      </c>
      <c r="D169" s="5">
        <v>68117.599284559998</v>
      </c>
      <c r="E169" s="6">
        <v>75642.852283999993</v>
      </c>
      <c r="F169" s="6" t="s">
        <v>42</v>
      </c>
      <c r="G169" s="5">
        <v>11.41</v>
      </c>
      <c r="H169" s="5">
        <v>29.213895000000001</v>
      </c>
      <c r="I169" s="5">
        <v>11.41</v>
      </c>
      <c r="J169" s="5">
        <v>29.213895000000001</v>
      </c>
      <c r="K169" s="5" t="s">
        <v>799</v>
      </c>
      <c r="L169" s="5" t="s">
        <v>799</v>
      </c>
      <c r="M169" s="5">
        <v>35.414952999999997</v>
      </c>
      <c r="N169" s="5" t="s">
        <v>42</v>
      </c>
      <c r="O169" s="5" t="s">
        <v>42</v>
      </c>
      <c r="P169" s="5">
        <v>4.5997779999999997</v>
      </c>
      <c r="Q169" s="5">
        <v>17.942133999999999</v>
      </c>
      <c r="R169" s="5">
        <v>17.942133999999999</v>
      </c>
      <c r="S169" s="1" t="s">
        <v>49</v>
      </c>
      <c r="T169" s="7">
        <v>15812250</v>
      </c>
      <c r="U169" s="7">
        <v>14409860</v>
      </c>
      <c r="V169" s="7">
        <v>13327563</v>
      </c>
      <c r="W169" s="7">
        <v>11604493</v>
      </c>
      <c r="X169" s="7">
        <v>16444893</v>
      </c>
      <c r="Y169" s="7">
        <v>16283836</v>
      </c>
      <c r="Z169" s="7">
        <v>16080626</v>
      </c>
      <c r="AA169" s="7">
        <v>15812250</v>
      </c>
      <c r="AB169" s="5">
        <v>51.256</v>
      </c>
      <c r="AC169" s="8">
        <v>51.207000000000001</v>
      </c>
      <c r="AD169" s="5">
        <v>22.751999999999999</v>
      </c>
      <c r="AE169" s="8">
        <v>22.41</v>
      </c>
      <c r="AF169" s="7">
        <v>57838920</v>
      </c>
      <c r="AG169" s="7">
        <v>58238711</v>
      </c>
      <c r="AH169" s="7">
        <v>59621138</v>
      </c>
      <c r="AI169" s="5">
        <v>86.34</v>
      </c>
      <c r="AJ169" s="7">
        <v>1684</v>
      </c>
      <c r="AK169" s="7">
        <v>49845630</v>
      </c>
      <c r="AL169" s="6">
        <v>58813.855749000002</v>
      </c>
      <c r="AM169" s="7">
        <v>57185946</v>
      </c>
      <c r="AN169" s="8">
        <v>99.056399999999996</v>
      </c>
    </row>
    <row r="170" spans="1:40" x14ac:dyDescent="0.3">
      <c r="A170" s="4" t="s">
        <v>217</v>
      </c>
      <c r="B170" s="2">
        <v>4069910</v>
      </c>
      <c r="C170" s="1" t="s">
        <v>54</v>
      </c>
      <c r="D170" s="5">
        <v>67969.790949839997</v>
      </c>
      <c r="E170" s="6">
        <v>82389.790949000002</v>
      </c>
      <c r="F170" s="6" t="s">
        <v>42</v>
      </c>
      <c r="G170" s="5">
        <v>7</v>
      </c>
      <c r="H170" s="5">
        <v>29.168437999999998</v>
      </c>
      <c r="I170" s="5">
        <v>7</v>
      </c>
      <c r="J170" s="5">
        <v>29.168437999999998</v>
      </c>
      <c r="K170" s="5" t="s">
        <v>799</v>
      </c>
      <c r="L170" s="5">
        <v>4.61247936</v>
      </c>
      <c r="M170" s="5">
        <v>27.825361000000001</v>
      </c>
      <c r="N170" s="5" t="s">
        <v>42</v>
      </c>
      <c r="O170" s="5" t="s">
        <v>42</v>
      </c>
      <c r="P170" s="5">
        <v>2.010243</v>
      </c>
      <c r="Q170" s="5">
        <v>16.558266</v>
      </c>
      <c r="R170" s="5">
        <v>16.558266</v>
      </c>
      <c r="S170" s="1" t="s">
        <v>49</v>
      </c>
      <c r="T170" s="7">
        <v>39290000</v>
      </c>
      <c r="U170" s="7">
        <v>36602000</v>
      </c>
      <c r="V170" s="7">
        <v>35667000</v>
      </c>
      <c r="W170" s="7">
        <v>36799000</v>
      </c>
      <c r="X170" s="7">
        <v>40985000</v>
      </c>
      <c r="Y170" s="7">
        <v>40764000</v>
      </c>
      <c r="Z170" s="7">
        <v>40122000</v>
      </c>
      <c r="AA170" s="7">
        <v>39290000</v>
      </c>
      <c r="AB170" s="8">
        <v>16.672999999999998</v>
      </c>
      <c r="AC170" s="8">
        <v>16.872</v>
      </c>
      <c r="AD170" s="8">
        <v>10.137</v>
      </c>
      <c r="AE170" s="8">
        <v>10.877000000000001</v>
      </c>
      <c r="AF170" s="7">
        <v>145813599</v>
      </c>
      <c r="AG170" s="7">
        <v>146463372</v>
      </c>
      <c r="AH170" s="7">
        <v>150864851</v>
      </c>
      <c r="AI170" s="5">
        <v>82.01</v>
      </c>
      <c r="AJ170" s="7">
        <v>1740</v>
      </c>
      <c r="AK170" s="7">
        <v>119489134</v>
      </c>
      <c r="AL170" s="6">
        <v>55744.070792999999</v>
      </c>
      <c r="AM170" s="7">
        <v>136939169</v>
      </c>
      <c r="AN170" s="5">
        <v>93.990080000000006</v>
      </c>
    </row>
    <row r="171" spans="1:40" x14ac:dyDescent="0.3">
      <c r="A171" s="4" t="s">
        <v>218</v>
      </c>
      <c r="B171" s="2">
        <v>4011165</v>
      </c>
      <c r="C171" s="1" t="s">
        <v>54</v>
      </c>
      <c r="D171" s="5">
        <v>66021.67897968</v>
      </c>
      <c r="E171" s="6">
        <v>94840.678979000004</v>
      </c>
      <c r="F171" s="6">
        <v>94840.678979999997</v>
      </c>
      <c r="G171" s="5">
        <v>0.57799999999999996</v>
      </c>
      <c r="H171" s="5">
        <v>22.949152999999999</v>
      </c>
      <c r="I171" s="5">
        <v>0.57799999999999996</v>
      </c>
      <c r="J171" s="5">
        <v>23.017424999999999</v>
      </c>
      <c r="K171" s="5">
        <v>12.97556301</v>
      </c>
      <c r="L171" s="5">
        <v>5.3270384599999998</v>
      </c>
      <c r="M171" s="5">
        <v>21.980519000000001</v>
      </c>
      <c r="N171" s="5">
        <v>24.361864269054301</v>
      </c>
      <c r="O171" s="5">
        <v>26.417501522112101</v>
      </c>
      <c r="P171" s="5">
        <v>9.1492070000000005</v>
      </c>
      <c r="Q171" s="5">
        <v>14.579658999999999</v>
      </c>
      <c r="R171" s="5">
        <v>14.579658999999999</v>
      </c>
      <c r="S171" s="1" t="s">
        <v>49</v>
      </c>
      <c r="T171" s="7">
        <v>9951000</v>
      </c>
      <c r="U171" s="7">
        <v>11352000</v>
      </c>
      <c r="V171" s="7">
        <v>10775000</v>
      </c>
      <c r="W171" s="7">
        <v>7724000</v>
      </c>
      <c r="X171" s="7">
        <v>10366000</v>
      </c>
      <c r="Y171" s="7">
        <v>10253000</v>
      </c>
      <c r="Z171" s="7">
        <v>10156000</v>
      </c>
      <c r="AA171" s="7">
        <v>9951000</v>
      </c>
      <c r="AB171" s="5">
        <v>59.612000000000002</v>
      </c>
      <c r="AC171" s="5">
        <v>60.689</v>
      </c>
      <c r="AD171" s="8">
        <v>63.19</v>
      </c>
      <c r="AE171" s="5">
        <v>56.444000000000003</v>
      </c>
      <c r="AF171" s="7">
        <v>1219000000</v>
      </c>
      <c r="AG171" s="7">
        <v>1219000000</v>
      </c>
      <c r="AH171" s="7">
        <v>1217000000</v>
      </c>
      <c r="AI171" s="5">
        <v>88.82</v>
      </c>
      <c r="AJ171" s="7">
        <v>1557</v>
      </c>
      <c r="AK171" s="7">
        <v>1082739174</v>
      </c>
      <c r="AL171" s="6">
        <v>58641.153662999997</v>
      </c>
      <c r="AM171" s="7">
        <v>1212300001</v>
      </c>
      <c r="AN171" s="5">
        <v>99.44941</v>
      </c>
    </row>
    <row r="172" spans="1:40" x14ac:dyDescent="0.3">
      <c r="A172" s="4" t="s">
        <v>219</v>
      </c>
      <c r="B172" s="2">
        <v>4004350</v>
      </c>
      <c r="C172" s="1" t="s">
        <v>41</v>
      </c>
      <c r="D172" s="5">
        <v>61998.675768950001</v>
      </c>
      <c r="E172" s="6">
        <v>79481.675768000001</v>
      </c>
      <c r="F172" s="6" t="s">
        <v>42</v>
      </c>
      <c r="G172" s="5">
        <v>0.46</v>
      </c>
      <c r="H172" s="5">
        <v>17.110164999999999</v>
      </c>
      <c r="I172" s="5">
        <v>0.46</v>
      </c>
      <c r="J172" s="5">
        <v>17.110164999999999</v>
      </c>
      <c r="K172" s="5">
        <v>5.0054491700000003</v>
      </c>
      <c r="L172" s="5">
        <v>4.7949291599999997</v>
      </c>
      <c r="M172" s="5">
        <v>21.040576000000001</v>
      </c>
      <c r="N172" s="5" t="s">
        <v>42</v>
      </c>
      <c r="O172" s="5" t="s">
        <v>42</v>
      </c>
      <c r="P172" s="5">
        <v>5.4139140000000001</v>
      </c>
      <c r="Q172" s="5">
        <v>10.896857000000001</v>
      </c>
      <c r="R172" s="5">
        <v>10.896857000000001</v>
      </c>
      <c r="S172" s="1" t="s">
        <v>49</v>
      </c>
      <c r="T172" s="7">
        <v>14657000</v>
      </c>
      <c r="U172" s="7">
        <v>14853000</v>
      </c>
      <c r="V172" s="7">
        <v>12522000</v>
      </c>
      <c r="W172" s="7">
        <v>10583000</v>
      </c>
      <c r="X172" s="7">
        <v>14681000</v>
      </c>
      <c r="Y172" s="7">
        <v>14634000</v>
      </c>
      <c r="Z172" s="7">
        <v>14632000</v>
      </c>
      <c r="AA172" s="7">
        <v>14657000</v>
      </c>
      <c r="AB172" s="5">
        <v>48.911999999999999</v>
      </c>
      <c r="AC172" s="5">
        <v>48.981999999999999</v>
      </c>
      <c r="AD172" s="5">
        <v>48.911999999999999</v>
      </c>
      <c r="AE172" s="5">
        <v>48.981999999999999</v>
      </c>
      <c r="AF172" s="7">
        <v>1928419153</v>
      </c>
      <c r="AG172" s="7">
        <v>1938739661</v>
      </c>
      <c r="AH172" s="7">
        <v>1976131035</v>
      </c>
      <c r="AI172" s="5">
        <v>75.180000000000007</v>
      </c>
      <c r="AJ172" s="7">
        <v>1938</v>
      </c>
      <c r="AK172" s="7">
        <v>1449850279</v>
      </c>
      <c r="AL172" s="6">
        <v>46612.686469</v>
      </c>
      <c r="AM172" s="7">
        <v>1925037250</v>
      </c>
      <c r="AN172" s="5">
        <v>99.824629999999999</v>
      </c>
    </row>
    <row r="173" spans="1:40" x14ac:dyDescent="0.3">
      <c r="A173" s="4" t="s">
        <v>220</v>
      </c>
      <c r="B173" s="2">
        <v>4421633</v>
      </c>
      <c r="C173" s="1" t="s">
        <v>54</v>
      </c>
      <c r="D173" s="5">
        <v>71969.912699680004</v>
      </c>
      <c r="E173" s="6">
        <v>90611.912698999993</v>
      </c>
      <c r="F173" s="6" t="s">
        <v>42</v>
      </c>
      <c r="G173" s="8">
        <v>5.7930000000000001</v>
      </c>
      <c r="H173" s="5">
        <v>49.951605999999998</v>
      </c>
      <c r="I173" s="8">
        <v>5.7930000000000001</v>
      </c>
      <c r="J173" s="5">
        <v>49.951605999999998</v>
      </c>
      <c r="K173" s="5" t="s">
        <v>799</v>
      </c>
      <c r="L173" s="5" t="s">
        <v>799</v>
      </c>
      <c r="M173" s="5">
        <v>39.350366000000001</v>
      </c>
      <c r="N173" s="5" t="s">
        <v>42</v>
      </c>
      <c r="O173" s="5" t="s">
        <v>42</v>
      </c>
      <c r="P173" s="5">
        <v>11.41208</v>
      </c>
      <c r="Q173" s="5">
        <v>23.050601</v>
      </c>
      <c r="R173" s="5">
        <v>23.050601</v>
      </c>
      <c r="S173" s="1" t="s">
        <v>43</v>
      </c>
      <c r="T173" s="7">
        <v>7940000</v>
      </c>
      <c r="U173" s="7">
        <v>6585000</v>
      </c>
      <c r="V173" s="7">
        <v>5429000</v>
      </c>
      <c r="W173" s="7">
        <v>4798000</v>
      </c>
      <c r="X173" s="7">
        <v>7940000</v>
      </c>
      <c r="Y173" s="7">
        <v>7606000</v>
      </c>
      <c r="Z173" s="7">
        <v>7304000</v>
      </c>
      <c r="AA173" s="7">
        <v>6977000</v>
      </c>
      <c r="AB173" s="5">
        <v>59.106000000000002</v>
      </c>
      <c r="AC173" s="5">
        <v>59.106000000000002</v>
      </c>
      <c r="AD173" s="5">
        <v>49.231999999999999</v>
      </c>
      <c r="AE173" s="5">
        <v>49.231999999999999</v>
      </c>
      <c r="AF173" s="7">
        <v>56216194</v>
      </c>
      <c r="AG173" s="7">
        <v>56085469</v>
      </c>
      <c r="AH173" s="7">
        <v>55306874</v>
      </c>
      <c r="AI173" s="8">
        <v>95</v>
      </c>
      <c r="AJ173" s="7">
        <v>1190</v>
      </c>
      <c r="AK173" s="7">
        <v>53421559</v>
      </c>
      <c r="AL173" s="6">
        <v>68374.787578999996</v>
      </c>
      <c r="AM173" s="7">
        <v>55963890</v>
      </c>
      <c r="AN173" s="5">
        <v>99.525949999999995</v>
      </c>
    </row>
    <row r="174" spans="1:40" x14ac:dyDescent="0.3">
      <c r="A174" s="4" t="s">
        <v>221</v>
      </c>
      <c r="B174" s="2">
        <v>4051243</v>
      </c>
      <c r="C174" s="1" t="s">
        <v>54</v>
      </c>
      <c r="D174" s="5">
        <v>66407.109322839999</v>
      </c>
      <c r="E174" s="6">
        <v>73479.309322000001</v>
      </c>
      <c r="F174" s="6" t="s">
        <v>42</v>
      </c>
      <c r="G174" s="5">
        <v>2.58</v>
      </c>
      <c r="H174" s="5">
        <v>32.892006000000002</v>
      </c>
      <c r="I174" s="5">
        <v>2.58</v>
      </c>
      <c r="J174" s="5">
        <v>32.892006000000002</v>
      </c>
      <c r="K174" s="5" t="s">
        <v>799</v>
      </c>
      <c r="L174" s="5">
        <v>7.7689071500000004</v>
      </c>
      <c r="M174" s="5">
        <v>33.355142000000001</v>
      </c>
      <c r="N174" s="5" t="s">
        <v>42</v>
      </c>
      <c r="O174" s="5" t="s">
        <v>42</v>
      </c>
      <c r="P174" s="5">
        <v>4.6877950000000004</v>
      </c>
      <c r="Q174" s="5">
        <v>19.501525000000001</v>
      </c>
      <c r="R174" s="5">
        <v>19.501525000000001</v>
      </c>
      <c r="S174" s="1" t="s">
        <v>49</v>
      </c>
      <c r="T174" s="7">
        <v>15320200</v>
      </c>
      <c r="U174" s="7">
        <v>14187800</v>
      </c>
      <c r="V174" s="7">
        <v>12733100</v>
      </c>
      <c r="W174" s="7">
        <v>11790200</v>
      </c>
      <c r="X174" s="7">
        <v>15674600</v>
      </c>
      <c r="Y174" s="7">
        <v>15634200</v>
      </c>
      <c r="Z174" s="7">
        <v>15500500</v>
      </c>
      <c r="AA174" s="7">
        <v>15320200</v>
      </c>
      <c r="AB174" s="8">
        <v>40.39</v>
      </c>
      <c r="AC174" s="8">
        <v>43.179000000000002</v>
      </c>
      <c r="AD174" s="8">
        <v>20.28</v>
      </c>
      <c r="AE174" s="8">
        <v>22.574999999999999</v>
      </c>
      <c r="AF174" s="7">
        <v>283161817</v>
      </c>
      <c r="AG174" s="7">
        <v>284537616</v>
      </c>
      <c r="AH174" s="7">
        <v>285139820</v>
      </c>
      <c r="AI174" s="5">
        <v>89.66</v>
      </c>
      <c r="AJ174" s="7">
        <v>1855</v>
      </c>
      <c r="AK174" s="7">
        <v>253887728</v>
      </c>
      <c r="AL174" s="6">
        <v>59541.749969999997</v>
      </c>
      <c r="AM174" s="7">
        <v>282600392</v>
      </c>
      <c r="AN174" s="5">
        <v>99.801730000000006</v>
      </c>
    </row>
    <row r="175" spans="1:40" x14ac:dyDescent="0.3">
      <c r="A175" s="4" t="s">
        <v>222</v>
      </c>
      <c r="B175" s="2">
        <v>4158618</v>
      </c>
      <c r="C175" s="1" t="s">
        <v>54</v>
      </c>
      <c r="D175" s="5">
        <v>61217.82284103</v>
      </c>
      <c r="E175" s="6">
        <v>72218.822841000001</v>
      </c>
      <c r="F175" s="6" t="s">
        <v>42</v>
      </c>
      <c r="G175" s="5">
        <v>0.62</v>
      </c>
      <c r="H175" s="5">
        <v>40.158917000000002</v>
      </c>
      <c r="I175" s="5">
        <v>0.49199999999999999</v>
      </c>
      <c r="J175" s="5">
        <v>17.703683999999999</v>
      </c>
      <c r="K175" s="5" t="s">
        <v>799</v>
      </c>
      <c r="L175" s="5">
        <v>4.1690089199999996</v>
      </c>
      <c r="M175" s="5">
        <v>64.367925</v>
      </c>
      <c r="N175" s="5" t="s">
        <v>42</v>
      </c>
      <c r="O175" s="5" t="s">
        <v>42</v>
      </c>
      <c r="P175" s="5">
        <v>2.9119320000000002</v>
      </c>
      <c r="Q175" s="5">
        <v>19.463367000000002</v>
      </c>
      <c r="R175" s="5">
        <v>19.463367000000002</v>
      </c>
      <c r="S175" s="1" t="s">
        <v>49</v>
      </c>
      <c r="T175" s="7">
        <v>22098000</v>
      </c>
      <c r="U175" s="7">
        <v>20421000</v>
      </c>
      <c r="V175" s="7">
        <v>20613000</v>
      </c>
      <c r="W175" s="7">
        <v>17456000</v>
      </c>
      <c r="X175" s="7">
        <v>24801000</v>
      </c>
      <c r="Y175" s="7">
        <v>23752000</v>
      </c>
      <c r="Z175" s="7">
        <v>23007000</v>
      </c>
      <c r="AA175" s="7">
        <v>22098000</v>
      </c>
      <c r="AB175" s="8">
        <v>28.966000000000001</v>
      </c>
      <c r="AC175" s="8">
        <v>28.300999999999998</v>
      </c>
      <c r="AD175" s="8">
        <v>12.721</v>
      </c>
      <c r="AE175" s="8">
        <v>13.378</v>
      </c>
      <c r="AF175" s="7">
        <v>897791812</v>
      </c>
      <c r="AG175" s="7">
        <v>902664139</v>
      </c>
      <c r="AH175" s="7">
        <v>839006963</v>
      </c>
      <c r="AI175" s="5">
        <v>85.1</v>
      </c>
      <c r="AJ175" s="7">
        <v>1807</v>
      </c>
      <c r="AK175" s="7">
        <v>763547263</v>
      </c>
      <c r="AL175" s="6">
        <v>52096.829753999999</v>
      </c>
      <c r="AM175" s="7">
        <v>836490128</v>
      </c>
      <c r="AN175" s="5">
        <v>93.230559999999997</v>
      </c>
    </row>
    <row r="176" spans="1:40" x14ac:dyDescent="0.3">
      <c r="A176" s="4" t="s">
        <v>223</v>
      </c>
      <c r="B176" s="2">
        <v>4213375</v>
      </c>
      <c r="C176" s="1" t="s">
        <v>54</v>
      </c>
      <c r="D176" s="5">
        <v>62682.976661280001</v>
      </c>
      <c r="E176" s="6">
        <v>76502.976660999993</v>
      </c>
      <c r="F176" s="6" t="s">
        <v>42</v>
      </c>
      <c r="G176" s="5">
        <v>1.97</v>
      </c>
      <c r="H176" s="5">
        <v>18.566265000000001</v>
      </c>
      <c r="I176" s="5">
        <v>1.97</v>
      </c>
      <c r="J176" s="5">
        <v>18.566265000000001</v>
      </c>
      <c r="K176" s="5">
        <v>6.3730355699999999</v>
      </c>
      <c r="L176" s="5">
        <v>2.87357036</v>
      </c>
      <c r="M176" s="5">
        <v>26.477663</v>
      </c>
      <c r="N176" s="5" t="s">
        <v>42</v>
      </c>
      <c r="O176" s="5" t="s">
        <v>42</v>
      </c>
      <c r="P176" s="5">
        <v>2.1618949999999999</v>
      </c>
      <c r="Q176" s="5">
        <v>10.591578999999999</v>
      </c>
      <c r="R176" s="5">
        <v>10.591578999999999</v>
      </c>
      <c r="S176" s="1" t="s">
        <v>49</v>
      </c>
      <c r="T176" s="7">
        <v>34949000</v>
      </c>
      <c r="U176" s="7">
        <v>32723000</v>
      </c>
      <c r="V176" s="7">
        <v>29206000</v>
      </c>
      <c r="W176" s="7">
        <v>25888000</v>
      </c>
      <c r="X176" s="7">
        <v>35387000</v>
      </c>
      <c r="Y176" s="7">
        <v>35000000</v>
      </c>
      <c r="Z176" s="7">
        <v>35055000</v>
      </c>
      <c r="AA176" s="7">
        <v>34949000</v>
      </c>
      <c r="AB176" s="8">
        <v>34.229999999999997</v>
      </c>
      <c r="AC176" s="5">
        <v>35.301000000000002</v>
      </c>
      <c r="AD176" s="8">
        <v>17.52</v>
      </c>
      <c r="AE176" s="5">
        <v>18.445</v>
      </c>
      <c r="AF176" s="7">
        <v>679826806</v>
      </c>
      <c r="AG176" s="7">
        <v>683573649</v>
      </c>
      <c r="AH176" s="7">
        <v>718200000</v>
      </c>
      <c r="AI176" s="5">
        <v>80.099999999999994</v>
      </c>
      <c r="AJ176" s="7">
        <v>1107</v>
      </c>
      <c r="AK176" s="7">
        <v>543021896</v>
      </c>
      <c r="AL176" s="6">
        <v>50207.804504</v>
      </c>
      <c r="AM176" s="7">
        <v>677289398</v>
      </c>
      <c r="AN176" s="5">
        <v>99.903009999999995</v>
      </c>
    </row>
    <row r="177" spans="1:40" x14ac:dyDescent="0.3">
      <c r="A177" s="4" t="s">
        <v>224</v>
      </c>
      <c r="B177" s="2">
        <v>4972860</v>
      </c>
      <c r="C177" s="1" t="s">
        <v>41</v>
      </c>
      <c r="D177" s="5">
        <v>64353.086962499998</v>
      </c>
      <c r="E177" s="6">
        <v>63381.062962000004</v>
      </c>
      <c r="F177" s="6" t="s">
        <v>42</v>
      </c>
      <c r="G177" s="5">
        <v>-0.48</v>
      </c>
      <c r="H177" s="5" t="s">
        <v>799</v>
      </c>
      <c r="I177" s="5">
        <v>-0.48</v>
      </c>
      <c r="J177" s="5" t="s">
        <v>799</v>
      </c>
      <c r="K177" s="5" t="s">
        <v>799</v>
      </c>
      <c r="L177" s="5">
        <v>62.620375059999994</v>
      </c>
      <c r="M177" s="5">
        <v>48.403525999999999</v>
      </c>
      <c r="N177" s="5" t="s">
        <v>42</v>
      </c>
      <c r="O177" s="5" t="s">
        <v>42</v>
      </c>
      <c r="P177" s="5">
        <v>13.873163999999999</v>
      </c>
      <c r="Q177" s="5" t="s">
        <v>799</v>
      </c>
      <c r="R177" s="5" t="s">
        <v>799</v>
      </c>
      <c r="S177" s="1" t="s">
        <v>47</v>
      </c>
      <c r="T177" s="7">
        <v>4358603</v>
      </c>
      <c r="U177" s="7">
        <v>3534647</v>
      </c>
      <c r="V177" s="7">
        <v>2802882</v>
      </c>
      <c r="W177" s="7">
        <v>2089132</v>
      </c>
      <c r="X177" s="7">
        <v>4568609</v>
      </c>
      <c r="Y177" s="7">
        <v>4358603</v>
      </c>
      <c r="Z177" s="7">
        <v>4166111</v>
      </c>
      <c r="AA177" s="7">
        <v>3892436</v>
      </c>
      <c r="AB177" s="5">
        <v>81.564999999999998</v>
      </c>
      <c r="AC177" s="5">
        <v>81.546000000000006</v>
      </c>
      <c r="AD177" s="8">
        <v>-0.88</v>
      </c>
      <c r="AE177" s="5">
        <v>-0.95699999999999996</v>
      </c>
      <c r="AF177" s="7">
        <v>260709001</v>
      </c>
      <c r="AG177" s="7">
        <v>260556516</v>
      </c>
      <c r="AH177" s="7">
        <v>258263573</v>
      </c>
      <c r="AI177" s="5">
        <v>54.98</v>
      </c>
      <c r="AJ177" s="7">
        <v>865</v>
      </c>
      <c r="AK177" s="7">
        <v>143192741</v>
      </c>
      <c r="AL177" s="6">
        <v>35382.926301</v>
      </c>
      <c r="AM177" s="7">
        <v>159853383</v>
      </c>
      <c r="AN177" s="5">
        <v>61.379759999999997</v>
      </c>
    </row>
    <row r="178" spans="1:40" x14ac:dyDescent="0.3">
      <c r="A178" s="4" t="s">
        <v>225</v>
      </c>
      <c r="B178" s="2">
        <v>103437</v>
      </c>
      <c r="C178" s="1" t="s">
        <v>54</v>
      </c>
      <c r="D178" s="5">
        <v>62423.468921220003</v>
      </c>
      <c r="E178" s="6">
        <v>69006.768920999995</v>
      </c>
      <c r="F178" s="6">
        <v>62732.068920999998</v>
      </c>
      <c r="G178" s="5">
        <v>1.39</v>
      </c>
      <c r="H178" s="5">
        <v>54.182857142857102</v>
      </c>
      <c r="I178" s="5">
        <v>1.39</v>
      </c>
      <c r="J178" s="5">
        <v>54.182857142857102</v>
      </c>
      <c r="K178" s="5" t="s">
        <v>799</v>
      </c>
      <c r="L178" s="5">
        <v>5.1234084996717</v>
      </c>
      <c r="M178" s="5">
        <v>26.2810874246615</v>
      </c>
      <c r="N178" s="5" t="s">
        <v>42</v>
      </c>
      <c r="O178" s="5" t="s">
        <v>42</v>
      </c>
      <c r="P178" s="5">
        <v>6.4687580000000002</v>
      </c>
      <c r="Q178" s="5">
        <v>19.337209999999999</v>
      </c>
      <c r="R178" s="5">
        <v>23.798205205318698</v>
      </c>
      <c r="S178" s="1" t="s">
        <v>49</v>
      </c>
      <c r="T178" s="7">
        <v>10071900</v>
      </c>
      <c r="U178" s="7">
        <v>8527700</v>
      </c>
      <c r="V178" s="7">
        <v>7036200</v>
      </c>
      <c r="W178" s="7">
        <v>6121500</v>
      </c>
      <c r="X178" s="7">
        <v>11270800</v>
      </c>
      <c r="Y178" s="7">
        <v>10956000</v>
      </c>
      <c r="Z178" s="7">
        <v>10622500</v>
      </c>
      <c r="AA178" s="7">
        <v>10071900</v>
      </c>
      <c r="AB178" s="5">
        <v>43.448999999999998</v>
      </c>
      <c r="AC178" s="8">
        <v>43.515000000000001</v>
      </c>
      <c r="AD178" s="5">
        <v>31.077000000000002</v>
      </c>
      <c r="AE178" s="8">
        <v>31.704999999999998</v>
      </c>
      <c r="AF178" s="7">
        <v>219446000</v>
      </c>
      <c r="AG178" s="7">
        <v>219107000</v>
      </c>
      <c r="AH178" s="7">
        <v>215911000</v>
      </c>
      <c r="AI178" s="5">
        <v>88.19</v>
      </c>
      <c r="AJ178" s="7">
        <v>1422</v>
      </c>
      <c r="AK178" s="7">
        <v>193526561</v>
      </c>
      <c r="AL178" s="6">
        <v>55050.565541999997</v>
      </c>
      <c r="AM178" s="7">
        <v>216602633</v>
      </c>
      <c r="AN178" s="5">
        <v>98.704520000000002</v>
      </c>
    </row>
    <row r="179" spans="1:40" x14ac:dyDescent="0.3">
      <c r="A179" s="4" t="s">
        <v>226</v>
      </c>
      <c r="B179" s="2">
        <v>4102003</v>
      </c>
      <c r="C179" s="1" t="s">
        <v>54</v>
      </c>
      <c r="D179" s="5">
        <v>63003.071401380002</v>
      </c>
      <c r="E179" s="6">
        <v>75782.371400999997</v>
      </c>
      <c r="F179" s="6" t="s">
        <v>42</v>
      </c>
      <c r="G179" s="5">
        <v>1.8</v>
      </c>
      <c r="H179" s="5">
        <v>32.144112</v>
      </c>
      <c r="I179" s="5">
        <v>1.8</v>
      </c>
      <c r="J179" s="5">
        <v>32.144112</v>
      </c>
      <c r="K179" s="5" t="s">
        <v>799</v>
      </c>
      <c r="L179" s="5">
        <v>5.6135602700000007</v>
      </c>
      <c r="M179" s="5">
        <v>33.210630999999999</v>
      </c>
      <c r="N179" s="5" t="s">
        <v>42</v>
      </c>
      <c r="O179" s="5" t="s">
        <v>42</v>
      </c>
      <c r="P179" s="5">
        <v>4.7910159999999999</v>
      </c>
      <c r="Q179" s="5">
        <v>15.824919</v>
      </c>
      <c r="R179" s="5">
        <v>15.824919</v>
      </c>
      <c r="S179" s="1" t="s">
        <v>49</v>
      </c>
      <c r="T179" s="7">
        <v>14964500</v>
      </c>
      <c r="U179" s="7">
        <v>13511300</v>
      </c>
      <c r="V179" s="7">
        <v>11295000</v>
      </c>
      <c r="W179" s="7">
        <v>10153600</v>
      </c>
      <c r="X179" s="7">
        <v>15817600</v>
      </c>
      <c r="Y179" s="7">
        <v>15567300</v>
      </c>
      <c r="Z179" s="7">
        <v>15245100</v>
      </c>
      <c r="AA179" s="7">
        <v>14964500</v>
      </c>
      <c r="AB179" s="5">
        <v>41.423000000000002</v>
      </c>
      <c r="AC179" s="8">
        <v>42.34</v>
      </c>
      <c r="AD179" s="5">
        <v>29.276</v>
      </c>
      <c r="AE179" s="8">
        <v>30.376000000000001</v>
      </c>
      <c r="AF179" s="7">
        <v>313300000</v>
      </c>
      <c r="AG179" s="7">
        <v>314000000</v>
      </c>
      <c r="AH179" s="7">
        <v>315100000</v>
      </c>
      <c r="AI179" s="5">
        <v>95.44</v>
      </c>
      <c r="AJ179" s="7">
        <v>1491</v>
      </c>
      <c r="AK179" s="7">
        <v>298859086</v>
      </c>
      <c r="AL179" s="6">
        <v>60127.459512000001</v>
      </c>
      <c r="AM179" s="7">
        <v>312546545</v>
      </c>
      <c r="AN179" s="5">
        <v>99.806629999999998</v>
      </c>
    </row>
    <row r="180" spans="1:40" x14ac:dyDescent="0.3">
      <c r="A180" s="4" t="s">
        <v>227</v>
      </c>
      <c r="B180" s="2">
        <v>4111501</v>
      </c>
      <c r="C180" s="1" t="s">
        <v>54</v>
      </c>
      <c r="D180" s="5">
        <v>67006.046237689996</v>
      </c>
      <c r="E180" s="6">
        <v>142020.046237</v>
      </c>
      <c r="F180" s="6">
        <v>142020.04623799998</v>
      </c>
      <c r="G180" s="5">
        <v>0.32</v>
      </c>
      <c r="H180" s="5">
        <v>14.400294000000001</v>
      </c>
      <c r="I180" s="5">
        <v>0.32</v>
      </c>
      <c r="J180" s="5">
        <v>14.400294000000001</v>
      </c>
      <c r="K180" s="5">
        <v>3.1402438999999998</v>
      </c>
      <c r="L180" s="5">
        <v>2.1371628299999998</v>
      </c>
      <c r="M180" s="5">
        <v>10.294582</v>
      </c>
      <c r="N180" s="5">
        <v>9.9944730541438496</v>
      </c>
      <c r="O180" s="5">
        <v>8.5621821634856907</v>
      </c>
      <c r="P180" s="5">
        <v>1.6975450000000001</v>
      </c>
      <c r="Q180" s="5">
        <v>9.7880730000000007</v>
      </c>
      <c r="R180" s="5">
        <v>9.7880730000000007</v>
      </c>
      <c r="S180" s="1" t="s">
        <v>49</v>
      </c>
      <c r="T180" s="7">
        <v>78586000</v>
      </c>
      <c r="U180" s="7">
        <v>89876000</v>
      </c>
      <c r="V180" s="7">
        <v>67417000</v>
      </c>
      <c r="W180" s="7">
        <v>38954000</v>
      </c>
      <c r="X180" s="7">
        <v>83662000</v>
      </c>
      <c r="Y180" s="7">
        <v>83629000</v>
      </c>
      <c r="Z180" s="7">
        <v>81220000</v>
      </c>
      <c r="AA180" s="7">
        <v>78586000</v>
      </c>
      <c r="AB180" s="5">
        <v>17.562000000000001</v>
      </c>
      <c r="AC180" s="5">
        <v>18.312999999999999</v>
      </c>
      <c r="AD180" s="8">
        <v>16.149999999999999</v>
      </c>
      <c r="AE180" s="5">
        <v>16.760999999999999</v>
      </c>
      <c r="AF180" s="7">
        <v>3423700000</v>
      </c>
      <c r="AG180" s="7">
        <v>3371400000</v>
      </c>
      <c r="AH180" s="7">
        <v>3145100000</v>
      </c>
      <c r="AI180" s="8">
        <v>33.4</v>
      </c>
      <c r="AJ180" s="7">
        <v>1149</v>
      </c>
      <c r="AK180" s="7">
        <v>1143536145</v>
      </c>
      <c r="AL180" s="6">
        <v>22379.002357000001</v>
      </c>
      <c r="AM180" s="7">
        <v>3072864669</v>
      </c>
      <c r="AN180" s="5">
        <v>89.747069999999994</v>
      </c>
    </row>
    <row r="181" spans="1:40" x14ac:dyDescent="0.3">
      <c r="A181" s="4" t="s">
        <v>228</v>
      </c>
      <c r="B181" s="2">
        <v>4010846</v>
      </c>
      <c r="C181" s="1" t="s">
        <v>54</v>
      </c>
      <c r="D181" s="5">
        <v>58880.852867039997</v>
      </c>
      <c r="E181" s="6">
        <v>86438.852866999994</v>
      </c>
      <c r="F181" s="6">
        <v>86438.852867000009</v>
      </c>
      <c r="G181" s="8">
        <v>1.18</v>
      </c>
      <c r="H181" s="5">
        <v>21.096923</v>
      </c>
      <c r="I181" s="8">
        <v>1.18</v>
      </c>
      <c r="J181" s="5">
        <v>21.096923</v>
      </c>
      <c r="K181" s="5">
        <v>5.6304821500000006</v>
      </c>
      <c r="L181" s="5">
        <v>3.48623218</v>
      </c>
      <c r="M181" s="5">
        <v>21.631250999999999</v>
      </c>
      <c r="N181" s="5">
        <v>33.052441713044303</v>
      </c>
      <c r="O181" s="5">
        <v>29.7291204856256</v>
      </c>
      <c r="P181" s="5">
        <v>4.3364700000000003</v>
      </c>
      <c r="Q181" s="5">
        <v>14.556896999999999</v>
      </c>
      <c r="R181" s="5">
        <v>14.556896999999999</v>
      </c>
      <c r="S181" s="1" t="s">
        <v>49</v>
      </c>
      <c r="T181" s="7">
        <v>17677000</v>
      </c>
      <c r="U181" s="7">
        <v>22387000</v>
      </c>
      <c r="V181" s="7">
        <v>16540000</v>
      </c>
      <c r="W181" s="7">
        <v>8542242</v>
      </c>
      <c r="X181" s="7">
        <v>19933000</v>
      </c>
      <c r="Y181" s="7">
        <v>19099000</v>
      </c>
      <c r="Z181" s="7">
        <v>17937000</v>
      </c>
      <c r="AA181" s="7">
        <v>17677000</v>
      </c>
      <c r="AB181" s="5">
        <v>32.517000000000003</v>
      </c>
      <c r="AC181" s="5">
        <v>39.216000000000001</v>
      </c>
      <c r="AD181" s="5">
        <v>23.873000000000001</v>
      </c>
      <c r="AE181" s="5">
        <v>28.154</v>
      </c>
      <c r="AF181" s="7">
        <v>584172823</v>
      </c>
      <c r="AG181" s="7">
        <v>584060910</v>
      </c>
      <c r="AH181" s="7">
        <v>582536892</v>
      </c>
      <c r="AI181" s="5">
        <v>71.55</v>
      </c>
      <c r="AJ181" s="7">
        <v>1675</v>
      </c>
      <c r="AK181" s="7">
        <v>418025685</v>
      </c>
      <c r="AL181" s="6">
        <v>42128.628534000003</v>
      </c>
      <c r="AM181" s="7">
        <v>582226107</v>
      </c>
      <c r="AN181" s="5">
        <v>99.653360000000006</v>
      </c>
    </row>
    <row r="182" spans="1:40" x14ac:dyDescent="0.3">
      <c r="A182" s="4" t="s">
        <v>229</v>
      </c>
      <c r="B182" s="2">
        <v>4334777</v>
      </c>
      <c r="C182" s="1" t="s">
        <v>41</v>
      </c>
      <c r="D182" s="5">
        <v>69692</v>
      </c>
      <c r="E182" s="6">
        <v>65898</v>
      </c>
      <c r="F182" s="6">
        <v>71744</v>
      </c>
      <c r="G182" s="5">
        <v>0.72</v>
      </c>
      <c r="H182" s="5">
        <v>43.456626</v>
      </c>
      <c r="I182" s="5">
        <v>0.72</v>
      </c>
      <c r="J182" s="5">
        <v>43.456626</v>
      </c>
      <c r="K182" s="5">
        <v>14.65980304</v>
      </c>
      <c r="L182" s="5">
        <v>8.0508865200000006</v>
      </c>
      <c r="M182" s="5">
        <v>32.790989000000003</v>
      </c>
      <c r="N182" s="5">
        <v>231.362527468786</v>
      </c>
      <c r="O182" s="5">
        <v>129.100285947712</v>
      </c>
      <c r="P182" s="5">
        <v>8.0787049999999994</v>
      </c>
      <c r="Q182" s="5">
        <v>73.711409000000003</v>
      </c>
      <c r="R182" s="5">
        <v>73.711409000000003</v>
      </c>
      <c r="S182" s="1" t="s">
        <v>45</v>
      </c>
      <c r="T182" s="7">
        <v>7259000</v>
      </c>
      <c r="U182" s="7">
        <v>6216000</v>
      </c>
      <c r="V182" s="7">
        <v>5139000</v>
      </c>
      <c r="W182" s="7">
        <v>4317996</v>
      </c>
      <c r="X182" s="7">
        <v>8157000</v>
      </c>
      <c r="Y182" s="7">
        <v>7863000</v>
      </c>
      <c r="Z182" s="7">
        <v>7565000</v>
      </c>
      <c r="AA182" s="7">
        <v>7259000</v>
      </c>
      <c r="AB182" s="5">
        <v>75.602999999999994</v>
      </c>
      <c r="AC182" s="5">
        <v>75.603999999999999</v>
      </c>
      <c r="AD182" s="8">
        <v>6.4059999999999997</v>
      </c>
      <c r="AE182" s="8">
        <v>8.9</v>
      </c>
      <c r="AF182" s="7">
        <v>265000000</v>
      </c>
      <c r="AG182" s="7">
        <v>266000000</v>
      </c>
      <c r="AH182" s="7">
        <v>263000000</v>
      </c>
      <c r="AI182" s="5">
        <v>71.84</v>
      </c>
      <c r="AJ182" s="7">
        <v>1376</v>
      </c>
      <c r="AK182" s="7">
        <v>191084875</v>
      </c>
      <c r="AL182" s="6">
        <v>50064.237249999998</v>
      </c>
      <c r="AM182" s="7">
        <v>212259419</v>
      </c>
      <c r="AN182" s="5">
        <v>79.796769999999995</v>
      </c>
    </row>
    <row r="183" spans="1:40" x14ac:dyDescent="0.3">
      <c r="A183" s="4" t="s">
        <v>230</v>
      </c>
      <c r="B183" s="2">
        <v>4980858</v>
      </c>
      <c r="C183" s="1" t="s">
        <v>54</v>
      </c>
      <c r="D183" s="5">
        <v>62580.71211</v>
      </c>
      <c r="E183" s="6">
        <v>83897.712109999993</v>
      </c>
      <c r="F183" s="6" t="s">
        <v>42</v>
      </c>
      <c r="G183" s="5">
        <v>4.21</v>
      </c>
      <c r="H183" s="5">
        <v>23.349719</v>
      </c>
      <c r="I183" s="5">
        <v>4.21</v>
      </c>
      <c r="J183" s="5">
        <v>23.349719</v>
      </c>
      <c r="K183" s="5">
        <v>10.0353555</v>
      </c>
      <c r="L183" s="5">
        <v>8.8829097000000008</v>
      </c>
      <c r="M183" s="5" t="s">
        <v>799</v>
      </c>
      <c r="N183" s="5" t="s">
        <v>42</v>
      </c>
      <c r="O183" s="5" t="s">
        <v>42</v>
      </c>
      <c r="P183" s="5">
        <v>5.225644</v>
      </c>
      <c r="Q183" s="5">
        <v>13.626395</v>
      </c>
      <c r="R183" s="5">
        <v>13.626395</v>
      </c>
      <c r="S183" s="1" t="s">
        <v>49</v>
      </c>
      <c r="T183" s="7">
        <v>13900000</v>
      </c>
      <c r="U183" s="7">
        <v>8840000</v>
      </c>
      <c r="V183" s="7">
        <v>1532000</v>
      </c>
      <c r="W183" s="7">
        <v>2208805</v>
      </c>
      <c r="X183" s="7">
        <v>16055000</v>
      </c>
      <c r="Y183" s="7">
        <v>15330000</v>
      </c>
      <c r="Z183" s="7">
        <v>14742000</v>
      </c>
      <c r="AA183" s="7">
        <v>13900000</v>
      </c>
      <c r="AB183" s="8">
        <v>45.54</v>
      </c>
      <c r="AC183" s="8">
        <v>48.725999999999999</v>
      </c>
      <c r="AD183" s="5">
        <v>31.288</v>
      </c>
      <c r="AE183" s="8">
        <v>35.142000000000003</v>
      </c>
      <c r="AF183" s="7">
        <v>268874834</v>
      </c>
      <c r="AG183" s="7">
        <v>257395489</v>
      </c>
      <c r="AH183" s="7">
        <v>256234984</v>
      </c>
      <c r="AI183" s="5">
        <v>80.849999999999994</v>
      </c>
      <c r="AJ183" s="7">
        <v>1169</v>
      </c>
      <c r="AK183" s="7">
        <v>217376451</v>
      </c>
      <c r="AL183" s="6">
        <v>50594.368970000003</v>
      </c>
      <c r="AM183" s="7">
        <v>254483187</v>
      </c>
      <c r="AN183" s="5">
        <v>94.647310000000004</v>
      </c>
    </row>
    <row r="184" spans="1:40" x14ac:dyDescent="0.3">
      <c r="A184" s="4" t="s">
        <v>231</v>
      </c>
      <c r="B184" s="2">
        <v>5994925</v>
      </c>
      <c r="C184" s="1" t="s">
        <v>54</v>
      </c>
      <c r="D184" s="5">
        <v>61730.063952359997</v>
      </c>
      <c r="E184" s="6">
        <v>58332.574952000003</v>
      </c>
      <c r="F184" s="6" t="s">
        <v>42</v>
      </c>
      <c r="G184" s="5">
        <v>0.24</v>
      </c>
      <c r="H184" s="5" t="s">
        <v>799</v>
      </c>
      <c r="I184" s="5">
        <v>0.24</v>
      </c>
      <c r="J184" s="5" t="s">
        <v>799</v>
      </c>
      <c r="K184" s="5">
        <v>8.1553987400000008</v>
      </c>
      <c r="L184" s="5">
        <v>8.0065554199999998</v>
      </c>
      <c r="M184" s="5">
        <v>27.018602000000001</v>
      </c>
      <c r="N184" s="5" t="s">
        <v>42</v>
      </c>
      <c r="O184" s="5" t="s">
        <v>42</v>
      </c>
      <c r="P184" s="5">
        <v>3.7667799999999998</v>
      </c>
      <c r="Q184" s="5">
        <v>53.816310000000001</v>
      </c>
      <c r="R184" s="5">
        <v>53.816310000000001</v>
      </c>
      <c r="S184" s="1" t="s">
        <v>49</v>
      </c>
      <c r="T184" s="7">
        <v>13063560</v>
      </c>
      <c r="U184" s="7">
        <v>12449705</v>
      </c>
      <c r="V184" s="7">
        <v>9955190</v>
      </c>
      <c r="W184" s="7">
        <v>4375664</v>
      </c>
      <c r="X184" s="7">
        <v>15486058</v>
      </c>
      <c r="Y184" s="7">
        <v>14467993</v>
      </c>
      <c r="Z184" s="7">
        <v>13756785</v>
      </c>
      <c r="AA184" s="7">
        <v>13063560</v>
      </c>
      <c r="AB184" s="5">
        <v>44.655999999999999</v>
      </c>
      <c r="AC184" s="5">
        <v>42.131</v>
      </c>
      <c r="AD184" s="8">
        <v>5.9980000000000002</v>
      </c>
      <c r="AE184" s="8">
        <v>4.8440000000000003</v>
      </c>
      <c r="AF184" s="7">
        <v>589707102</v>
      </c>
      <c r="AG184" s="7">
        <v>570792287</v>
      </c>
      <c r="AH184" s="7">
        <v>553760985</v>
      </c>
      <c r="AI184" s="5">
        <v>57.65</v>
      </c>
      <c r="AJ184" s="7">
        <v>806</v>
      </c>
      <c r="AK184" s="7">
        <v>331118632</v>
      </c>
      <c r="AL184" s="6">
        <v>35588.630567</v>
      </c>
      <c r="AM184" s="7">
        <v>296169141</v>
      </c>
      <c r="AN184" s="5">
        <v>51.566870000000002</v>
      </c>
    </row>
    <row r="185" spans="1:40" x14ac:dyDescent="0.3">
      <c r="A185" s="4" t="s">
        <v>232</v>
      </c>
      <c r="B185" s="2">
        <v>4094311</v>
      </c>
      <c r="C185" s="1" t="s">
        <v>54</v>
      </c>
      <c r="D185" s="5">
        <v>58454.39542932</v>
      </c>
      <c r="E185" s="6">
        <v>77429.564429000005</v>
      </c>
      <c r="F185" s="6">
        <v>76528.45276900001</v>
      </c>
      <c r="G185" s="5">
        <v>9.1999999999999998E-2</v>
      </c>
      <c r="H185" s="5">
        <v>148.084033613445</v>
      </c>
      <c r="I185" s="5">
        <v>9.1999999999999998E-2</v>
      </c>
      <c r="J185" s="5">
        <v>148.084033613445</v>
      </c>
      <c r="K185" s="5">
        <v>6.5350810065262399</v>
      </c>
      <c r="L185" s="5">
        <v>2.8495264115293701</v>
      </c>
      <c r="M185" s="5">
        <v>28.533031000000001</v>
      </c>
      <c r="N185" s="5" t="s">
        <v>42</v>
      </c>
      <c r="O185" s="5" t="s">
        <v>42</v>
      </c>
      <c r="P185" s="5">
        <v>14.405892</v>
      </c>
      <c r="Q185" s="5">
        <v>30.174060000000001</v>
      </c>
      <c r="R185" s="5">
        <v>28.430975480925301</v>
      </c>
      <c r="S185" s="1" t="s">
        <v>49</v>
      </c>
      <c r="T185" s="7">
        <v>5515702</v>
      </c>
      <c r="U185" s="7">
        <v>4687254</v>
      </c>
      <c r="V185" s="7">
        <v>4421373</v>
      </c>
      <c r="W185" s="7">
        <v>3865625</v>
      </c>
      <c r="X185" s="7">
        <v>5534843</v>
      </c>
      <c r="Y185" s="7">
        <v>5499809</v>
      </c>
      <c r="Z185" s="7">
        <v>5486638</v>
      </c>
      <c r="AA185" s="7">
        <v>5515702</v>
      </c>
      <c r="AB185" s="5">
        <v>52.305</v>
      </c>
      <c r="AC185" s="8">
        <v>52.720999999999997</v>
      </c>
      <c r="AD185" s="5">
        <v>43.804000000000002</v>
      </c>
      <c r="AE185" s="8">
        <v>43.491</v>
      </c>
      <c r="AF185" s="7">
        <v>331346964</v>
      </c>
      <c r="AG185" s="7">
        <v>325885279</v>
      </c>
      <c r="AH185" s="7">
        <v>302846026</v>
      </c>
      <c r="AI185" s="5">
        <v>92.86</v>
      </c>
      <c r="AJ185" s="7">
        <v>1386</v>
      </c>
      <c r="AK185" s="7">
        <v>308027363</v>
      </c>
      <c r="AL185" s="6">
        <v>54280.581907</v>
      </c>
      <c r="AM185" s="7">
        <v>312772223</v>
      </c>
      <c r="AN185" s="5">
        <v>94.290120000000002</v>
      </c>
    </row>
    <row r="186" spans="1:40" x14ac:dyDescent="0.3">
      <c r="A186" s="4" t="s">
        <v>233</v>
      </c>
      <c r="B186" s="2">
        <v>4133271</v>
      </c>
      <c r="C186" s="1" t="s">
        <v>54</v>
      </c>
      <c r="D186" s="5">
        <v>65489.051401199999</v>
      </c>
      <c r="E186" s="6">
        <v>84246.051401000004</v>
      </c>
      <c r="F186" s="6" t="s">
        <v>42</v>
      </c>
      <c r="G186" s="8">
        <v>1.3740000000000001</v>
      </c>
      <c r="H186" s="5">
        <v>38.653584000000002</v>
      </c>
      <c r="I186" s="8">
        <v>1.3740000000000001</v>
      </c>
      <c r="J186" s="5">
        <v>38.653584000000002</v>
      </c>
      <c r="K186" s="5" t="s">
        <v>799</v>
      </c>
      <c r="L186" s="5">
        <v>2.5293401700000002</v>
      </c>
      <c r="M186" s="5">
        <v>21.358792999999999</v>
      </c>
      <c r="N186" s="5" t="s">
        <v>42</v>
      </c>
      <c r="O186" s="5" t="s">
        <v>42</v>
      </c>
      <c r="P186" s="5">
        <v>4.1751440000000004</v>
      </c>
      <c r="Q186" s="5">
        <v>15.735161</v>
      </c>
      <c r="R186" s="5">
        <v>15.735161</v>
      </c>
      <c r="S186" s="1" t="s">
        <v>43</v>
      </c>
      <c r="T186" s="7">
        <v>20178000</v>
      </c>
      <c r="U186" s="7">
        <v>19372000</v>
      </c>
      <c r="V186" s="7">
        <v>18870000</v>
      </c>
      <c r="W186" s="7">
        <v>19131000</v>
      </c>
      <c r="X186" s="7">
        <v>20178000</v>
      </c>
      <c r="Y186" s="7">
        <v>19828000</v>
      </c>
      <c r="Z186" s="7">
        <v>19716000</v>
      </c>
      <c r="AA186" s="7">
        <v>19492000</v>
      </c>
      <c r="AB186" s="8">
        <v>45.411000000000001</v>
      </c>
      <c r="AC186" s="8">
        <v>45.411000000000001</v>
      </c>
      <c r="AD186" s="8">
        <v>25.591999999999999</v>
      </c>
      <c r="AE186" s="8">
        <v>25.591999999999999</v>
      </c>
      <c r="AF186" s="7">
        <v>289101319</v>
      </c>
      <c r="AG186" s="7">
        <v>289042418</v>
      </c>
      <c r="AH186" s="7">
        <v>290391793</v>
      </c>
      <c r="AI186" s="5">
        <v>92.07</v>
      </c>
      <c r="AJ186" s="7">
        <v>1896</v>
      </c>
      <c r="AK186" s="7">
        <v>266194209</v>
      </c>
      <c r="AL186" s="6">
        <v>60295.650280000002</v>
      </c>
      <c r="AM186" s="7">
        <v>288480018</v>
      </c>
      <c r="AN186" s="5">
        <v>99.777910000000006</v>
      </c>
    </row>
    <row r="187" spans="1:40" x14ac:dyDescent="0.3">
      <c r="A187" s="4" t="s">
        <v>234</v>
      </c>
      <c r="B187" s="2">
        <v>4004107</v>
      </c>
      <c r="C187" s="1" t="s">
        <v>54</v>
      </c>
      <c r="D187" s="5">
        <v>54833.161413599999</v>
      </c>
      <c r="E187" s="6">
        <v>70830.161412999994</v>
      </c>
      <c r="F187" s="6">
        <v>70830.161414000002</v>
      </c>
      <c r="G187" s="5">
        <v>0.36</v>
      </c>
      <c r="H187" s="5">
        <v>27.652173999999999</v>
      </c>
      <c r="I187" s="5">
        <v>0.36</v>
      </c>
      <c r="J187" s="5">
        <v>27.652173999999999</v>
      </c>
      <c r="K187" s="5">
        <v>3.1247952800000003</v>
      </c>
      <c r="L187" s="5">
        <v>3.1247952800000003</v>
      </c>
      <c r="M187" s="5">
        <v>28.627157</v>
      </c>
      <c r="N187" s="5">
        <v>27.296835326832898</v>
      </c>
      <c r="O187" s="5">
        <v>21.882260596546299</v>
      </c>
      <c r="P187" s="5">
        <v>2.7624870000000001</v>
      </c>
      <c r="Q187" s="5">
        <v>7.0191420000000004</v>
      </c>
      <c r="R187" s="5">
        <v>7.0191420000000004</v>
      </c>
      <c r="S187" s="1" t="s">
        <v>49</v>
      </c>
      <c r="T187" s="7">
        <v>22855000</v>
      </c>
      <c r="U187" s="7">
        <v>22780000</v>
      </c>
      <c r="V187" s="7">
        <v>22845000</v>
      </c>
      <c r="W187" s="7">
        <v>14198000</v>
      </c>
      <c r="X187" s="7">
        <v>25640000</v>
      </c>
      <c r="Y187" s="7">
        <v>24674000</v>
      </c>
      <c r="Z187" s="7">
        <v>23787000</v>
      </c>
      <c r="AA187" s="7">
        <v>22855000</v>
      </c>
      <c r="AB187" s="5">
        <v>40.375999999999998</v>
      </c>
      <c r="AC187" s="8">
        <v>41.274999999999999</v>
      </c>
      <c r="AD187" s="5">
        <v>37.006999999999998</v>
      </c>
      <c r="AE187" s="8">
        <v>38.612000000000002</v>
      </c>
      <c r="AF187" s="7">
        <v>1437000000</v>
      </c>
      <c r="AG187" s="7">
        <v>1438000000</v>
      </c>
      <c r="AH187" s="7">
        <v>1434000000</v>
      </c>
      <c r="AI187" s="5">
        <v>84.64</v>
      </c>
      <c r="AJ187" s="7">
        <v>1851</v>
      </c>
      <c r="AK187" s="7">
        <v>1216212524</v>
      </c>
      <c r="AL187" s="6">
        <v>46410.669914999999</v>
      </c>
      <c r="AM187" s="7">
        <v>1428490420</v>
      </c>
      <c r="AN187" s="5">
        <v>99.412819999999996</v>
      </c>
    </row>
    <row r="188" spans="1:40" x14ac:dyDescent="0.3">
      <c r="A188" s="4" t="s">
        <v>235</v>
      </c>
      <c r="B188" s="2">
        <v>103316</v>
      </c>
      <c r="C188" s="1" t="s">
        <v>54</v>
      </c>
      <c r="D188" s="5">
        <v>57202.761098490002</v>
      </c>
      <c r="E188" s="6">
        <v>64040.761098000003</v>
      </c>
      <c r="F188" s="6">
        <v>59568.761098000003</v>
      </c>
      <c r="G188" s="5">
        <v>-0.17</v>
      </c>
      <c r="H188" s="5">
        <v>15.507530120481899</v>
      </c>
      <c r="I188" s="5">
        <v>-0.17</v>
      </c>
      <c r="J188" s="5">
        <v>15.507530120481899</v>
      </c>
      <c r="K188" s="5">
        <v>2.3086926299999999</v>
      </c>
      <c r="L188" s="5">
        <v>2.3087051747885599</v>
      </c>
      <c r="M188" s="5">
        <v>19.847726000000002</v>
      </c>
      <c r="N188" s="5" t="s">
        <v>42</v>
      </c>
      <c r="O188" s="5" t="s">
        <v>42</v>
      </c>
      <c r="P188" s="5">
        <v>3.7013500000000001</v>
      </c>
      <c r="Q188" s="5">
        <v>13.269945999999999</v>
      </c>
      <c r="R188" s="5">
        <v>13.269945999999999</v>
      </c>
      <c r="S188" s="1" t="s">
        <v>49</v>
      </c>
      <c r="T188" s="7">
        <v>18701000</v>
      </c>
      <c r="U188" s="7">
        <v>19140000</v>
      </c>
      <c r="V188" s="7">
        <v>21554000</v>
      </c>
      <c r="W188" s="7">
        <v>22147000</v>
      </c>
      <c r="X188" s="7">
        <v>17300000</v>
      </c>
      <c r="Y188" s="7">
        <v>19301000</v>
      </c>
      <c r="Z188" s="7">
        <v>19335000</v>
      </c>
      <c r="AA188" s="7">
        <v>18701000</v>
      </c>
      <c r="AB188" s="5">
        <v>46.103999999999999</v>
      </c>
      <c r="AC188" s="8">
        <v>45.197000000000003</v>
      </c>
      <c r="AD188" s="5">
        <v>29.388999999999999</v>
      </c>
      <c r="AE188" s="8">
        <v>27.623000000000001</v>
      </c>
      <c r="AF188" s="7">
        <v>556717000</v>
      </c>
      <c r="AG188" s="7">
        <v>561369000</v>
      </c>
      <c r="AH188" s="7">
        <v>586897000</v>
      </c>
      <c r="AI188" s="5">
        <v>69.02</v>
      </c>
      <c r="AJ188" s="7">
        <v>1793</v>
      </c>
      <c r="AK188" s="7">
        <v>383443890</v>
      </c>
      <c r="AL188" s="6">
        <v>39483.217353</v>
      </c>
      <c r="AM188" s="7">
        <v>550798338</v>
      </c>
      <c r="AN188" s="5">
        <v>99.148539999999997</v>
      </c>
    </row>
    <row r="189" spans="1:40" x14ac:dyDescent="0.3">
      <c r="A189" s="4" t="s">
        <v>236</v>
      </c>
      <c r="B189" s="2">
        <v>100438</v>
      </c>
      <c r="C189" s="1" t="s">
        <v>54</v>
      </c>
      <c r="D189" s="5">
        <v>57574.569462879997</v>
      </c>
      <c r="E189" s="6" t="s">
        <v>42</v>
      </c>
      <c r="F189" s="6">
        <v>80483.569462999993</v>
      </c>
      <c r="G189" s="5">
        <v>0.99</v>
      </c>
      <c r="H189" s="5" t="s">
        <v>799</v>
      </c>
      <c r="I189" s="5">
        <v>0.99199999999999999</v>
      </c>
      <c r="J189" s="5" t="s">
        <v>799</v>
      </c>
      <c r="K189" s="5">
        <v>1.4299626398927101</v>
      </c>
      <c r="L189" s="5">
        <v>0.97546017264456197</v>
      </c>
      <c r="M189" s="5">
        <v>17.047955999999999</v>
      </c>
      <c r="N189" s="5" t="s">
        <v>42</v>
      </c>
      <c r="O189" s="5" t="s">
        <v>42</v>
      </c>
      <c r="P189" s="5" t="s">
        <v>42</v>
      </c>
      <c r="Q189" s="5" t="s">
        <v>42</v>
      </c>
      <c r="R189" s="5" t="s">
        <v>42</v>
      </c>
      <c r="S189" s="1" t="s">
        <v>49</v>
      </c>
      <c r="T189" s="7">
        <v>20022000</v>
      </c>
      <c r="U189" s="7">
        <v>19899000</v>
      </c>
      <c r="V189" s="7">
        <v>19633000</v>
      </c>
      <c r="W189" s="7">
        <v>22711000</v>
      </c>
      <c r="X189" s="7">
        <v>19750000</v>
      </c>
      <c r="Y189" s="7">
        <v>19534000</v>
      </c>
      <c r="Z189" s="7">
        <v>19552000</v>
      </c>
      <c r="AA189" s="7">
        <v>20022000</v>
      </c>
      <c r="AB189" s="5" t="s">
        <v>42</v>
      </c>
      <c r="AC189" s="5" t="s">
        <v>42</v>
      </c>
      <c r="AD189" s="5" t="s">
        <v>42</v>
      </c>
      <c r="AE189" s="5" t="s">
        <v>42</v>
      </c>
      <c r="AF189" s="7">
        <v>1327521000</v>
      </c>
      <c r="AG189" s="7">
        <v>1338223000</v>
      </c>
      <c r="AH189" s="7">
        <v>1333668077</v>
      </c>
      <c r="AI189" s="5">
        <v>84.49</v>
      </c>
      <c r="AJ189" s="7">
        <v>1703</v>
      </c>
      <c r="AK189" s="7">
        <v>1121569216</v>
      </c>
      <c r="AL189" s="6">
        <v>48642.456896999996</v>
      </c>
      <c r="AM189" s="7">
        <v>1323991524</v>
      </c>
      <c r="AN189" s="5">
        <v>99.734160000000003</v>
      </c>
    </row>
    <row r="190" spans="1:40" x14ac:dyDescent="0.3">
      <c r="A190" s="4" t="s">
        <v>237</v>
      </c>
      <c r="B190" s="2">
        <v>4275772</v>
      </c>
      <c r="C190" s="1" t="s">
        <v>54</v>
      </c>
      <c r="D190" s="5">
        <v>60784.074367200003</v>
      </c>
      <c r="E190" s="6">
        <v>94214.074366999994</v>
      </c>
      <c r="F190" s="6">
        <v>94047.074366999994</v>
      </c>
      <c r="G190" s="5">
        <v>0.28000000000000003</v>
      </c>
      <c r="H190" s="5">
        <v>24.126984</v>
      </c>
      <c r="I190" s="5">
        <v>0.28000000000000003</v>
      </c>
      <c r="J190" s="5">
        <v>24.126984</v>
      </c>
      <c r="K190" s="5">
        <v>7.1398747399999998</v>
      </c>
      <c r="L190" s="5">
        <v>1.9991231899999999</v>
      </c>
      <c r="M190" s="5">
        <v>29.674620000000001</v>
      </c>
      <c r="N190" s="5">
        <v>19.362807117910101</v>
      </c>
      <c r="O190" s="5">
        <v>29.342636087316901</v>
      </c>
      <c r="P190" s="5">
        <v>6.2183400000000004</v>
      </c>
      <c r="Q190" s="5">
        <v>12.299488</v>
      </c>
      <c r="R190" s="5">
        <v>12.299488</v>
      </c>
      <c r="S190" s="1" t="s">
        <v>49</v>
      </c>
      <c r="T190" s="7">
        <v>15334000</v>
      </c>
      <c r="U190" s="7">
        <v>19200000</v>
      </c>
      <c r="V190" s="7">
        <v>16610000</v>
      </c>
      <c r="W190" s="7">
        <v>11700000</v>
      </c>
      <c r="X190" s="7">
        <v>15151000</v>
      </c>
      <c r="Y190" s="7">
        <v>15359000</v>
      </c>
      <c r="Z190" s="7">
        <v>15288000</v>
      </c>
      <c r="AA190" s="7">
        <v>15334000</v>
      </c>
      <c r="AB190" s="5">
        <v>49.491</v>
      </c>
      <c r="AC190" s="5">
        <v>51.152000000000001</v>
      </c>
      <c r="AD190" s="5">
        <v>41.997999999999998</v>
      </c>
      <c r="AE190" s="5">
        <v>43.356999999999999</v>
      </c>
      <c r="AF190" s="7">
        <v>2221626124</v>
      </c>
      <c r="AG190" s="7">
        <v>2219403596</v>
      </c>
      <c r="AH190" s="7">
        <v>2227817827</v>
      </c>
      <c r="AI190" s="5">
        <v>66.47</v>
      </c>
      <c r="AJ190" s="7">
        <v>1634</v>
      </c>
      <c r="AK190" s="7">
        <v>1476623914</v>
      </c>
      <c r="AL190" s="6">
        <v>40400.430287000003</v>
      </c>
      <c r="AM190" s="7">
        <v>1936604797</v>
      </c>
      <c r="AN190" s="5">
        <v>87.170050000000003</v>
      </c>
    </row>
    <row r="191" spans="1:40" x14ac:dyDescent="0.3">
      <c r="A191" s="4" t="s">
        <v>238</v>
      </c>
      <c r="B191" s="2">
        <v>4208149</v>
      </c>
      <c r="C191" s="1" t="s">
        <v>41</v>
      </c>
      <c r="D191" s="5">
        <v>63923.58084042</v>
      </c>
      <c r="E191" s="6">
        <v>64524.580840000002</v>
      </c>
      <c r="F191" s="6" t="s">
        <v>42</v>
      </c>
      <c r="G191" s="8">
        <v>1.27</v>
      </c>
      <c r="H191" s="5">
        <v>59.151093000000003</v>
      </c>
      <c r="I191" s="8">
        <v>1.27</v>
      </c>
      <c r="J191" s="5">
        <v>59.151093000000003</v>
      </c>
      <c r="K191" s="5" t="s">
        <v>799</v>
      </c>
      <c r="L191" s="5">
        <v>24.453850579999997</v>
      </c>
      <c r="M191" s="5">
        <v>50.955643000000002</v>
      </c>
      <c r="N191" s="5" t="s">
        <v>42</v>
      </c>
      <c r="O191" s="5" t="s">
        <v>42</v>
      </c>
      <c r="P191" s="5">
        <v>10.824456</v>
      </c>
      <c r="Q191" s="5">
        <v>43.421655999999999</v>
      </c>
      <c r="R191" s="5">
        <v>43.421655999999999</v>
      </c>
      <c r="S191" s="1" t="s">
        <v>45</v>
      </c>
      <c r="T191" s="7">
        <v>5497000</v>
      </c>
      <c r="U191" s="7">
        <v>5005000</v>
      </c>
      <c r="V191" s="7">
        <v>4386000</v>
      </c>
      <c r="W191" s="7">
        <v>3790000</v>
      </c>
      <c r="X191" s="7">
        <v>5961000</v>
      </c>
      <c r="Y191" s="7">
        <v>5805000</v>
      </c>
      <c r="Z191" s="7">
        <v>5645000</v>
      </c>
      <c r="AA191" s="7">
        <v>5497000</v>
      </c>
      <c r="AB191" s="5">
        <v>91.576999999999998</v>
      </c>
      <c r="AC191" s="5">
        <v>91.980999999999995</v>
      </c>
      <c r="AD191" s="5">
        <v>22.175999999999998</v>
      </c>
      <c r="AE191" s="5">
        <v>23.553000000000001</v>
      </c>
      <c r="AF191" s="7">
        <v>215000000</v>
      </c>
      <c r="AG191" s="7">
        <v>215000000</v>
      </c>
      <c r="AH191" s="7">
        <v>214000000</v>
      </c>
      <c r="AI191" s="5">
        <v>91.18</v>
      </c>
      <c r="AJ191" s="7">
        <v>1572</v>
      </c>
      <c r="AK191" s="7">
        <v>196456726</v>
      </c>
      <c r="AL191" s="6">
        <v>58451.769686</v>
      </c>
      <c r="AM191" s="7">
        <v>214953201</v>
      </c>
      <c r="AN191" s="5">
        <v>99.768249999999995</v>
      </c>
    </row>
    <row r="192" spans="1:40" x14ac:dyDescent="0.3">
      <c r="A192" s="4" t="s">
        <v>239</v>
      </c>
      <c r="B192" s="2">
        <v>4021829</v>
      </c>
      <c r="C192" s="1" t="s">
        <v>54</v>
      </c>
      <c r="D192" s="5">
        <v>52824.698680380003</v>
      </c>
      <c r="E192" s="6">
        <v>69582.698680000001</v>
      </c>
      <c r="F192" s="6" t="s">
        <v>42</v>
      </c>
      <c r="G192" s="5">
        <v>4.8499999999999996</v>
      </c>
      <c r="H192" s="5">
        <v>21.899267999999999</v>
      </c>
      <c r="I192" s="5">
        <v>4.8499999999999996</v>
      </c>
      <c r="J192" s="5">
        <v>21.899267999999999</v>
      </c>
      <c r="K192" s="5">
        <v>3.8320395200000004</v>
      </c>
      <c r="L192" s="5">
        <v>3.8320395200000004</v>
      </c>
      <c r="M192" s="5" t="s">
        <v>799</v>
      </c>
      <c r="N192" s="5" t="s">
        <v>42</v>
      </c>
      <c r="O192" s="5" t="s">
        <v>42</v>
      </c>
      <c r="P192" s="5">
        <v>5.7166199999999998</v>
      </c>
      <c r="Q192" s="5">
        <v>11.088876000000001</v>
      </c>
      <c r="R192" s="5">
        <v>11.088876000000001</v>
      </c>
      <c r="S192" s="1" t="s">
        <v>49</v>
      </c>
      <c r="T192" s="7">
        <v>12156000</v>
      </c>
      <c r="U192" s="7">
        <v>12745000</v>
      </c>
      <c r="V192" s="7">
        <v>11142000</v>
      </c>
      <c r="W192" s="7">
        <v>9789000</v>
      </c>
      <c r="X192" s="7">
        <v>12172000</v>
      </c>
      <c r="Y192" s="7">
        <v>12092000</v>
      </c>
      <c r="Z192" s="7">
        <v>12028000</v>
      </c>
      <c r="AA192" s="7">
        <v>12156000</v>
      </c>
      <c r="AB192" s="5">
        <v>44.274000000000001</v>
      </c>
      <c r="AC192" s="5">
        <v>48.372999999999998</v>
      </c>
      <c r="AD192" s="5">
        <v>44.274000000000001</v>
      </c>
      <c r="AE192" s="5">
        <v>48.372999999999998</v>
      </c>
      <c r="AF192" s="7">
        <v>226239662</v>
      </c>
      <c r="AG192" s="7">
        <v>226096433</v>
      </c>
      <c r="AH192" s="7">
        <v>226136334</v>
      </c>
      <c r="AI192" s="5">
        <v>76.88</v>
      </c>
      <c r="AJ192" s="7">
        <v>1806</v>
      </c>
      <c r="AK192" s="7">
        <v>173934186</v>
      </c>
      <c r="AL192" s="6">
        <v>40611.893088999997</v>
      </c>
      <c r="AM192" s="7">
        <v>225850114</v>
      </c>
      <c r="AN192" s="5">
        <v>99.827820000000003</v>
      </c>
    </row>
    <row r="193" spans="1:40" x14ac:dyDescent="0.3">
      <c r="A193" s="4" t="s">
        <v>240</v>
      </c>
      <c r="B193" s="2">
        <v>4011047</v>
      </c>
      <c r="C193" s="1" t="s">
        <v>54</v>
      </c>
      <c r="D193" s="5">
        <v>53393.55400738</v>
      </c>
      <c r="E193" s="6">
        <v>63124.554006999999</v>
      </c>
      <c r="F193" s="6" t="s">
        <v>42</v>
      </c>
      <c r="G193" s="5">
        <v>0.83</v>
      </c>
      <c r="H193" s="5">
        <v>12.157556</v>
      </c>
      <c r="I193" s="5">
        <v>0.83</v>
      </c>
      <c r="J193" s="5">
        <v>12.157556</v>
      </c>
      <c r="K193" s="5">
        <v>13.94174041</v>
      </c>
      <c r="L193" s="5">
        <v>2.4821112099999998</v>
      </c>
      <c r="M193" s="5">
        <v>11.619545</v>
      </c>
      <c r="N193" s="5" t="s">
        <v>42</v>
      </c>
      <c r="O193" s="5" t="s">
        <v>42</v>
      </c>
      <c r="P193" s="5">
        <v>1.753703</v>
      </c>
      <c r="Q193" s="5">
        <v>6.4936280000000002</v>
      </c>
      <c r="R193" s="5">
        <v>6.4936280000000002</v>
      </c>
      <c r="S193" s="1" t="s">
        <v>49</v>
      </c>
      <c r="T193" s="7">
        <v>33135000</v>
      </c>
      <c r="U193" s="7">
        <v>28091000</v>
      </c>
      <c r="V193" s="7">
        <v>22929000</v>
      </c>
      <c r="W193" s="7">
        <v>23601000</v>
      </c>
      <c r="X193" s="7">
        <v>35995000</v>
      </c>
      <c r="Y193" s="7">
        <v>35146000</v>
      </c>
      <c r="Z193" s="7">
        <v>34106000</v>
      </c>
      <c r="AA193" s="7">
        <v>33135000</v>
      </c>
      <c r="AB193" s="8">
        <v>19.84</v>
      </c>
      <c r="AC193" s="5">
        <v>20.417000000000002</v>
      </c>
      <c r="AD193" s="5">
        <v>21.904</v>
      </c>
      <c r="AE193" s="5">
        <v>22.588999999999999</v>
      </c>
      <c r="AF193" s="7">
        <v>1412154298</v>
      </c>
      <c r="AG193" s="7">
        <v>1419841229</v>
      </c>
      <c r="AH193" s="7">
        <v>1423420641</v>
      </c>
      <c r="AI193" s="5">
        <v>84.29</v>
      </c>
      <c r="AJ193" s="7">
        <v>1792</v>
      </c>
      <c r="AK193" s="7">
        <v>1190277224</v>
      </c>
      <c r="AL193" s="6">
        <v>45004.381839000001</v>
      </c>
      <c r="AM193" s="7">
        <v>1407791335</v>
      </c>
      <c r="AN193" s="5">
        <v>99.691040000000001</v>
      </c>
    </row>
    <row r="194" spans="1:40" x14ac:dyDescent="0.3">
      <c r="A194" s="4" t="s">
        <v>241</v>
      </c>
      <c r="B194" s="2">
        <v>4019144</v>
      </c>
      <c r="C194" s="1" t="s">
        <v>54</v>
      </c>
      <c r="D194" s="5">
        <v>60506.147849200002</v>
      </c>
      <c r="E194" s="6">
        <v>70928.147849000001</v>
      </c>
      <c r="F194" s="6">
        <v>70928.147849000001</v>
      </c>
      <c r="G194" s="5">
        <v>1.38</v>
      </c>
      <c r="H194" s="5">
        <v>53.364868000000001</v>
      </c>
      <c r="I194" s="5">
        <v>1.38</v>
      </c>
      <c r="J194" s="5">
        <v>53.364868000000001</v>
      </c>
      <c r="K194" s="5" t="s">
        <v>799</v>
      </c>
      <c r="L194" s="5" t="s">
        <v>799</v>
      </c>
      <c r="M194" s="5">
        <v>36.457109000000003</v>
      </c>
      <c r="N194" s="5" t="s">
        <v>42</v>
      </c>
      <c r="O194" s="5" t="s">
        <v>42</v>
      </c>
      <c r="P194" s="5">
        <v>15.107167</v>
      </c>
      <c r="Q194" s="5">
        <v>27.504856</v>
      </c>
      <c r="R194" s="5">
        <v>27.504856</v>
      </c>
      <c r="S194" s="1" t="s">
        <v>49</v>
      </c>
      <c r="T194" s="7">
        <v>4408000</v>
      </c>
      <c r="U194" s="7">
        <v>3736000</v>
      </c>
      <c r="V194" s="7">
        <v>2444000</v>
      </c>
      <c r="W194" s="7">
        <v>1600000</v>
      </c>
      <c r="X194" s="7">
        <v>4695000</v>
      </c>
      <c r="Y194" s="7">
        <v>4622000</v>
      </c>
      <c r="Z194" s="7">
        <v>4524000</v>
      </c>
      <c r="AA194" s="7">
        <v>4408000</v>
      </c>
      <c r="AB194" s="8">
        <v>74.114999999999995</v>
      </c>
      <c r="AC194" s="5">
        <v>76.037999999999997</v>
      </c>
      <c r="AD194" s="8">
        <v>54.741</v>
      </c>
      <c r="AE194" s="5">
        <v>52.332000000000001</v>
      </c>
      <c r="AF194" s="7">
        <v>244611310</v>
      </c>
      <c r="AG194" s="7">
        <v>247793154</v>
      </c>
      <c r="AH194" s="7">
        <v>257879258</v>
      </c>
      <c r="AI194" s="5">
        <v>97.02</v>
      </c>
      <c r="AJ194" s="7">
        <v>1167</v>
      </c>
      <c r="AK194" s="7">
        <v>236515211</v>
      </c>
      <c r="AL194" s="6">
        <v>58703.075369999999</v>
      </c>
      <c r="AM194" s="7">
        <v>239210496</v>
      </c>
      <c r="AN194" s="5">
        <v>98.125640000000004</v>
      </c>
    </row>
    <row r="195" spans="1:40" x14ac:dyDescent="0.3">
      <c r="A195" s="4" t="s">
        <v>242</v>
      </c>
      <c r="B195" s="2">
        <v>4001586</v>
      </c>
      <c r="C195" s="1" t="s">
        <v>41</v>
      </c>
      <c r="D195" s="5">
        <v>54322.780399939998</v>
      </c>
      <c r="E195" s="6">
        <v>60782.780399000003</v>
      </c>
      <c r="F195" s="6" t="s">
        <v>42</v>
      </c>
      <c r="G195" s="5">
        <v>1.85</v>
      </c>
      <c r="H195" s="5">
        <v>11.592079</v>
      </c>
      <c r="I195" s="5">
        <v>1.85</v>
      </c>
      <c r="J195" s="5">
        <v>11.592079</v>
      </c>
      <c r="K195" s="5">
        <v>2.9103932600000002</v>
      </c>
      <c r="L195" s="5">
        <v>2.9103932600000002</v>
      </c>
      <c r="M195" s="5">
        <v>19.593419000000001</v>
      </c>
      <c r="N195" s="5" t="s">
        <v>42</v>
      </c>
      <c r="O195" s="5" t="s">
        <v>42</v>
      </c>
      <c r="P195" s="5">
        <v>1.744982</v>
      </c>
      <c r="Q195" s="5">
        <v>10.247109999999999</v>
      </c>
      <c r="R195" s="5">
        <v>10.247109999999999</v>
      </c>
      <c r="S195" s="1" t="s">
        <v>49</v>
      </c>
      <c r="T195" s="7">
        <v>35127400</v>
      </c>
      <c r="U195" s="7">
        <v>28819700</v>
      </c>
      <c r="V195" s="7">
        <v>23522300</v>
      </c>
      <c r="W195" s="7">
        <v>18728500</v>
      </c>
      <c r="X195" s="7">
        <v>34832900</v>
      </c>
      <c r="Y195" s="7">
        <v>35289400</v>
      </c>
      <c r="Z195" s="7">
        <v>35398400</v>
      </c>
      <c r="AA195" s="7">
        <v>35127400</v>
      </c>
      <c r="AB195" s="5">
        <v>19.818000000000001</v>
      </c>
      <c r="AC195" s="8">
        <v>18.491</v>
      </c>
      <c r="AD195" s="5">
        <v>18.443000000000001</v>
      </c>
      <c r="AE195" s="8">
        <v>16.960999999999999</v>
      </c>
      <c r="AF195" s="7">
        <v>524260000</v>
      </c>
      <c r="AG195" s="7">
        <v>524260000</v>
      </c>
      <c r="AH195" s="7">
        <v>523060000</v>
      </c>
      <c r="AI195" s="5">
        <v>70.17</v>
      </c>
      <c r="AJ195" s="7">
        <v>1228</v>
      </c>
      <c r="AK195" s="7">
        <v>367889608</v>
      </c>
      <c r="AL195" s="6">
        <v>38117.042284000003</v>
      </c>
      <c r="AM195" s="7">
        <v>514349969</v>
      </c>
      <c r="AN195" s="5">
        <v>98.102119999999999</v>
      </c>
    </row>
    <row r="196" spans="1:40" x14ac:dyDescent="0.3">
      <c r="A196" s="4" t="s">
        <v>243</v>
      </c>
      <c r="B196" s="2">
        <v>4272273</v>
      </c>
      <c r="C196" s="1" t="s">
        <v>54</v>
      </c>
      <c r="D196" s="5">
        <v>59004.312774400001</v>
      </c>
      <c r="E196" s="6">
        <v>164383.31277399999</v>
      </c>
      <c r="F196" s="6" t="s">
        <v>42</v>
      </c>
      <c r="G196" s="5">
        <v>2.68</v>
      </c>
      <c r="H196" s="5">
        <v>5.7985740000000003</v>
      </c>
      <c r="I196" s="5">
        <v>2.68</v>
      </c>
      <c r="J196" s="5">
        <v>5.7985740000000003</v>
      </c>
      <c r="K196" s="5">
        <v>0.89176208999999995</v>
      </c>
      <c r="L196" s="5">
        <v>0.83211860000000004</v>
      </c>
      <c r="M196" s="5">
        <v>7.576956</v>
      </c>
      <c r="N196" s="5" t="s">
        <v>42</v>
      </c>
      <c r="O196" s="5" t="s">
        <v>42</v>
      </c>
      <c r="P196" s="5">
        <v>0.89965099999999998</v>
      </c>
      <c r="Q196" s="5">
        <v>8.9111139999999995</v>
      </c>
      <c r="R196" s="5">
        <v>8.9111139999999995</v>
      </c>
      <c r="S196" s="1" t="s">
        <v>49</v>
      </c>
      <c r="T196" s="7">
        <v>171842000</v>
      </c>
      <c r="U196" s="7">
        <v>156735000</v>
      </c>
      <c r="V196" s="7">
        <v>127004000</v>
      </c>
      <c r="W196" s="7">
        <v>122485000</v>
      </c>
      <c r="X196" s="7">
        <v>182719000</v>
      </c>
      <c r="Y196" s="7">
        <v>178094000</v>
      </c>
      <c r="Z196" s="7">
        <v>174871000</v>
      </c>
      <c r="AA196" s="7">
        <v>171842000</v>
      </c>
      <c r="AB196" s="8">
        <v>11.217000000000001</v>
      </c>
      <c r="AC196" s="8">
        <v>12.01</v>
      </c>
      <c r="AD196" s="8">
        <v>9.1850000000000005</v>
      </c>
      <c r="AE196" s="8">
        <v>10.054</v>
      </c>
      <c r="AF196" s="7">
        <v>1100000000</v>
      </c>
      <c r="AG196" s="7">
        <v>1100000000</v>
      </c>
      <c r="AH196" s="7">
        <v>1400000000</v>
      </c>
      <c r="AI196" s="5">
        <v>86.92</v>
      </c>
      <c r="AJ196" s="7">
        <v>1546</v>
      </c>
      <c r="AK196" s="7">
        <v>955767365</v>
      </c>
      <c r="AL196" s="6">
        <v>51286.476804999998</v>
      </c>
      <c r="AM196" s="7">
        <v>1096059428</v>
      </c>
      <c r="AN196" s="5">
        <v>99.678389999999993</v>
      </c>
    </row>
    <row r="197" spans="1:40" x14ac:dyDescent="0.3">
      <c r="A197" s="4" t="s">
        <v>244</v>
      </c>
      <c r="B197" s="2">
        <v>4051708</v>
      </c>
      <c r="C197" s="1" t="s">
        <v>54</v>
      </c>
      <c r="D197" s="5">
        <v>56439.188678730003</v>
      </c>
      <c r="E197" s="6">
        <v>82155.188678000006</v>
      </c>
      <c r="F197" s="6">
        <v>58232.188678999999</v>
      </c>
      <c r="G197" s="5">
        <v>1.81</v>
      </c>
      <c r="H197" s="5">
        <v>16.433467741935502</v>
      </c>
      <c r="I197" s="5">
        <v>1.81</v>
      </c>
      <c r="J197" s="5">
        <v>16.433467741935502</v>
      </c>
      <c r="K197" s="5">
        <v>3.17192464240224</v>
      </c>
      <c r="L197" s="5">
        <v>2.09560996111267</v>
      </c>
      <c r="M197" s="5">
        <v>3.9087900000000002</v>
      </c>
      <c r="N197" s="5" t="s">
        <v>42</v>
      </c>
      <c r="O197" s="5" t="s">
        <v>42</v>
      </c>
      <c r="P197" s="5">
        <v>1.1515359999999999</v>
      </c>
      <c r="Q197" s="5">
        <v>11.352105999999999</v>
      </c>
      <c r="R197" s="5">
        <v>11.352105999999999</v>
      </c>
      <c r="S197" s="1" t="s">
        <v>49</v>
      </c>
      <c r="T197" s="7">
        <v>66905000</v>
      </c>
      <c r="U197" s="7">
        <v>68770000</v>
      </c>
      <c r="V197" s="7">
        <v>69680000</v>
      </c>
      <c r="W197" s="7">
        <v>67842000</v>
      </c>
      <c r="X197" s="7">
        <v>71348000</v>
      </c>
      <c r="Y197" s="7">
        <v>68774000</v>
      </c>
      <c r="Z197" s="7">
        <v>67574000</v>
      </c>
      <c r="AA197" s="7">
        <v>66905000</v>
      </c>
      <c r="AB197" s="5">
        <v>22.224</v>
      </c>
      <c r="AC197" s="8">
        <v>25.565999999999999</v>
      </c>
      <c r="AD197" s="8">
        <v>5.8579999999999997</v>
      </c>
      <c r="AE197" s="8">
        <v>9.8620000000000001</v>
      </c>
      <c r="AF197" s="7">
        <v>693651782</v>
      </c>
      <c r="AG197" s="7">
        <v>703760956</v>
      </c>
      <c r="AH197" s="7">
        <v>744366475</v>
      </c>
      <c r="AI197" s="5">
        <v>74.88</v>
      </c>
      <c r="AJ197" s="7">
        <v>1584</v>
      </c>
      <c r="AK197" s="7">
        <v>518454119</v>
      </c>
      <c r="AL197" s="6">
        <v>42259.195239000001</v>
      </c>
      <c r="AM197" s="7">
        <v>576239228</v>
      </c>
      <c r="AN197" s="8">
        <v>83.221000000000004</v>
      </c>
    </row>
    <row r="198" spans="1:40" x14ac:dyDescent="0.3">
      <c r="A198" s="4" t="s">
        <v>245</v>
      </c>
      <c r="B198" s="2">
        <v>4988311</v>
      </c>
      <c r="C198" s="1" t="s">
        <v>41</v>
      </c>
      <c r="D198" s="5">
        <v>56009.906008259997</v>
      </c>
      <c r="E198" s="6">
        <v>52452.293008000001</v>
      </c>
      <c r="F198" s="6" t="s">
        <v>42</v>
      </c>
      <c r="G198" s="5">
        <v>0.37</v>
      </c>
      <c r="H198" s="5">
        <v>40.650350000000003</v>
      </c>
      <c r="I198" s="5">
        <v>0.37</v>
      </c>
      <c r="J198" s="5">
        <v>40.650350000000003</v>
      </c>
      <c r="K198" s="5">
        <v>7.6627998899999996</v>
      </c>
      <c r="L198" s="5">
        <v>7.0933495999999998</v>
      </c>
      <c r="M198" s="5">
        <v>56.272990999999998</v>
      </c>
      <c r="N198" s="5" t="s">
        <v>42</v>
      </c>
      <c r="O198" s="5" t="s">
        <v>42</v>
      </c>
      <c r="P198" s="5">
        <v>12.021420000000001</v>
      </c>
      <c r="Q198" s="5">
        <v>29.120329000000002</v>
      </c>
      <c r="R198" s="5">
        <v>29.120329000000002</v>
      </c>
      <c r="S198" s="1" t="s">
        <v>80</v>
      </c>
      <c r="T198" s="7">
        <v>4236823</v>
      </c>
      <c r="U198" s="7">
        <v>3869518</v>
      </c>
      <c r="V198" s="7">
        <v>3500921</v>
      </c>
      <c r="W198" s="7">
        <v>2692511</v>
      </c>
      <c r="X198" s="7">
        <v>4363236</v>
      </c>
      <c r="Y198" s="7">
        <v>4236823</v>
      </c>
      <c r="Z198" s="7">
        <v>4165415</v>
      </c>
      <c r="AA198" s="7">
        <v>4059987</v>
      </c>
      <c r="AB198" s="8">
        <v>45.77</v>
      </c>
      <c r="AC198" s="5">
        <v>45.585000000000001</v>
      </c>
      <c r="AD198" s="5">
        <v>41.406999999999996</v>
      </c>
      <c r="AE198" s="5">
        <v>40.670999999999999</v>
      </c>
      <c r="AF198" s="7">
        <v>963524402</v>
      </c>
      <c r="AG198" s="7">
        <v>962967011</v>
      </c>
      <c r="AH198" s="7">
        <v>960208274</v>
      </c>
      <c r="AI198" s="5">
        <v>83.11</v>
      </c>
      <c r="AJ198" s="7">
        <v>1362</v>
      </c>
      <c r="AK198" s="7">
        <v>800794215</v>
      </c>
      <c r="AL198" s="6">
        <v>46550.167716999997</v>
      </c>
      <c r="AM198" s="7">
        <v>883066725</v>
      </c>
      <c r="AN198" s="5">
        <v>91.649270000000001</v>
      </c>
    </row>
    <row r="199" spans="1:40" x14ac:dyDescent="0.3">
      <c r="A199" s="4" t="s">
        <v>246</v>
      </c>
      <c r="B199" s="2">
        <v>103016</v>
      </c>
      <c r="C199" s="1" t="s">
        <v>54</v>
      </c>
      <c r="D199" s="5">
        <v>51798.890052310002</v>
      </c>
      <c r="E199" s="6">
        <v>65123.626052</v>
      </c>
      <c r="F199" s="6">
        <v>65271.520994000006</v>
      </c>
      <c r="G199" s="5">
        <v>2.16</v>
      </c>
      <c r="H199" s="5">
        <v>30.717549325025999</v>
      </c>
      <c r="I199" s="5">
        <v>2.16</v>
      </c>
      <c r="J199" s="5">
        <v>30.717549325025999</v>
      </c>
      <c r="K199" s="5">
        <v>10.4317025953894</v>
      </c>
      <c r="L199" s="5">
        <v>9.8475620113960591</v>
      </c>
      <c r="M199" s="5">
        <v>17.814513999999999</v>
      </c>
      <c r="N199" s="5" t="s">
        <v>42</v>
      </c>
      <c r="O199" s="5" t="s">
        <v>42</v>
      </c>
      <c r="P199" s="5">
        <v>13.860144999999999</v>
      </c>
      <c r="Q199" s="5">
        <v>19.422229000000002</v>
      </c>
      <c r="R199" s="5">
        <v>19.562162137914399</v>
      </c>
      <c r="S199" s="1" t="s">
        <v>49</v>
      </c>
      <c r="T199" s="7">
        <v>4604572</v>
      </c>
      <c r="U199" s="7">
        <v>4258056</v>
      </c>
      <c r="V199" s="7">
        <v>3491272</v>
      </c>
      <c r="W199" s="7">
        <v>2992766</v>
      </c>
      <c r="X199" s="7">
        <v>3159098</v>
      </c>
      <c r="Y199" s="7">
        <v>3039543</v>
      </c>
      <c r="Z199" s="7">
        <v>2992766</v>
      </c>
      <c r="AA199" s="7">
        <v>2960345</v>
      </c>
      <c r="AB199" s="8">
        <v>74.421000000000006</v>
      </c>
      <c r="AC199" s="8">
        <v>73.433000000000007</v>
      </c>
      <c r="AD199" s="8">
        <v>72.647999999999996</v>
      </c>
      <c r="AE199" s="8">
        <v>71.361999999999995</v>
      </c>
      <c r="AF199" s="7">
        <v>175108335</v>
      </c>
      <c r="AG199" s="7">
        <v>175010887</v>
      </c>
      <c r="AH199" s="7">
        <v>175501315</v>
      </c>
      <c r="AI199" s="5">
        <v>82.08</v>
      </c>
      <c r="AJ199" s="7">
        <v>1396</v>
      </c>
      <c r="AK199" s="7">
        <v>143735587</v>
      </c>
      <c r="AL199" s="6">
        <v>42518.423990000003</v>
      </c>
      <c r="AM199" s="7">
        <v>157055161</v>
      </c>
      <c r="AN199" s="5">
        <v>89.690119999999993</v>
      </c>
    </row>
    <row r="200" spans="1:40" x14ac:dyDescent="0.3">
      <c r="A200" s="4" t="s">
        <v>247</v>
      </c>
      <c r="B200" s="2">
        <v>4677071</v>
      </c>
      <c r="C200" s="1" t="s">
        <v>41</v>
      </c>
      <c r="D200" s="5">
        <v>55745.218730369998</v>
      </c>
      <c r="E200" s="6">
        <v>63852.218730000001</v>
      </c>
      <c r="F200" s="6" t="s">
        <v>42</v>
      </c>
      <c r="G200" s="8">
        <v>3.4</v>
      </c>
      <c r="H200" s="5">
        <v>38.315890000000003</v>
      </c>
      <c r="I200" s="8">
        <v>3.4</v>
      </c>
      <c r="J200" s="5">
        <v>38.016088000000003</v>
      </c>
      <c r="K200" s="5" t="s">
        <v>799</v>
      </c>
      <c r="L200" s="5">
        <v>3.0107371199999999</v>
      </c>
      <c r="M200" s="5">
        <v>25.543927</v>
      </c>
      <c r="N200" s="5" t="s">
        <v>42</v>
      </c>
      <c r="O200" s="5" t="s">
        <v>42</v>
      </c>
      <c r="P200" s="5">
        <v>9.4238470000000003</v>
      </c>
      <c r="Q200" s="5">
        <v>22.941192000000001</v>
      </c>
      <c r="R200" s="5">
        <v>22.941192000000001</v>
      </c>
      <c r="S200" s="1" t="s">
        <v>49</v>
      </c>
      <c r="T200" s="7">
        <v>6177800</v>
      </c>
      <c r="U200" s="7">
        <v>5371800</v>
      </c>
      <c r="V200" s="7">
        <v>4833800</v>
      </c>
      <c r="W200" s="7">
        <v>4022400</v>
      </c>
      <c r="X200" s="7">
        <v>6775600</v>
      </c>
      <c r="Y200" s="7">
        <v>6574400</v>
      </c>
      <c r="Z200" s="7">
        <v>6388800</v>
      </c>
      <c r="AA200" s="7">
        <v>6177800</v>
      </c>
      <c r="AB200" s="5">
        <v>69.721000000000004</v>
      </c>
      <c r="AC200" s="5">
        <v>69.679000000000002</v>
      </c>
      <c r="AD200" s="5">
        <v>40.473999999999997</v>
      </c>
      <c r="AE200" s="5">
        <v>40.331000000000003</v>
      </c>
      <c r="AF200" s="7">
        <v>107229151</v>
      </c>
      <c r="AG200" s="7">
        <v>107198665</v>
      </c>
      <c r="AH200" s="7">
        <v>106822117</v>
      </c>
      <c r="AI200" s="5">
        <v>96.39</v>
      </c>
      <c r="AJ200" s="7">
        <v>1563</v>
      </c>
      <c r="AK200" s="7">
        <v>103353063</v>
      </c>
      <c r="AL200" s="6">
        <v>53730.156861000003</v>
      </c>
      <c r="AM200" s="7">
        <v>106699200</v>
      </c>
      <c r="AN200" s="5">
        <v>99.505780000000001</v>
      </c>
    </row>
    <row r="201" spans="1:40" x14ac:dyDescent="0.3">
      <c r="A201" s="4" t="s">
        <v>248</v>
      </c>
      <c r="B201" s="2">
        <v>4094305</v>
      </c>
      <c r="C201" s="1" t="s">
        <v>54</v>
      </c>
      <c r="D201" s="5">
        <v>61881.521011450001</v>
      </c>
      <c r="E201" s="6">
        <v>78299.521011000004</v>
      </c>
      <c r="F201" s="6" t="s">
        <v>42</v>
      </c>
      <c r="G201" s="5">
        <v>1.85</v>
      </c>
      <c r="H201" s="5">
        <v>14.321315</v>
      </c>
      <c r="I201" s="5">
        <v>1.85</v>
      </c>
      <c r="J201" s="5">
        <v>14.321315</v>
      </c>
      <c r="K201" s="5">
        <v>4.2805071300000002</v>
      </c>
      <c r="L201" s="5">
        <v>4.2805071300000002</v>
      </c>
      <c r="M201" s="5">
        <v>13.717623</v>
      </c>
      <c r="N201" s="5" t="s">
        <v>42</v>
      </c>
      <c r="O201" s="5" t="s">
        <v>42</v>
      </c>
      <c r="P201" s="5">
        <v>0.72789400000000004</v>
      </c>
      <c r="Q201" s="5">
        <v>8.1185670000000005</v>
      </c>
      <c r="R201" s="5">
        <v>8.1185670000000005</v>
      </c>
      <c r="S201" s="1" t="s">
        <v>45</v>
      </c>
      <c r="T201" s="7">
        <v>107412000</v>
      </c>
      <c r="U201" s="7">
        <v>109120000</v>
      </c>
      <c r="V201" s="7">
        <v>106005000</v>
      </c>
      <c r="W201" s="7">
        <v>93561000</v>
      </c>
      <c r="X201" s="7">
        <v>107570000</v>
      </c>
      <c r="Y201" s="7">
        <v>107300000</v>
      </c>
      <c r="Z201" s="7">
        <v>106621000</v>
      </c>
      <c r="AA201" s="7">
        <v>107412000</v>
      </c>
      <c r="AB201" s="5">
        <v>27.628</v>
      </c>
      <c r="AC201" s="5">
        <v>28.395</v>
      </c>
      <c r="AD201" s="8">
        <v>8.1010000000000009</v>
      </c>
      <c r="AE201" s="8">
        <v>8.4160000000000004</v>
      </c>
      <c r="AF201" s="7">
        <v>459244995</v>
      </c>
      <c r="AG201" s="7">
        <v>461600215</v>
      </c>
      <c r="AH201" s="7">
        <v>461651176</v>
      </c>
      <c r="AI201" s="5">
        <v>83.67</v>
      </c>
      <c r="AJ201" s="7">
        <v>2303</v>
      </c>
      <c r="AK201" s="7">
        <v>383378397</v>
      </c>
      <c r="AL201" s="6">
        <v>51775.252514</v>
      </c>
      <c r="AM201" s="7">
        <v>456715119</v>
      </c>
      <c r="AN201" s="5">
        <v>99.673339999999996</v>
      </c>
    </row>
    <row r="202" spans="1:40" x14ac:dyDescent="0.3">
      <c r="A202" s="4" t="s">
        <v>249</v>
      </c>
      <c r="B202" s="2">
        <v>4055530</v>
      </c>
      <c r="C202" s="1" t="s">
        <v>54</v>
      </c>
      <c r="D202" s="5">
        <v>54455.03865481</v>
      </c>
      <c r="E202" s="6">
        <v>61716.038654000004</v>
      </c>
      <c r="F202" s="6">
        <v>61716.038654999997</v>
      </c>
      <c r="G202" s="5">
        <v>5.42</v>
      </c>
      <c r="H202" s="5">
        <v>12.3010256410256</v>
      </c>
      <c r="I202" s="5">
        <v>5.42</v>
      </c>
      <c r="J202" s="5">
        <v>12.3010256410256</v>
      </c>
      <c r="K202" s="5">
        <v>2.3617649099978397</v>
      </c>
      <c r="L202" s="5">
        <v>1.96600556036973</v>
      </c>
      <c r="M202" s="5">
        <v>6.0119300000000004</v>
      </c>
      <c r="N202" s="5" t="s">
        <v>42</v>
      </c>
      <c r="O202" s="5" t="s">
        <v>42</v>
      </c>
      <c r="P202" s="5">
        <v>1.3611230000000001</v>
      </c>
      <c r="Q202" s="5">
        <v>9.0785579999999992</v>
      </c>
      <c r="R202" s="5">
        <v>9.1853011839276704</v>
      </c>
      <c r="S202" s="1" t="s">
        <v>49</v>
      </c>
      <c r="T202" s="7">
        <v>41364000</v>
      </c>
      <c r="U202" s="7">
        <v>36884000</v>
      </c>
      <c r="V202" s="7">
        <v>34816000</v>
      </c>
      <c r="W202" s="7">
        <v>31981000</v>
      </c>
      <c r="X202" s="7">
        <v>45342000</v>
      </c>
      <c r="Y202" s="7">
        <v>44073000</v>
      </c>
      <c r="Z202" s="7">
        <v>42888000</v>
      </c>
      <c r="AA202" s="7">
        <v>41364000</v>
      </c>
      <c r="AB202" s="5">
        <v>21.571999999999999</v>
      </c>
      <c r="AC202" s="8">
        <v>25.65</v>
      </c>
      <c r="AD202" s="8">
        <v>10.804</v>
      </c>
      <c r="AE202" s="5">
        <v>14.818</v>
      </c>
      <c r="AF202" s="7">
        <v>227000000</v>
      </c>
      <c r="AG202" s="7">
        <v>227900000</v>
      </c>
      <c r="AH202" s="7">
        <v>228400000</v>
      </c>
      <c r="AI202" s="5">
        <v>83.58</v>
      </c>
      <c r="AJ202" s="7">
        <v>1723</v>
      </c>
      <c r="AK202" s="7">
        <v>189742291</v>
      </c>
      <c r="AL202" s="6">
        <v>45513.483342</v>
      </c>
      <c r="AM202" s="7">
        <v>225941749</v>
      </c>
      <c r="AN202" s="8">
        <v>99.525499999999994</v>
      </c>
    </row>
    <row r="203" spans="1:40" x14ac:dyDescent="0.3">
      <c r="A203" s="4" t="s">
        <v>250</v>
      </c>
      <c r="B203" s="2">
        <v>9956217</v>
      </c>
      <c r="C203" s="1" t="s">
        <v>54</v>
      </c>
      <c r="D203" s="5">
        <v>51190.231776449997</v>
      </c>
      <c r="E203" s="6" t="s">
        <v>42</v>
      </c>
      <c r="F203" s="6">
        <v>38755.427776000004</v>
      </c>
      <c r="G203" s="5">
        <v>0.113</v>
      </c>
      <c r="H203" s="5">
        <v>29.258241999999999</v>
      </c>
      <c r="I203" s="5">
        <v>0.113</v>
      </c>
      <c r="J203" s="5">
        <v>29.258241999999999</v>
      </c>
      <c r="K203" s="5">
        <v>7.4774813690389603</v>
      </c>
      <c r="L203" s="5">
        <v>6.6964810833376305</v>
      </c>
      <c r="M203" s="5">
        <v>14.050132</v>
      </c>
      <c r="N203" s="5" t="s">
        <v>42</v>
      </c>
      <c r="O203" s="5" t="s">
        <v>42</v>
      </c>
      <c r="P203" s="5" t="s">
        <v>42</v>
      </c>
      <c r="Q203" s="5" t="s">
        <v>42</v>
      </c>
      <c r="R203" s="5" t="s">
        <v>42</v>
      </c>
      <c r="S203" s="1" t="s">
        <v>49</v>
      </c>
      <c r="T203" s="7">
        <v>5525690</v>
      </c>
      <c r="U203" s="7">
        <v>2917637</v>
      </c>
      <c r="V203" s="7">
        <v>1209463</v>
      </c>
      <c r="W203" s="7">
        <v>385707</v>
      </c>
      <c r="X203" s="7">
        <v>7620964</v>
      </c>
      <c r="Y203" s="7">
        <v>7080403</v>
      </c>
      <c r="Z203" s="7">
        <v>6376045</v>
      </c>
      <c r="AA203" s="7">
        <v>5525690</v>
      </c>
      <c r="AB203" s="8">
        <v>100</v>
      </c>
      <c r="AC203" s="8">
        <v>100</v>
      </c>
      <c r="AD203" s="5" t="s">
        <v>42</v>
      </c>
      <c r="AE203" s="5" t="s">
        <v>42</v>
      </c>
      <c r="AF203" s="7">
        <v>4806594533</v>
      </c>
      <c r="AG203" s="7">
        <v>4789008555</v>
      </c>
      <c r="AH203" s="7">
        <v>4754909700</v>
      </c>
      <c r="AI203" s="5">
        <v>57.08</v>
      </c>
      <c r="AJ203" s="7">
        <v>823</v>
      </c>
      <c r="AK203" s="7">
        <v>2743398007</v>
      </c>
      <c r="AL203" s="6">
        <v>29217.188773999998</v>
      </c>
      <c r="AM203" s="7">
        <v>3257101197</v>
      </c>
      <c r="AN203" s="5">
        <v>67.763180000000006</v>
      </c>
    </row>
    <row r="204" spans="1:40" x14ac:dyDescent="0.3">
      <c r="A204" s="4" t="s">
        <v>251</v>
      </c>
      <c r="B204" s="2">
        <v>103117</v>
      </c>
      <c r="C204" s="1" t="s">
        <v>54</v>
      </c>
      <c r="D204" s="5">
        <v>55751.145440059998</v>
      </c>
      <c r="E204" s="6">
        <v>80170.652440000005</v>
      </c>
      <c r="F204" s="6">
        <v>88172.691789999997</v>
      </c>
      <c r="G204" s="5">
        <v>1.4570000000000001</v>
      </c>
      <c r="H204" s="5">
        <v>22.752330226364801</v>
      </c>
      <c r="I204" s="5">
        <v>1.4570000000000001</v>
      </c>
      <c r="J204" s="5">
        <v>22.752330226364801</v>
      </c>
      <c r="K204" s="5">
        <v>20.863247860000001</v>
      </c>
      <c r="L204" s="5">
        <v>20.854889029977699</v>
      </c>
      <c r="M204" s="5">
        <v>18.265098999999999</v>
      </c>
      <c r="N204" s="5" t="s">
        <v>42</v>
      </c>
      <c r="O204" s="5" t="s">
        <v>42</v>
      </c>
      <c r="P204" s="5">
        <v>13.567541</v>
      </c>
      <c r="Q204" s="5">
        <v>17.280251</v>
      </c>
      <c r="R204" s="5">
        <v>17.3744018636467</v>
      </c>
      <c r="S204" s="1" t="s">
        <v>49</v>
      </c>
      <c r="T204" s="7">
        <v>6027849</v>
      </c>
      <c r="U204" s="7">
        <v>5923214</v>
      </c>
      <c r="V204" s="7">
        <v>5891109</v>
      </c>
      <c r="W204" s="7">
        <v>4813611</v>
      </c>
      <c r="X204" s="7">
        <v>6126661</v>
      </c>
      <c r="Y204" s="7">
        <v>6098486</v>
      </c>
      <c r="Z204" s="7">
        <v>6058516</v>
      </c>
      <c r="AA204" s="7">
        <v>6027849</v>
      </c>
      <c r="AB204" s="5">
        <v>81.826999999999998</v>
      </c>
      <c r="AC204" s="8">
        <v>82.617000000000004</v>
      </c>
      <c r="AD204" s="5">
        <v>72.567999999999998</v>
      </c>
      <c r="AE204" s="8">
        <v>73.668999999999997</v>
      </c>
      <c r="AF204" s="7">
        <v>326278138</v>
      </c>
      <c r="AG204" s="7">
        <v>326043383</v>
      </c>
      <c r="AH204" s="7">
        <v>326249413</v>
      </c>
      <c r="AI204" s="5">
        <v>85.95</v>
      </c>
      <c r="AJ204" s="7">
        <v>1408</v>
      </c>
      <c r="AK204" s="7">
        <v>280430042</v>
      </c>
      <c r="AL204" s="6">
        <v>47917.081275999997</v>
      </c>
      <c r="AM204" s="7">
        <v>305983047</v>
      </c>
      <c r="AN204" s="5">
        <v>93.779820000000001</v>
      </c>
    </row>
    <row r="205" spans="1:40" x14ac:dyDescent="0.3">
      <c r="A205" s="4" t="s">
        <v>252</v>
      </c>
      <c r="B205" s="2">
        <v>100144</v>
      </c>
      <c r="C205" s="1" t="s">
        <v>54</v>
      </c>
      <c r="D205" s="5">
        <v>56065.009255199999</v>
      </c>
      <c r="E205" s="6" t="s">
        <v>42</v>
      </c>
      <c r="F205" s="6">
        <v>-44701.990745000003</v>
      </c>
      <c r="G205" s="5">
        <v>1.5</v>
      </c>
      <c r="H205" s="5">
        <v>17.422052000000001</v>
      </c>
      <c r="I205" s="5">
        <v>1.5</v>
      </c>
      <c r="J205" s="5">
        <v>17.422052000000001</v>
      </c>
      <c r="K205" s="5">
        <v>3.5096263299999997</v>
      </c>
      <c r="L205" s="5">
        <v>1.48915625</v>
      </c>
      <c r="M205" s="5" t="s">
        <v>799</v>
      </c>
      <c r="N205" s="5" t="s">
        <v>42</v>
      </c>
      <c r="O205" s="5" t="s">
        <v>42</v>
      </c>
      <c r="P205" s="5" t="s">
        <v>42</v>
      </c>
      <c r="Q205" s="5" t="s">
        <v>42</v>
      </c>
      <c r="R205" s="5" t="s">
        <v>42</v>
      </c>
      <c r="S205" s="1" t="s">
        <v>49</v>
      </c>
      <c r="T205" s="7">
        <v>17383000</v>
      </c>
      <c r="U205" s="7">
        <v>16338000</v>
      </c>
      <c r="V205" s="7">
        <v>16162000</v>
      </c>
      <c r="W205" s="7">
        <v>15472000</v>
      </c>
      <c r="X205" s="7">
        <v>17801000</v>
      </c>
      <c r="Y205" s="7">
        <v>17593000</v>
      </c>
      <c r="Z205" s="7">
        <v>17495000</v>
      </c>
      <c r="AA205" s="7">
        <v>17383000</v>
      </c>
      <c r="AB205" s="5" t="s">
        <v>42</v>
      </c>
      <c r="AC205" s="5" t="s">
        <v>42</v>
      </c>
      <c r="AD205" s="5" t="s">
        <v>42</v>
      </c>
      <c r="AE205" s="5" t="s">
        <v>42</v>
      </c>
      <c r="AF205" s="7">
        <v>727078320</v>
      </c>
      <c r="AG205" s="7">
        <v>737957499</v>
      </c>
      <c r="AH205" s="7">
        <v>769073278</v>
      </c>
      <c r="AI205" s="5">
        <v>88.3</v>
      </c>
      <c r="AJ205" s="7">
        <v>1564</v>
      </c>
      <c r="AK205" s="7">
        <v>642043382</v>
      </c>
      <c r="AL205" s="6">
        <v>49507.965186000001</v>
      </c>
      <c r="AM205" s="7">
        <v>725405419</v>
      </c>
      <c r="AN205" s="5">
        <v>99.769919999999999</v>
      </c>
    </row>
    <row r="206" spans="1:40" x14ac:dyDescent="0.3">
      <c r="A206" s="4" t="s">
        <v>253</v>
      </c>
      <c r="B206" s="2">
        <v>4057062</v>
      </c>
      <c r="C206" s="1" t="s">
        <v>54</v>
      </c>
      <c r="D206" s="5">
        <v>55327.425710399999</v>
      </c>
      <c r="E206" s="6">
        <v>96532.425709999996</v>
      </c>
      <c r="F206" s="6">
        <v>96543.42571000001</v>
      </c>
      <c r="G206" s="5">
        <v>1</v>
      </c>
      <c r="H206" s="5">
        <v>19.240088</v>
      </c>
      <c r="I206" s="5">
        <v>1</v>
      </c>
      <c r="J206" s="5">
        <v>19.240088</v>
      </c>
      <c r="K206" s="5">
        <v>2.0551974</v>
      </c>
      <c r="L206" s="5">
        <v>1.91961146</v>
      </c>
      <c r="M206" s="5" t="s">
        <v>799</v>
      </c>
      <c r="N206" s="5" t="s">
        <v>799</v>
      </c>
      <c r="O206" s="5" t="s">
        <v>799</v>
      </c>
      <c r="P206" s="5">
        <v>7.4727069999999998</v>
      </c>
      <c r="Q206" s="5">
        <v>14.713066</v>
      </c>
      <c r="R206" s="5">
        <v>14.713066</v>
      </c>
      <c r="S206" s="1" t="s">
        <v>49</v>
      </c>
      <c r="T206" s="7">
        <v>16720000</v>
      </c>
      <c r="U206" s="7">
        <v>14439000</v>
      </c>
      <c r="V206" s="7">
        <v>12857000</v>
      </c>
      <c r="W206" s="7">
        <v>11370000</v>
      </c>
      <c r="X206" s="7">
        <v>12918000</v>
      </c>
      <c r="Y206" s="7">
        <v>13476000</v>
      </c>
      <c r="Z206" s="7">
        <v>13800000</v>
      </c>
      <c r="AA206" s="7">
        <v>16720000</v>
      </c>
      <c r="AB206" s="8">
        <v>35.537999999999997</v>
      </c>
      <c r="AC206" s="8">
        <v>38.573999999999998</v>
      </c>
      <c r="AD206" s="8">
        <v>34.904000000000003</v>
      </c>
      <c r="AE206" s="8">
        <v>38.171999999999997</v>
      </c>
      <c r="AF206" s="7">
        <v>633214870</v>
      </c>
      <c r="AG206" s="7">
        <v>632921816</v>
      </c>
      <c r="AH206" s="7">
        <v>629328058</v>
      </c>
      <c r="AI206" s="5">
        <v>92.73</v>
      </c>
      <c r="AJ206" s="7">
        <v>1353</v>
      </c>
      <c r="AK206" s="7">
        <v>587356176</v>
      </c>
      <c r="AL206" s="6">
        <v>51305.561973000003</v>
      </c>
      <c r="AM206" s="7">
        <v>632478507</v>
      </c>
      <c r="AN206" s="5">
        <v>99.85463</v>
      </c>
    </row>
    <row r="207" spans="1:40" x14ac:dyDescent="0.3">
      <c r="A207" s="4" t="s">
        <v>254</v>
      </c>
      <c r="B207" s="2">
        <v>4071818</v>
      </c>
      <c r="C207" s="1" t="s">
        <v>54</v>
      </c>
      <c r="D207" s="5">
        <v>51535.001604650002</v>
      </c>
      <c r="E207" s="6">
        <v>53653.001603999997</v>
      </c>
      <c r="F207" s="6" t="s">
        <v>42</v>
      </c>
      <c r="G207" s="5">
        <v>9.8699999999999992</v>
      </c>
      <c r="H207" s="5">
        <v>28.690995999999998</v>
      </c>
      <c r="I207" s="5">
        <v>9.8699999999999992</v>
      </c>
      <c r="J207" s="5">
        <v>28.690995999999998</v>
      </c>
      <c r="K207" s="5">
        <v>17.834799610000001</v>
      </c>
      <c r="L207" s="5">
        <v>14.713914259999999</v>
      </c>
      <c r="M207" s="5">
        <v>27.667068</v>
      </c>
      <c r="N207" s="5" t="s">
        <v>42</v>
      </c>
      <c r="O207" s="5" t="s">
        <v>42</v>
      </c>
      <c r="P207" s="5">
        <v>3.1687340000000002</v>
      </c>
      <c r="Q207" s="5">
        <v>18.213698000000001</v>
      </c>
      <c r="R207" s="5">
        <v>18.213698000000001</v>
      </c>
      <c r="S207" s="1" t="s">
        <v>49</v>
      </c>
      <c r="T207" s="7">
        <v>16478000</v>
      </c>
      <c r="U207" s="7">
        <v>15228000</v>
      </c>
      <c r="V207" s="7">
        <v>13022000</v>
      </c>
      <c r="W207" s="7">
        <v>11797000</v>
      </c>
      <c r="X207" s="7">
        <v>16932000</v>
      </c>
      <c r="Y207" s="7">
        <v>16752000</v>
      </c>
      <c r="Z207" s="7">
        <v>16622000</v>
      </c>
      <c r="AA207" s="7">
        <v>16478000</v>
      </c>
      <c r="AB207" s="5">
        <v>39.421999999999997</v>
      </c>
      <c r="AC207" s="5">
        <v>39.244999999999997</v>
      </c>
      <c r="AD207" s="5">
        <v>17.132000000000001</v>
      </c>
      <c r="AE207" s="5">
        <v>16.754999999999999</v>
      </c>
      <c r="AF207" s="7">
        <v>48707428</v>
      </c>
      <c r="AG207" s="7">
        <v>48881619</v>
      </c>
      <c r="AH207" s="7">
        <v>49721307</v>
      </c>
      <c r="AI207" s="5">
        <v>73.94</v>
      </c>
      <c r="AJ207" s="7">
        <v>1454</v>
      </c>
      <c r="AK207" s="7">
        <v>36008396</v>
      </c>
      <c r="AL207" s="6">
        <v>38104.444731000003</v>
      </c>
      <c r="AM207" s="7">
        <v>44087196</v>
      </c>
      <c r="AN207" s="5">
        <v>90.527820000000006</v>
      </c>
    </row>
    <row r="208" spans="1:40" x14ac:dyDescent="0.3">
      <c r="A208" s="4" t="s">
        <v>255</v>
      </c>
      <c r="B208" s="2">
        <v>4203993</v>
      </c>
      <c r="C208" s="1" t="s">
        <v>41</v>
      </c>
      <c r="D208" s="5">
        <v>52729.658182599997</v>
      </c>
      <c r="E208" s="6">
        <v>60099.658181999999</v>
      </c>
      <c r="F208" s="6" t="s">
        <v>42</v>
      </c>
      <c r="G208" s="5">
        <v>2.79</v>
      </c>
      <c r="H208" s="5">
        <v>19.815664000000002</v>
      </c>
      <c r="I208" s="5">
        <v>2.79</v>
      </c>
      <c r="J208" s="5">
        <v>19.815664000000002</v>
      </c>
      <c r="K208" s="5" t="s">
        <v>799</v>
      </c>
      <c r="L208" s="5">
        <v>5.6026032199999998</v>
      </c>
      <c r="M208" s="5">
        <v>20.432341999999998</v>
      </c>
      <c r="N208" s="5" t="s">
        <v>42</v>
      </c>
      <c r="O208" s="5" t="s">
        <v>42</v>
      </c>
      <c r="P208" s="5">
        <v>4.649877</v>
      </c>
      <c r="Q208" s="5">
        <v>12.798052999999999</v>
      </c>
      <c r="R208" s="5">
        <v>12.798052999999999</v>
      </c>
      <c r="S208" s="1" t="s">
        <v>49</v>
      </c>
      <c r="T208" s="7">
        <v>13276000</v>
      </c>
      <c r="U208" s="7">
        <v>13205000</v>
      </c>
      <c r="V208" s="7">
        <v>11063000</v>
      </c>
      <c r="W208" s="7">
        <v>8612000</v>
      </c>
      <c r="X208" s="7">
        <v>12925000</v>
      </c>
      <c r="Y208" s="7">
        <v>13109000</v>
      </c>
      <c r="Z208" s="7">
        <v>13281000</v>
      </c>
      <c r="AA208" s="7">
        <v>13276000</v>
      </c>
      <c r="AB208" s="5">
        <v>56.975000000000001</v>
      </c>
      <c r="AC208" s="8">
        <v>57.238</v>
      </c>
      <c r="AD208" s="5">
        <v>36.396999999999998</v>
      </c>
      <c r="AE208" s="8">
        <v>35.899000000000001</v>
      </c>
      <c r="AF208" s="7">
        <v>254002000</v>
      </c>
      <c r="AG208" s="7">
        <v>254976000</v>
      </c>
      <c r="AH208" s="7">
        <v>256950000</v>
      </c>
      <c r="AI208" s="5">
        <v>94.08</v>
      </c>
      <c r="AJ208" s="7">
        <v>1504</v>
      </c>
      <c r="AK208" s="7">
        <v>239099045</v>
      </c>
      <c r="AL208" s="6">
        <v>49605.878865999999</v>
      </c>
      <c r="AM208" s="7">
        <v>253604728</v>
      </c>
      <c r="AN208" s="5">
        <v>99.783259999999999</v>
      </c>
    </row>
    <row r="209" spans="1:40" x14ac:dyDescent="0.3">
      <c r="A209" s="4" t="s">
        <v>256</v>
      </c>
      <c r="B209" s="2">
        <v>108391</v>
      </c>
      <c r="C209" s="1" t="s">
        <v>54</v>
      </c>
      <c r="D209" s="5">
        <v>49028.15487595</v>
      </c>
      <c r="E209" s="6">
        <v>51130.433875000002</v>
      </c>
      <c r="F209" s="6">
        <v>51130.433875999996</v>
      </c>
      <c r="G209" s="5">
        <v>5.4379999999999997</v>
      </c>
      <c r="H209" s="5">
        <v>98.466993000000002</v>
      </c>
      <c r="I209" s="5">
        <v>5.4379999999999997</v>
      </c>
      <c r="J209" s="5">
        <v>98.466993000000002</v>
      </c>
      <c r="K209" s="5" t="s">
        <v>799</v>
      </c>
      <c r="L209" s="5" t="s">
        <v>799</v>
      </c>
      <c r="M209" s="5">
        <v>81.802486000000002</v>
      </c>
      <c r="N209" s="5">
        <v>98.526360825031304</v>
      </c>
      <c r="O209" s="5">
        <v>83.243071846990901</v>
      </c>
      <c r="P209" s="5">
        <v>29.769817</v>
      </c>
      <c r="Q209" s="5">
        <v>66.758367000000007</v>
      </c>
      <c r="R209" s="5">
        <v>66.758367000000007</v>
      </c>
      <c r="S209" s="1" t="s">
        <v>43</v>
      </c>
      <c r="T209" s="7">
        <v>1717526</v>
      </c>
      <c r="U209" s="7">
        <v>1513557</v>
      </c>
      <c r="V209" s="7">
        <v>1377270</v>
      </c>
      <c r="W209" s="7">
        <v>1316536</v>
      </c>
      <c r="X209" s="7">
        <v>1717526</v>
      </c>
      <c r="Y209" s="7">
        <v>1653450</v>
      </c>
      <c r="Z209" s="7">
        <v>1604289</v>
      </c>
      <c r="AA209" s="7">
        <v>1550746</v>
      </c>
      <c r="AB209" s="8">
        <v>79.725999999999999</v>
      </c>
      <c r="AC209" s="8">
        <v>79.725999999999999</v>
      </c>
      <c r="AD209" s="8">
        <v>43.518999999999998</v>
      </c>
      <c r="AE209" s="8">
        <v>43.518999999999998</v>
      </c>
      <c r="AF209" s="7">
        <v>24392000</v>
      </c>
      <c r="AG209" s="7">
        <v>24564000</v>
      </c>
      <c r="AH209" s="7">
        <v>24770000</v>
      </c>
      <c r="AI209" s="5">
        <v>88.99</v>
      </c>
      <c r="AJ209" s="7">
        <v>1148</v>
      </c>
      <c r="AK209" s="7">
        <v>21666094</v>
      </c>
      <c r="AL209" s="6">
        <v>43627.930182999997</v>
      </c>
      <c r="AM209" s="7">
        <v>23649242</v>
      </c>
      <c r="AN209" s="5">
        <v>97.130510000000001</v>
      </c>
    </row>
    <row r="210" spans="1:40" x14ac:dyDescent="0.3">
      <c r="A210" s="4" t="s">
        <v>257</v>
      </c>
      <c r="B210" s="2">
        <v>5285926</v>
      </c>
      <c r="C210" s="1" t="s">
        <v>54</v>
      </c>
      <c r="D210" s="5">
        <v>51155.597000000002</v>
      </c>
      <c r="E210" s="6">
        <v>48706.421999999999</v>
      </c>
      <c r="F210" s="6" t="s">
        <v>42</v>
      </c>
      <c r="G210" s="5">
        <v>-0.97699999999999998</v>
      </c>
      <c r="H210" s="5" t="s">
        <v>799</v>
      </c>
      <c r="I210" s="5">
        <v>-0.97699999999999998</v>
      </c>
      <c r="J210" s="5" t="s">
        <v>799</v>
      </c>
      <c r="K210" s="5">
        <v>33.355574689999997</v>
      </c>
      <c r="L210" s="5">
        <v>17.46140845</v>
      </c>
      <c r="M210" s="5">
        <v>65.004194999999996</v>
      </c>
      <c r="N210" s="5" t="s">
        <v>42</v>
      </c>
      <c r="O210" s="5" t="s">
        <v>42</v>
      </c>
      <c r="P210" s="5">
        <v>14.265314999999999</v>
      </c>
      <c r="Q210" s="5" t="s">
        <v>799</v>
      </c>
      <c r="R210" s="5">
        <v>-42.279220000000002</v>
      </c>
      <c r="S210" s="1" t="s">
        <v>45</v>
      </c>
      <c r="T210" s="7">
        <v>2806489</v>
      </c>
      <c r="U210" s="7">
        <v>2065659</v>
      </c>
      <c r="V210" s="7">
        <v>1219327</v>
      </c>
      <c r="W210" s="7">
        <v>592049</v>
      </c>
      <c r="X210" s="7">
        <v>3414325</v>
      </c>
      <c r="Y210" s="7">
        <v>3206404</v>
      </c>
      <c r="Z210" s="7">
        <v>3011599</v>
      </c>
      <c r="AA210" s="7">
        <v>2806489</v>
      </c>
      <c r="AB210" s="5">
        <v>67.983000000000004</v>
      </c>
      <c r="AC210" s="5">
        <v>67.325999999999993</v>
      </c>
      <c r="AD210" s="5">
        <v>-35.412999999999997</v>
      </c>
      <c r="AE210" s="5">
        <v>-35.529000000000003</v>
      </c>
      <c r="AF210" s="7">
        <v>330071000</v>
      </c>
      <c r="AG210" s="7">
        <v>335160000</v>
      </c>
      <c r="AH210" s="7">
        <v>329151000</v>
      </c>
      <c r="AI210" s="5">
        <v>62.05</v>
      </c>
      <c r="AJ210" s="7">
        <v>1232</v>
      </c>
      <c r="AK210" s="7">
        <v>204841438</v>
      </c>
      <c r="AL210" s="6">
        <v>31744.277645999999</v>
      </c>
      <c r="AM210" s="7">
        <v>315211646</v>
      </c>
      <c r="AN210" s="5">
        <v>95.489739999999998</v>
      </c>
    </row>
    <row r="211" spans="1:40" x14ac:dyDescent="0.3">
      <c r="A211" s="4" t="s">
        <v>258</v>
      </c>
      <c r="B211" s="2">
        <v>4086110</v>
      </c>
      <c r="C211" s="1" t="s">
        <v>54</v>
      </c>
      <c r="D211" s="5">
        <v>46328.743350210003</v>
      </c>
      <c r="E211" s="6">
        <v>60264.743349999997</v>
      </c>
      <c r="F211" s="6" t="s">
        <v>42</v>
      </c>
      <c r="G211" s="8">
        <v>10.7</v>
      </c>
      <c r="H211" s="5">
        <v>18.455324999999998</v>
      </c>
      <c r="I211" s="8">
        <v>10.7</v>
      </c>
      <c r="J211" s="5">
        <v>18.455324999999998</v>
      </c>
      <c r="K211" s="5">
        <v>44.858940140000001</v>
      </c>
      <c r="L211" s="5">
        <v>5.40557716</v>
      </c>
      <c r="M211" s="5">
        <v>20.9754</v>
      </c>
      <c r="N211" s="5" t="s">
        <v>42</v>
      </c>
      <c r="O211" s="5" t="s">
        <v>42</v>
      </c>
      <c r="P211" s="5">
        <v>4.0235510000000003</v>
      </c>
      <c r="Q211" s="5">
        <v>12.008516999999999</v>
      </c>
      <c r="R211" s="5">
        <v>12.008516999999999</v>
      </c>
      <c r="S211" s="1" t="s">
        <v>49</v>
      </c>
      <c r="T211" s="7">
        <v>14332000</v>
      </c>
      <c r="U211" s="7">
        <v>11642000</v>
      </c>
      <c r="V211" s="7">
        <v>9716000</v>
      </c>
      <c r="W211" s="7">
        <v>8530000</v>
      </c>
      <c r="X211" s="7">
        <v>14978000</v>
      </c>
      <c r="Y211" s="7">
        <v>14751000</v>
      </c>
      <c r="Z211" s="7">
        <v>14532000</v>
      </c>
      <c r="AA211" s="7">
        <v>14332000</v>
      </c>
      <c r="AB211" s="8">
        <v>41.313000000000002</v>
      </c>
      <c r="AC211" s="8">
        <v>41.02</v>
      </c>
      <c r="AD211" s="8">
        <v>30.658999999999999</v>
      </c>
      <c r="AE211" s="5">
        <v>30.324000000000002</v>
      </c>
      <c r="AF211" s="7">
        <v>65702533</v>
      </c>
      <c r="AG211" s="7">
        <v>66235191</v>
      </c>
      <c r="AH211" s="7">
        <v>67733679</v>
      </c>
      <c r="AI211" s="5">
        <v>94.6</v>
      </c>
      <c r="AJ211" s="7">
        <v>1499</v>
      </c>
      <c r="AK211" s="7">
        <v>62075655</v>
      </c>
      <c r="AL211" s="6">
        <v>43824.791673</v>
      </c>
      <c r="AM211" s="7">
        <v>65286690</v>
      </c>
      <c r="AN211" s="5">
        <v>99.48845</v>
      </c>
    </row>
    <row r="212" spans="1:40" x14ac:dyDescent="0.3">
      <c r="A212" s="4" t="s">
        <v>259</v>
      </c>
      <c r="B212" s="2">
        <v>4121481</v>
      </c>
      <c r="C212" s="1" t="s">
        <v>41</v>
      </c>
      <c r="D212" s="5">
        <v>48799.271816259999</v>
      </c>
      <c r="E212" s="6">
        <v>148346.27181599999</v>
      </c>
      <c r="F212" s="6">
        <v>154214.64981599999</v>
      </c>
      <c r="G212" s="5">
        <v>8.82</v>
      </c>
      <c r="H212" s="5">
        <v>10.767106999999999</v>
      </c>
      <c r="I212" s="5">
        <v>8.82</v>
      </c>
      <c r="J212" s="5">
        <v>10.767106999999999</v>
      </c>
      <c r="K212" s="5" t="s">
        <v>799</v>
      </c>
      <c r="L212" s="5">
        <v>3.4611505599999997</v>
      </c>
      <c r="M212" s="5">
        <v>13.146644</v>
      </c>
      <c r="N212" s="5">
        <v>12.671063403059099</v>
      </c>
      <c r="O212" s="5">
        <v>9.1349780313201308</v>
      </c>
      <c r="P212" s="5">
        <v>2.703595</v>
      </c>
      <c r="Q212" s="5">
        <v>7.0067199999999996</v>
      </c>
      <c r="R212" s="5">
        <v>7.0067199999999996</v>
      </c>
      <c r="S212" s="1" t="s">
        <v>49</v>
      </c>
      <c r="T212" s="7">
        <v>54607000</v>
      </c>
      <c r="U212" s="7">
        <v>54022000</v>
      </c>
      <c r="V212" s="7">
        <v>51682000</v>
      </c>
      <c r="W212" s="7">
        <v>48097000</v>
      </c>
      <c r="X212" s="7">
        <v>54870000</v>
      </c>
      <c r="Y212" s="7">
        <v>54659000</v>
      </c>
      <c r="Z212" s="7">
        <v>54633000</v>
      </c>
      <c r="AA212" s="7">
        <v>54607000</v>
      </c>
      <c r="AB212" s="8">
        <v>38.826999999999998</v>
      </c>
      <c r="AC212" s="8">
        <v>39.579000000000001</v>
      </c>
      <c r="AD212" s="8">
        <v>38.430999999999997</v>
      </c>
      <c r="AE212" s="8">
        <v>39.183999999999997</v>
      </c>
      <c r="AF212" s="7">
        <v>142195751</v>
      </c>
      <c r="AG212" s="7">
        <v>142741187</v>
      </c>
      <c r="AH212" s="7">
        <v>147920286</v>
      </c>
      <c r="AI212" s="5">
        <v>70.290000000000006</v>
      </c>
      <c r="AJ212" s="7">
        <v>1063</v>
      </c>
      <c r="AK212" s="7">
        <v>99951884</v>
      </c>
      <c r="AL212" s="6">
        <v>34301.487550999998</v>
      </c>
      <c r="AM212" s="7">
        <v>93056269</v>
      </c>
      <c r="AN212" s="5">
        <v>65.441649999999996</v>
      </c>
    </row>
    <row r="213" spans="1:40" x14ac:dyDescent="0.3">
      <c r="A213" s="4" t="s">
        <v>260</v>
      </c>
      <c r="B213" s="2">
        <v>113901</v>
      </c>
      <c r="C213" s="1" t="s">
        <v>54</v>
      </c>
      <c r="D213" s="5">
        <v>51470.107845639999</v>
      </c>
      <c r="E213" s="6">
        <v>44504.107844999999</v>
      </c>
      <c r="F213" s="6">
        <v>46637.107845999999</v>
      </c>
      <c r="G213" s="5">
        <v>5</v>
      </c>
      <c r="H213" s="5">
        <v>20.378734999999999</v>
      </c>
      <c r="I213" s="5">
        <v>5</v>
      </c>
      <c r="J213" s="5">
        <v>20.378734999999999</v>
      </c>
      <c r="K213" s="5">
        <v>9.0252449600000002</v>
      </c>
      <c r="L213" s="5">
        <v>9.0252449600000002</v>
      </c>
      <c r="M213" s="5">
        <v>6.6163670000000003</v>
      </c>
      <c r="N213" s="5" t="s">
        <v>42</v>
      </c>
      <c r="O213" s="5" t="s">
        <v>42</v>
      </c>
      <c r="P213" s="5">
        <v>2.55111</v>
      </c>
      <c r="Q213" s="5">
        <v>7.4284939999999997</v>
      </c>
      <c r="R213" s="5">
        <v>7.4284939999999997</v>
      </c>
      <c r="S213" s="1" t="s">
        <v>49</v>
      </c>
      <c r="T213" s="7">
        <v>16096000</v>
      </c>
      <c r="U213" s="7">
        <v>14334000</v>
      </c>
      <c r="V213" s="7">
        <v>13389000</v>
      </c>
      <c r="W213" s="7">
        <v>11958000</v>
      </c>
      <c r="X213" s="7">
        <v>17445000</v>
      </c>
      <c r="Y213" s="7">
        <v>16961000</v>
      </c>
      <c r="Z213" s="7">
        <v>16576000</v>
      </c>
      <c r="AA213" s="7">
        <v>16096000</v>
      </c>
      <c r="AB213" s="5">
        <v>58.536000000000001</v>
      </c>
      <c r="AC213" s="8">
        <v>56.348999999999997</v>
      </c>
      <c r="AD213" s="5" t="s">
        <v>42</v>
      </c>
      <c r="AE213" s="5" t="s">
        <v>42</v>
      </c>
      <c r="AF213" s="7">
        <v>97220158</v>
      </c>
      <c r="AG213" s="7">
        <v>98435479</v>
      </c>
      <c r="AH213" s="7">
        <v>101381266</v>
      </c>
      <c r="AI213" s="5">
        <v>86.76</v>
      </c>
      <c r="AJ213" s="7">
        <v>1511</v>
      </c>
      <c r="AK213" s="7">
        <v>84169310</v>
      </c>
      <c r="AL213" s="6">
        <v>44655.185726999996</v>
      </c>
      <c r="AM213" s="7">
        <v>96633617</v>
      </c>
      <c r="AN213" s="5">
        <v>99.607330000000005</v>
      </c>
    </row>
    <row r="214" spans="1:40" x14ac:dyDescent="0.3">
      <c r="A214" s="4" t="s">
        <v>261</v>
      </c>
      <c r="B214" s="2">
        <v>5234450</v>
      </c>
      <c r="C214" s="1" t="s">
        <v>54</v>
      </c>
      <c r="D214" s="5">
        <v>52405.35121062</v>
      </c>
      <c r="E214" s="6">
        <v>63765.351210000001</v>
      </c>
      <c r="F214" s="6" t="s">
        <v>42</v>
      </c>
      <c r="G214" s="5">
        <v>0.8</v>
      </c>
      <c r="H214" s="5">
        <v>38.048076999999999</v>
      </c>
      <c r="I214" s="5">
        <v>0.94499999999999995</v>
      </c>
      <c r="J214" s="5">
        <v>31.392305</v>
      </c>
      <c r="K214" s="5" t="s">
        <v>799</v>
      </c>
      <c r="L214" s="5">
        <v>3.2588017300000001</v>
      </c>
      <c r="M214" s="5">
        <v>33.238135</v>
      </c>
      <c r="N214" s="5" t="s">
        <v>42</v>
      </c>
      <c r="O214" s="5" t="s">
        <v>42</v>
      </c>
      <c r="P214" s="5">
        <v>2.7782049999999998</v>
      </c>
      <c r="Q214" s="5">
        <v>16.882539000000001</v>
      </c>
      <c r="R214" s="5">
        <v>16.882539000000001</v>
      </c>
      <c r="S214" s="1" t="s">
        <v>43</v>
      </c>
      <c r="T214" s="7">
        <v>22952000</v>
      </c>
      <c r="U214" s="7">
        <v>22331000</v>
      </c>
      <c r="V214" s="7">
        <v>20637000</v>
      </c>
      <c r="W214" s="7">
        <v>23668000</v>
      </c>
      <c r="X214" s="7">
        <v>22952000</v>
      </c>
      <c r="Y214" s="7">
        <v>26930000</v>
      </c>
      <c r="Z214" s="7">
        <v>26832000</v>
      </c>
      <c r="AA214" s="7">
        <v>26819000</v>
      </c>
      <c r="AB214" s="5">
        <v>35.191000000000003</v>
      </c>
      <c r="AC214" s="5">
        <v>35.191000000000003</v>
      </c>
      <c r="AD214" s="5">
        <v>14.269</v>
      </c>
      <c r="AE214" s="5">
        <v>14.269</v>
      </c>
      <c r="AF214" s="7">
        <v>662878003</v>
      </c>
      <c r="AG214" s="7">
        <v>668013549</v>
      </c>
      <c r="AH214" s="7">
        <v>680372072</v>
      </c>
      <c r="AI214" s="5">
        <v>92.83</v>
      </c>
      <c r="AJ214" s="7">
        <v>1399</v>
      </c>
      <c r="AK214" s="7">
        <v>614688918</v>
      </c>
      <c r="AL214" s="6">
        <v>48646.480969999997</v>
      </c>
      <c r="AM214" s="7">
        <v>659358709</v>
      </c>
      <c r="AN214" s="5">
        <v>99.573130000000006</v>
      </c>
    </row>
    <row r="215" spans="1:40" x14ac:dyDescent="0.3">
      <c r="A215" s="4" t="s">
        <v>262</v>
      </c>
      <c r="B215" s="2">
        <v>4095021</v>
      </c>
      <c r="C215" s="1" t="s">
        <v>54</v>
      </c>
      <c r="D215" s="5">
        <v>46250.663531730002</v>
      </c>
      <c r="E215" s="6">
        <v>65673.663530999998</v>
      </c>
      <c r="F215" s="6" t="s">
        <v>42</v>
      </c>
      <c r="G215" s="5">
        <v>0.82</v>
      </c>
      <c r="H215" s="5">
        <v>15.998571</v>
      </c>
      <c r="I215" s="5">
        <v>0.82</v>
      </c>
      <c r="J215" s="5">
        <v>15.998571</v>
      </c>
      <c r="K215" s="5">
        <v>1.7794832700000001</v>
      </c>
      <c r="L215" s="5">
        <v>1.61027794</v>
      </c>
      <c r="M215" s="5">
        <v>16.287085999999999</v>
      </c>
      <c r="N215" s="5" t="s">
        <v>42</v>
      </c>
      <c r="O215" s="5" t="s">
        <v>42</v>
      </c>
      <c r="P215" s="5">
        <v>0.44452799999999998</v>
      </c>
      <c r="Q215" s="5">
        <v>8.2858520000000002</v>
      </c>
      <c r="R215" s="5">
        <v>8.2858520000000002</v>
      </c>
      <c r="S215" s="1" t="s">
        <v>49</v>
      </c>
      <c r="T215" s="7">
        <v>147399000</v>
      </c>
      <c r="U215" s="7">
        <v>169990000</v>
      </c>
      <c r="V215" s="7">
        <v>111476000</v>
      </c>
      <c r="W215" s="7">
        <v>64129000</v>
      </c>
      <c r="X215" s="7">
        <v>147738000</v>
      </c>
      <c r="Y215" s="7">
        <v>151853000</v>
      </c>
      <c r="Z215" s="7">
        <v>148814000</v>
      </c>
      <c r="AA215" s="7">
        <v>147399000</v>
      </c>
      <c r="AB215" s="5">
        <v>13.103</v>
      </c>
      <c r="AC215" s="8">
        <v>9.9410000000000007</v>
      </c>
      <c r="AD215" s="8">
        <v>6.782</v>
      </c>
      <c r="AE215" s="8">
        <v>3.7719999999999998</v>
      </c>
      <c r="AF215" s="7">
        <v>412989227</v>
      </c>
      <c r="AG215" s="7">
        <v>418569183</v>
      </c>
      <c r="AH215" s="7">
        <v>439955575</v>
      </c>
      <c r="AI215" s="5">
        <v>74.89</v>
      </c>
      <c r="AJ215" s="7">
        <v>1985</v>
      </c>
      <c r="AK215" s="7">
        <v>309271686</v>
      </c>
      <c r="AL215" s="6">
        <v>34635.336114999998</v>
      </c>
      <c r="AM215" s="7">
        <v>411515215</v>
      </c>
      <c r="AN215" s="5">
        <v>99.643090000000001</v>
      </c>
    </row>
    <row r="216" spans="1:40" x14ac:dyDescent="0.3">
      <c r="A216" s="4" t="s">
        <v>263</v>
      </c>
      <c r="B216" s="2">
        <v>103247</v>
      </c>
      <c r="C216" s="1" t="s">
        <v>54</v>
      </c>
      <c r="D216" s="5">
        <v>50987.906030450002</v>
      </c>
      <c r="E216" s="6">
        <v>60225.906029999998</v>
      </c>
      <c r="F216" s="6">
        <v>60265.906029999998</v>
      </c>
      <c r="G216" s="5">
        <v>4.33</v>
      </c>
      <c r="H216" s="5">
        <v>12.4708549222798</v>
      </c>
      <c r="I216" s="5">
        <v>4.33</v>
      </c>
      <c r="J216" s="5">
        <v>12.4708549222798</v>
      </c>
      <c r="K216" s="5">
        <v>3.2639730331765002</v>
      </c>
      <c r="L216" s="5">
        <v>2.7081597042146899</v>
      </c>
      <c r="M216" s="5">
        <v>6.3201170007443004</v>
      </c>
      <c r="N216" s="5" t="s">
        <v>42</v>
      </c>
      <c r="O216" s="5" t="s">
        <v>42</v>
      </c>
      <c r="P216" s="5">
        <v>0.96466399999999997</v>
      </c>
      <c r="Q216" s="5">
        <v>9.5672610000000002</v>
      </c>
      <c r="R216" s="5">
        <v>9.8570340252617008</v>
      </c>
      <c r="S216" s="1" t="s">
        <v>49</v>
      </c>
      <c r="T216" s="7">
        <v>57094000</v>
      </c>
      <c r="U216" s="7">
        <v>51411000</v>
      </c>
      <c r="V216" s="7">
        <v>50588000</v>
      </c>
      <c r="W216" s="7">
        <v>41909000</v>
      </c>
      <c r="X216" s="7">
        <v>62432000</v>
      </c>
      <c r="Y216" s="7">
        <v>60302000</v>
      </c>
      <c r="Z216" s="7">
        <v>58567000</v>
      </c>
      <c r="AA216" s="7">
        <v>57094000</v>
      </c>
      <c r="AB216" s="5">
        <v>13.443</v>
      </c>
      <c r="AC216" s="8">
        <v>22.216000000000001</v>
      </c>
      <c r="AD216" s="8">
        <v>1.583</v>
      </c>
      <c r="AE216" s="8">
        <v>9.92</v>
      </c>
      <c r="AF216" s="7">
        <v>264796275</v>
      </c>
      <c r="AG216" s="7">
        <v>264030015</v>
      </c>
      <c r="AH216" s="7">
        <v>261664120</v>
      </c>
      <c r="AI216" s="5">
        <v>78.150000000000006</v>
      </c>
      <c r="AJ216" s="7">
        <v>1677</v>
      </c>
      <c r="AK216" s="7">
        <v>206938829</v>
      </c>
      <c r="AL216" s="6">
        <v>39846.071522999999</v>
      </c>
      <c r="AM216" s="7">
        <v>262910097</v>
      </c>
      <c r="AN216" s="5">
        <v>99.284989999999993</v>
      </c>
    </row>
    <row r="217" spans="1:40" x14ac:dyDescent="0.3">
      <c r="A217" s="4" t="s">
        <v>264</v>
      </c>
      <c r="B217" s="2">
        <v>4340737</v>
      </c>
      <c r="C217" s="1" t="s">
        <v>54</v>
      </c>
      <c r="D217" s="5">
        <v>54222.881402519997</v>
      </c>
      <c r="E217" s="6">
        <v>52758.459402</v>
      </c>
      <c r="F217" s="6">
        <v>49386.868403</v>
      </c>
      <c r="G217" s="5">
        <v>0.45</v>
      </c>
      <c r="H217" s="5">
        <v>52.635379</v>
      </c>
      <c r="I217" s="5">
        <v>0.45</v>
      </c>
      <c r="J217" s="5">
        <v>52.635379</v>
      </c>
      <c r="K217" s="5">
        <v>8.6068476999999994</v>
      </c>
      <c r="L217" s="5">
        <v>2.7067669200000002</v>
      </c>
      <c r="M217" s="5">
        <v>75.219261000000003</v>
      </c>
      <c r="N217" s="5">
        <v>55.009869132038702</v>
      </c>
      <c r="O217" s="5">
        <v>48.791897763216603</v>
      </c>
      <c r="P217" s="5">
        <v>2.2110249999999998</v>
      </c>
      <c r="Q217" s="5">
        <v>38.929754000000003</v>
      </c>
      <c r="R217" s="5">
        <v>38.929754000000003</v>
      </c>
      <c r="S217" s="1" t="s">
        <v>49</v>
      </c>
      <c r="T217" s="7">
        <v>21915623</v>
      </c>
      <c r="U217" s="7">
        <v>17531587</v>
      </c>
      <c r="V217" s="7">
        <v>17661203</v>
      </c>
      <c r="W217" s="7">
        <v>9497578</v>
      </c>
      <c r="X217" s="7">
        <v>23861534</v>
      </c>
      <c r="Y217" s="7">
        <v>23503226</v>
      </c>
      <c r="Z217" s="7">
        <v>22882620</v>
      </c>
      <c r="AA217" s="7">
        <v>21915623</v>
      </c>
      <c r="AB217" s="5">
        <v>34.576999999999998</v>
      </c>
      <c r="AC217" s="5">
        <v>36.351999999999997</v>
      </c>
      <c r="AD217" s="8">
        <v>1.1639999999999999</v>
      </c>
      <c r="AE217" s="8">
        <v>5.35</v>
      </c>
      <c r="AF217" s="7">
        <v>616389000</v>
      </c>
      <c r="AG217" s="7">
        <v>617617000</v>
      </c>
      <c r="AH217" s="7">
        <v>612841000</v>
      </c>
      <c r="AI217" s="8">
        <v>63.09</v>
      </c>
      <c r="AJ217" s="7">
        <v>1219</v>
      </c>
      <c r="AK217" s="7">
        <v>391072392</v>
      </c>
      <c r="AL217" s="6">
        <v>34211.012852</v>
      </c>
      <c r="AM217" s="7">
        <v>555785471</v>
      </c>
      <c r="AN217" s="5">
        <v>89.667150000000007</v>
      </c>
    </row>
    <row r="218" spans="1:40" x14ac:dyDescent="0.3">
      <c r="A218" s="4" t="s">
        <v>265</v>
      </c>
      <c r="B218" s="2">
        <v>4085953</v>
      </c>
      <c r="C218" s="1" t="s">
        <v>54</v>
      </c>
      <c r="D218" s="5">
        <v>47662.291019709999</v>
      </c>
      <c r="E218" s="6">
        <v>68268.291018999997</v>
      </c>
      <c r="F218" s="6">
        <v>68257.291020000004</v>
      </c>
      <c r="G218" s="5">
        <v>5.25</v>
      </c>
      <c r="H218" s="5">
        <v>28.018000000000001</v>
      </c>
      <c r="I218" s="5">
        <v>5.25</v>
      </c>
      <c r="J218" s="5">
        <v>28.018000000000001</v>
      </c>
      <c r="K218" s="5" t="s">
        <v>799</v>
      </c>
      <c r="L218" s="5">
        <v>16.098598020000001</v>
      </c>
      <c r="M218" s="5">
        <v>46.696666999999998</v>
      </c>
      <c r="N218" s="5">
        <v>16.018463794837899</v>
      </c>
      <c r="O218" s="5">
        <v>5.0554169608535302</v>
      </c>
      <c r="P218" s="5">
        <v>4.1972509999999996</v>
      </c>
      <c r="Q218" s="5">
        <v>11.136298</v>
      </c>
      <c r="R218" s="5">
        <v>11.136298</v>
      </c>
      <c r="S218" s="1" t="s">
        <v>49</v>
      </c>
      <c r="T218" s="7">
        <v>14779000</v>
      </c>
      <c r="U218" s="7">
        <v>13728000</v>
      </c>
      <c r="V218" s="7">
        <v>12077000</v>
      </c>
      <c r="W218" s="7">
        <v>11443000</v>
      </c>
      <c r="X218" s="7">
        <v>16265000</v>
      </c>
      <c r="Y218" s="7">
        <v>14064000</v>
      </c>
      <c r="Z218" s="7">
        <v>13408000</v>
      </c>
      <c r="AA218" s="7">
        <v>14779000</v>
      </c>
      <c r="AB218" s="8">
        <v>37.35</v>
      </c>
      <c r="AC218" s="8">
        <v>41.665999999999997</v>
      </c>
      <c r="AD218" s="5">
        <v>31.382000000000001</v>
      </c>
      <c r="AE218" s="8">
        <v>37.048999999999999</v>
      </c>
      <c r="AF218" s="7">
        <v>340717442</v>
      </c>
      <c r="AG218" s="7">
        <v>345293460</v>
      </c>
      <c r="AH218" s="7">
        <v>362113659</v>
      </c>
      <c r="AI218" s="5">
        <v>89.35</v>
      </c>
      <c r="AJ218" s="7">
        <v>1071</v>
      </c>
      <c r="AK218" s="7">
        <v>303992650</v>
      </c>
      <c r="AL218" s="6">
        <v>42586.330338</v>
      </c>
      <c r="AM218" s="7">
        <v>337079354</v>
      </c>
      <c r="AN218" s="5">
        <v>99.075069999999997</v>
      </c>
    </row>
    <row r="219" spans="1:40" x14ac:dyDescent="0.3">
      <c r="A219" s="4" t="s">
        <v>266</v>
      </c>
      <c r="B219" s="2">
        <v>4049266</v>
      </c>
      <c r="C219" s="1" t="s">
        <v>54</v>
      </c>
      <c r="D219" s="5">
        <v>44822.419048559997</v>
      </c>
      <c r="E219" s="6">
        <v>47093.919048000003</v>
      </c>
      <c r="F219" s="6">
        <v>46788.619048999994</v>
      </c>
      <c r="G219" s="5">
        <v>3.9169999999999998</v>
      </c>
      <c r="H219" s="5">
        <v>9.7322179999999996</v>
      </c>
      <c r="I219" s="5">
        <v>3.9169999999999998</v>
      </c>
      <c r="J219" s="5">
        <v>9.7322179999999996</v>
      </c>
      <c r="K219" s="5">
        <v>1.7985231400000001</v>
      </c>
      <c r="L219" s="5">
        <v>1.7865051999999999</v>
      </c>
      <c r="M219" s="5">
        <v>22.714843999999999</v>
      </c>
      <c r="N219" s="5">
        <v>9.7857093829849493</v>
      </c>
      <c r="O219" s="5">
        <v>8.4953999672157892</v>
      </c>
      <c r="P219" s="5">
        <v>1.279677</v>
      </c>
      <c r="Q219" s="5">
        <v>7.5384039999999999</v>
      </c>
      <c r="R219" s="5">
        <v>7.5384039999999999</v>
      </c>
      <c r="S219" s="1" t="s">
        <v>43</v>
      </c>
      <c r="T219" s="7">
        <v>36801400</v>
      </c>
      <c r="U219" s="7">
        <v>35460400</v>
      </c>
      <c r="V219" s="7">
        <v>33480000</v>
      </c>
      <c r="W219" s="7">
        <v>27774200</v>
      </c>
      <c r="X219" s="7">
        <v>36801400</v>
      </c>
      <c r="Y219" s="7">
        <v>37302800</v>
      </c>
      <c r="Z219" s="7">
        <v>37062900</v>
      </c>
      <c r="AA219" s="7">
        <v>35928600</v>
      </c>
      <c r="AB219" s="8">
        <v>24.571999999999999</v>
      </c>
      <c r="AC219" s="8">
        <v>24.571999999999999</v>
      </c>
      <c r="AD219" s="8">
        <v>16.855</v>
      </c>
      <c r="AE219" s="8">
        <v>16.855</v>
      </c>
      <c r="AF219" s="7">
        <v>324027360</v>
      </c>
      <c r="AG219" s="7">
        <v>327373437</v>
      </c>
      <c r="AH219" s="7">
        <v>334848565</v>
      </c>
      <c r="AI219" s="5">
        <v>82.99</v>
      </c>
      <c r="AJ219" s="7">
        <v>1475</v>
      </c>
      <c r="AK219" s="7">
        <v>266547840</v>
      </c>
      <c r="AL219" s="6">
        <v>37199.416550000002</v>
      </c>
      <c r="AM219" s="7">
        <v>316079388</v>
      </c>
      <c r="AN219" s="5">
        <v>98.415120000000002</v>
      </c>
    </row>
    <row r="220" spans="1:40" x14ac:dyDescent="0.3">
      <c r="A220" s="4" t="s">
        <v>267</v>
      </c>
      <c r="B220" s="2">
        <v>4830494</v>
      </c>
      <c r="C220" s="1" t="s">
        <v>41</v>
      </c>
      <c r="D220" s="5">
        <v>49659.87</v>
      </c>
      <c r="E220" s="6">
        <v>44704.278010000002</v>
      </c>
      <c r="F220" s="6" t="s">
        <v>42</v>
      </c>
      <c r="G220" s="5">
        <v>1.0777213792794786</v>
      </c>
      <c r="H220" s="5">
        <v>10.711690000000001</v>
      </c>
      <c r="I220" s="5">
        <v>1.0777213792794786</v>
      </c>
      <c r="J220" s="5">
        <v>10.711690000000001</v>
      </c>
      <c r="K220" s="5">
        <v>2.1476989099999999</v>
      </c>
      <c r="L220" s="5">
        <v>1.5237214100000001</v>
      </c>
      <c r="M220" s="5">
        <v>13.285978</v>
      </c>
      <c r="N220" s="5" t="s">
        <v>42</v>
      </c>
      <c r="O220" s="5" t="s">
        <v>42</v>
      </c>
      <c r="P220" s="5">
        <v>0.28050399999999998</v>
      </c>
      <c r="Q220" s="5">
        <v>5.0511540000000004</v>
      </c>
      <c r="R220" s="5">
        <v>5.0511540000000004</v>
      </c>
      <c r="S220" s="1" t="s">
        <v>49</v>
      </c>
      <c r="T220" s="7">
        <v>153279628.3057088</v>
      </c>
      <c r="U220" s="7">
        <v>155723636.14070234</v>
      </c>
      <c r="V220" s="7">
        <v>147529721.42012396</v>
      </c>
      <c r="W220" s="7">
        <v>108165109.88561942</v>
      </c>
      <c r="X220" s="7">
        <v>155245099.37116998</v>
      </c>
      <c r="Y220" s="7">
        <v>153051145.8058897</v>
      </c>
      <c r="Z220" s="7">
        <v>153799206.95625913</v>
      </c>
      <c r="AA220" s="7">
        <v>153279628.3057088</v>
      </c>
      <c r="AB220" s="8">
        <v>8.7720000000000002</v>
      </c>
      <c r="AC220" s="8">
        <v>9.5410000000000004</v>
      </c>
      <c r="AD220" s="8">
        <v>3.43</v>
      </c>
      <c r="AE220" s="8">
        <v>4.0810000000000004</v>
      </c>
      <c r="AF220" s="7">
        <v>1449498551</v>
      </c>
      <c r="AG220" s="7">
        <v>1463998536</v>
      </c>
      <c r="AH220" s="7">
        <v>1573498427</v>
      </c>
      <c r="AI220" s="5">
        <v>44.73</v>
      </c>
      <c r="AJ220" s="7">
        <v>694</v>
      </c>
      <c r="AK220" s="7">
        <v>648325224</v>
      </c>
      <c r="AL220" s="6">
        <v>22211.622174</v>
      </c>
      <c r="AM220" s="7">
        <v>1279400265</v>
      </c>
      <c r="AN220" s="5">
        <v>88.264939999999996</v>
      </c>
    </row>
    <row r="221" spans="1:40" x14ac:dyDescent="0.3">
      <c r="A221" s="4" t="s">
        <v>268</v>
      </c>
      <c r="B221" s="2">
        <v>4915639</v>
      </c>
      <c r="C221" s="1" t="s">
        <v>41</v>
      </c>
      <c r="D221" s="5">
        <v>51086.457687269998</v>
      </c>
      <c r="E221" s="6">
        <v>50269.390686999999</v>
      </c>
      <c r="F221" s="6" t="s">
        <v>42</v>
      </c>
      <c r="G221" s="5">
        <v>0.38</v>
      </c>
      <c r="H221" s="5">
        <v>33.694676000000001</v>
      </c>
      <c r="I221" s="5">
        <v>0.38</v>
      </c>
      <c r="J221" s="5">
        <v>33.694676000000001</v>
      </c>
      <c r="K221" s="5">
        <v>17.498334440000001</v>
      </c>
      <c r="L221" s="5">
        <v>8.8389702200000002</v>
      </c>
      <c r="M221" s="5">
        <v>33.716303000000003</v>
      </c>
      <c r="N221" s="5" t="s">
        <v>42</v>
      </c>
      <c r="O221" s="5" t="s">
        <v>42</v>
      </c>
      <c r="P221" s="5">
        <v>6.783283</v>
      </c>
      <c r="Q221" s="5">
        <v>23.598901999999999</v>
      </c>
      <c r="R221" s="5">
        <v>23.598901999999999</v>
      </c>
      <c r="S221" s="1" t="s">
        <v>49</v>
      </c>
      <c r="T221" s="7">
        <v>7140027</v>
      </c>
      <c r="U221" s="7">
        <v>6311050</v>
      </c>
      <c r="V221" s="7">
        <v>5541352</v>
      </c>
      <c r="W221" s="7">
        <v>4598638</v>
      </c>
      <c r="X221" s="7">
        <v>7410776</v>
      </c>
      <c r="Y221" s="7">
        <v>7385831</v>
      </c>
      <c r="Z221" s="7">
        <v>7340195</v>
      </c>
      <c r="AA221" s="7">
        <v>7140027</v>
      </c>
      <c r="AB221" s="8">
        <v>53.14</v>
      </c>
      <c r="AC221" s="8">
        <v>53.77</v>
      </c>
      <c r="AD221" s="8">
        <v>29.149000000000001</v>
      </c>
      <c r="AE221" s="8">
        <v>28.408000000000001</v>
      </c>
      <c r="AF221" s="7">
        <v>972450000</v>
      </c>
      <c r="AG221" s="7">
        <v>983380000</v>
      </c>
      <c r="AH221" s="7">
        <v>1040420000</v>
      </c>
      <c r="AI221" s="5">
        <v>66.16</v>
      </c>
      <c r="AJ221" s="7">
        <v>1188</v>
      </c>
      <c r="AK221" s="7">
        <v>643425440</v>
      </c>
      <c r="AL221" s="6">
        <v>33799.138362999998</v>
      </c>
      <c r="AM221" s="7">
        <v>690520055</v>
      </c>
      <c r="AN221" s="8">
        <v>71.003200000000007</v>
      </c>
    </row>
    <row r="222" spans="1:40" x14ac:dyDescent="0.3">
      <c r="A222" s="4" t="s">
        <v>269</v>
      </c>
      <c r="B222" s="2">
        <v>4344582</v>
      </c>
      <c r="C222" s="1" t="s">
        <v>54</v>
      </c>
      <c r="D222" s="5">
        <v>53463.094933599998</v>
      </c>
      <c r="E222" s="6">
        <v>65304.026933000001</v>
      </c>
      <c r="F222" s="6" t="s">
        <v>42</v>
      </c>
      <c r="G222" s="5">
        <v>32.520000000000003</v>
      </c>
      <c r="H222" s="5">
        <v>21.272386000000001</v>
      </c>
      <c r="I222" s="5">
        <v>32.520000000000003</v>
      </c>
      <c r="J222" s="5">
        <v>21.272386000000001</v>
      </c>
      <c r="K222" s="5" t="s">
        <v>799</v>
      </c>
      <c r="L222" s="5" t="s">
        <v>799</v>
      </c>
      <c r="M222" s="5" t="s">
        <v>42</v>
      </c>
      <c r="N222" s="5" t="s">
        <v>42</v>
      </c>
      <c r="O222" s="5" t="s">
        <v>42</v>
      </c>
      <c r="P222" s="5">
        <v>3.514818</v>
      </c>
      <c r="Q222" s="5">
        <v>13.448153</v>
      </c>
      <c r="R222" s="5">
        <v>13.448153</v>
      </c>
      <c r="S222" s="1" t="s">
        <v>66</v>
      </c>
      <c r="T222" s="7">
        <v>18490268</v>
      </c>
      <c r="U222" s="7">
        <v>17457209</v>
      </c>
      <c r="V222" s="7">
        <v>16252230</v>
      </c>
      <c r="W222" s="7">
        <v>14629585</v>
      </c>
      <c r="X222" s="7">
        <v>18579632</v>
      </c>
      <c r="Y222" s="7">
        <v>18490268</v>
      </c>
      <c r="Z222" s="7">
        <v>17975506</v>
      </c>
      <c r="AA222" s="7">
        <v>17830563</v>
      </c>
      <c r="AB222" s="8">
        <v>53.093000000000004</v>
      </c>
      <c r="AC222" s="5">
        <v>53.128999999999998</v>
      </c>
      <c r="AD222" s="8">
        <v>23.463000000000001</v>
      </c>
      <c r="AE222" s="5">
        <v>23.402999999999999</v>
      </c>
      <c r="AF222" s="7">
        <v>16810000</v>
      </c>
      <c r="AG222" s="7">
        <v>16926000</v>
      </c>
      <c r="AH222" s="7">
        <v>17326000</v>
      </c>
      <c r="AI222" s="5">
        <v>95.65</v>
      </c>
      <c r="AJ222" s="7">
        <v>1466</v>
      </c>
      <c r="AK222" s="7">
        <v>16052242</v>
      </c>
      <c r="AL222" s="6">
        <v>51137.787860999997</v>
      </c>
      <c r="AM222" s="7">
        <v>16720535</v>
      </c>
      <c r="AN222" s="8">
        <v>99.632800000000003</v>
      </c>
    </row>
    <row r="223" spans="1:40" x14ac:dyDescent="0.3">
      <c r="A223" s="4" t="s">
        <v>270</v>
      </c>
      <c r="B223" s="2">
        <v>4006321</v>
      </c>
      <c r="C223" s="1" t="s">
        <v>41</v>
      </c>
      <c r="D223" s="5">
        <v>49027.964740099997</v>
      </c>
      <c r="E223" s="6">
        <v>92816.164739999993</v>
      </c>
      <c r="F223" s="6">
        <v>93110.564740000002</v>
      </c>
      <c r="G223" s="5">
        <v>1.8</v>
      </c>
      <c r="H223" s="5">
        <v>18.515688000000001</v>
      </c>
      <c r="I223" s="5">
        <v>1.8</v>
      </c>
      <c r="J223" s="5">
        <v>18.515688000000001</v>
      </c>
      <c r="K223" s="5">
        <v>1.8452595700000001</v>
      </c>
      <c r="L223" s="5">
        <v>1.8416051500000001</v>
      </c>
      <c r="M223" s="5" t="s">
        <v>799</v>
      </c>
      <c r="N223" s="5" t="s">
        <v>799</v>
      </c>
      <c r="O223" s="5">
        <v>114.668712357217</v>
      </c>
      <c r="P223" s="5">
        <v>4.7349870000000003</v>
      </c>
      <c r="Q223" s="5">
        <v>12.430014999999999</v>
      </c>
      <c r="R223" s="5">
        <v>12.430014999999999</v>
      </c>
      <c r="S223" s="1" t="s">
        <v>49</v>
      </c>
      <c r="T223" s="7">
        <v>18982300</v>
      </c>
      <c r="U223" s="7">
        <v>19639500</v>
      </c>
      <c r="V223" s="7">
        <v>16792000</v>
      </c>
      <c r="W223" s="7">
        <v>14918500</v>
      </c>
      <c r="X223" s="7">
        <v>19602200</v>
      </c>
      <c r="Y223" s="7">
        <v>19523800</v>
      </c>
      <c r="Z223" s="7">
        <v>19317100</v>
      </c>
      <c r="AA223" s="7">
        <v>18982300</v>
      </c>
      <c r="AB223" s="8">
        <v>43.816000000000003</v>
      </c>
      <c r="AC223" s="8">
        <v>45.082999999999998</v>
      </c>
      <c r="AD223" s="8">
        <v>36.770000000000003</v>
      </c>
      <c r="AE223" s="8">
        <v>37.027999999999999</v>
      </c>
      <c r="AF223" s="7">
        <v>532468156</v>
      </c>
      <c r="AG223" s="7">
        <v>531960175</v>
      </c>
      <c r="AH223" s="7">
        <v>525635420</v>
      </c>
      <c r="AI223" s="5">
        <v>77.540000000000006</v>
      </c>
      <c r="AJ223" s="7">
        <v>1686</v>
      </c>
      <c r="AK223" s="7">
        <v>412956811</v>
      </c>
      <c r="AL223" s="6">
        <v>38016.804020000003</v>
      </c>
      <c r="AM223" s="7">
        <v>531594704</v>
      </c>
      <c r="AN223" s="5">
        <v>99.817740000000001</v>
      </c>
    </row>
    <row r="224" spans="1:40" x14ac:dyDescent="0.3">
      <c r="A224" s="4" t="s">
        <v>271</v>
      </c>
      <c r="B224" s="2">
        <v>4070114</v>
      </c>
      <c r="C224" s="1" t="s">
        <v>41</v>
      </c>
      <c r="D224" s="5">
        <v>50394.427837039999</v>
      </c>
      <c r="E224" s="6">
        <v>50017.127837</v>
      </c>
      <c r="F224" s="6">
        <v>50055.127837000007</v>
      </c>
      <c r="G224" s="8">
        <v>1.1399999999999999</v>
      </c>
      <c r="H224" s="5">
        <v>29.465263</v>
      </c>
      <c r="I224" s="8">
        <v>1.1399999999999999</v>
      </c>
      <c r="J224" s="5">
        <v>29.465263</v>
      </c>
      <c r="K224" s="5">
        <v>27.003665829999999</v>
      </c>
      <c r="L224" s="5">
        <v>12.836833899999998</v>
      </c>
      <c r="M224" s="5">
        <v>32.100917000000003</v>
      </c>
      <c r="N224" s="5">
        <v>33.400717500207399</v>
      </c>
      <c r="O224" s="5">
        <v>35.621782558586297</v>
      </c>
      <c r="P224" s="5">
        <v>9.3145229999999994</v>
      </c>
      <c r="Q224" s="5">
        <v>20.619243000000001</v>
      </c>
      <c r="R224" s="5">
        <v>20.619243000000001</v>
      </c>
      <c r="S224" s="1" t="s">
        <v>63</v>
      </c>
      <c r="T224" s="7">
        <v>5278300</v>
      </c>
      <c r="U224" s="7">
        <v>5007100</v>
      </c>
      <c r="V224" s="7">
        <v>4611700</v>
      </c>
      <c r="W224" s="7">
        <v>4056800</v>
      </c>
      <c r="X224" s="7">
        <v>5369800</v>
      </c>
      <c r="Y224" s="7">
        <v>5310800</v>
      </c>
      <c r="Z224" s="7">
        <v>5278300</v>
      </c>
      <c r="AA224" s="7">
        <v>5212800</v>
      </c>
      <c r="AB224" s="5">
        <v>71.974000000000004</v>
      </c>
      <c r="AC224" s="5">
        <v>71.802999999999997</v>
      </c>
      <c r="AD224" s="5">
        <v>44.533000000000001</v>
      </c>
      <c r="AE224" s="5">
        <v>44.462000000000003</v>
      </c>
      <c r="AF224" s="7">
        <v>360063074</v>
      </c>
      <c r="AG224" s="7">
        <v>359898021</v>
      </c>
      <c r="AH224" s="7">
        <v>359821826</v>
      </c>
      <c r="AI224" s="5">
        <v>78.08</v>
      </c>
      <c r="AJ224" s="7">
        <v>1812</v>
      </c>
      <c r="AK224" s="7">
        <v>281120764</v>
      </c>
      <c r="AL224" s="6">
        <v>39345.662128999997</v>
      </c>
      <c r="AM224" s="7">
        <v>321613561</v>
      </c>
      <c r="AN224" s="5">
        <v>89.321449999999999</v>
      </c>
    </row>
    <row r="225" spans="1:40" x14ac:dyDescent="0.3">
      <c r="A225" s="4" t="s">
        <v>272</v>
      </c>
      <c r="B225" s="2">
        <v>4334372</v>
      </c>
      <c r="C225" s="1" t="s">
        <v>54</v>
      </c>
      <c r="D225" s="5">
        <v>48587.14890593</v>
      </c>
      <c r="E225" s="6">
        <v>69174.148904999995</v>
      </c>
      <c r="F225" s="6">
        <v>69174.148906000002</v>
      </c>
      <c r="G225" s="8">
        <v>1.01</v>
      </c>
      <c r="H225" s="5">
        <v>11.250294999999999</v>
      </c>
      <c r="I225" s="8">
        <v>1.01</v>
      </c>
      <c r="J225" s="5">
        <v>11.250294999999999</v>
      </c>
      <c r="K225" s="5">
        <v>9.0838095199999991</v>
      </c>
      <c r="L225" s="5">
        <v>3.58814235</v>
      </c>
      <c r="M225" s="5">
        <v>10.329217999999999</v>
      </c>
      <c r="N225" s="5">
        <v>10.3591274679062</v>
      </c>
      <c r="O225" s="5">
        <v>11.459880945721601</v>
      </c>
      <c r="P225" s="5">
        <v>6.2640719999999996</v>
      </c>
      <c r="Q225" s="5">
        <v>10.268940000000001</v>
      </c>
      <c r="R225" s="5">
        <v>10.268940000000001</v>
      </c>
      <c r="S225" s="1" t="s">
        <v>49</v>
      </c>
      <c r="T225" s="7">
        <v>10681000</v>
      </c>
      <c r="U225" s="7">
        <v>11137000</v>
      </c>
      <c r="V225" s="7">
        <v>9706000</v>
      </c>
      <c r="W225" s="7">
        <v>8505000</v>
      </c>
      <c r="X225" s="7">
        <v>11043000</v>
      </c>
      <c r="Y225" s="7">
        <v>10973000</v>
      </c>
      <c r="Z225" s="7">
        <v>10791000</v>
      </c>
      <c r="AA225" s="7">
        <v>10681000</v>
      </c>
      <c r="AB225" s="8">
        <v>56.39</v>
      </c>
      <c r="AC225" s="8">
        <v>57.43</v>
      </c>
      <c r="AD225" s="5">
        <v>51.615000000000002</v>
      </c>
      <c r="AE225" s="8">
        <v>52.45</v>
      </c>
      <c r="AF225" s="7">
        <v>1019246237</v>
      </c>
      <c r="AG225" s="7">
        <v>1021015302</v>
      </c>
      <c r="AH225" s="7">
        <v>1001217044</v>
      </c>
      <c r="AI225" s="5">
        <v>23.03</v>
      </c>
      <c r="AJ225" s="7">
        <v>534</v>
      </c>
      <c r="AK225" s="7">
        <v>234677575</v>
      </c>
      <c r="AL225" s="6">
        <v>11191.773551</v>
      </c>
      <c r="AM225" s="7">
        <v>369765265</v>
      </c>
      <c r="AN225" s="5">
        <v>36.293770000000002</v>
      </c>
    </row>
    <row r="226" spans="1:40" x14ac:dyDescent="0.3">
      <c r="A226" s="4" t="s">
        <v>273</v>
      </c>
      <c r="B226" s="2">
        <v>5222696</v>
      </c>
      <c r="C226" s="1" t="s">
        <v>41</v>
      </c>
      <c r="D226" s="5">
        <v>48977.872839349999</v>
      </c>
      <c r="E226" s="6">
        <v>46748.162838999997</v>
      </c>
      <c r="F226" s="6" t="s">
        <v>42</v>
      </c>
      <c r="G226" s="5">
        <v>0.14000000000000001</v>
      </c>
      <c r="H226" s="5">
        <v>278.32046300000002</v>
      </c>
      <c r="I226" s="5">
        <v>0.14000000000000001</v>
      </c>
      <c r="J226" s="5">
        <v>278.32046300000002</v>
      </c>
      <c r="K226" s="5">
        <v>21.489044570000001</v>
      </c>
      <c r="L226" s="5">
        <v>18.5666452</v>
      </c>
      <c r="M226" s="5">
        <v>65.353581000000005</v>
      </c>
      <c r="N226" s="5" t="s">
        <v>42</v>
      </c>
      <c r="O226" s="5" t="s">
        <v>42</v>
      </c>
      <c r="P226" s="5">
        <v>18.432386000000001</v>
      </c>
      <c r="Q226" s="5">
        <v>286.82317999999998</v>
      </c>
      <c r="R226" s="5">
        <v>286.82317999999998</v>
      </c>
      <c r="S226" s="1" t="s">
        <v>49</v>
      </c>
      <c r="T226" s="7">
        <v>2128359</v>
      </c>
      <c r="U226" s="7">
        <v>1675100</v>
      </c>
      <c r="V226" s="7">
        <v>1028784</v>
      </c>
      <c r="W226" s="7">
        <v>603466</v>
      </c>
      <c r="X226" s="7">
        <v>2536197</v>
      </c>
      <c r="Y226" s="7">
        <v>2393717</v>
      </c>
      <c r="Z226" s="7">
        <v>2257898</v>
      </c>
      <c r="AA226" s="7">
        <v>2128359</v>
      </c>
      <c r="AB226" s="5">
        <v>80.757999999999996</v>
      </c>
      <c r="AC226" s="5">
        <v>81.242999999999995</v>
      </c>
      <c r="AD226" s="5">
        <v>0.13900000000000001</v>
      </c>
      <c r="AE226" s="8">
        <v>4.5679999999999996</v>
      </c>
      <c r="AF226" s="7">
        <v>338606090</v>
      </c>
      <c r="AG226" s="7">
        <v>336769659</v>
      </c>
      <c r="AH226" s="7">
        <v>328245659</v>
      </c>
      <c r="AI226" s="5">
        <v>74.489999999999995</v>
      </c>
      <c r="AJ226" s="7">
        <v>1131</v>
      </c>
      <c r="AK226" s="7">
        <v>253068170</v>
      </c>
      <c r="AL226" s="6">
        <v>36484.838067999997</v>
      </c>
      <c r="AM226" s="7">
        <v>306474567</v>
      </c>
      <c r="AN226" s="5">
        <v>90.213059999999999</v>
      </c>
    </row>
    <row r="227" spans="1:40" x14ac:dyDescent="0.3">
      <c r="A227" s="4" t="s">
        <v>274</v>
      </c>
      <c r="B227" s="2">
        <v>4337452</v>
      </c>
      <c r="C227" s="1" t="s">
        <v>41</v>
      </c>
      <c r="D227" s="5">
        <v>47004.42045012</v>
      </c>
      <c r="E227" s="6">
        <v>61057.420449999998</v>
      </c>
      <c r="F227" s="6" t="s">
        <v>42</v>
      </c>
      <c r="G227" s="5">
        <v>3</v>
      </c>
      <c r="H227" s="5">
        <v>9.4694120000000002</v>
      </c>
      <c r="I227" s="5">
        <v>3</v>
      </c>
      <c r="J227" s="5">
        <v>9.4694120000000002</v>
      </c>
      <c r="K227" s="5">
        <v>1.2590727099999999</v>
      </c>
      <c r="L227" s="5">
        <v>1.2590727099999999</v>
      </c>
      <c r="M227" s="5" t="s">
        <v>799</v>
      </c>
      <c r="N227" s="5" t="s">
        <v>42</v>
      </c>
      <c r="O227" s="5" t="s">
        <v>42</v>
      </c>
      <c r="P227" s="5">
        <v>6.6678410000000001</v>
      </c>
      <c r="Q227" s="5">
        <v>8.9134919999999997</v>
      </c>
      <c r="R227" s="5">
        <v>8.9134919999999997</v>
      </c>
      <c r="S227" s="1" t="s">
        <v>49</v>
      </c>
      <c r="T227" s="7">
        <v>7959000</v>
      </c>
      <c r="U227" s="7">
        <v>9083000</v>
      </c>
      <c r="V227" s="7">
        <v>6747000</v>
      </c>
      <c r="W227" s="7">
        <v>2756000</v>
      </c>
      <c r="X227" s="7">
        <v>9157000</v>
      </c>
      <c r="Y227" s="7">
        <v>8846000</v>
      </c>
      <c r="Z227" s="7">
        <v>8371000</v>
      </c>
      <c r="AA227" s="7">
        <v>7959000</v>
      </c>
      <c r="AB227" s="5">
        <v>84.043000000000006</v>
      </c>
      <c r="AC227" s="8">
        <v>76</v>
      </c>
      <c r="AD227" s="5">
        <v>76.492000000000004</v>
      </c>
      <c r="AE227" s="8">
        <v>74</v>
      </c>
      <c r="AF227" s="7">
        <v>292742664</v>
      </c>
      <c r="AG227" s="7">
        <v>178394239</v>
      </c>
      <c r="AH227" s="7">
        <v>178815302</v>
      </c>
      <c r="AI227" s="8">
        <v>59</v>
      </c>
      <c r="AJ227" s="7">
        <v>1391</v>
      </c>
      <c r="AK227" s="7">
        <v>172281200</v>
      </c>
      <c r="AL227" s="6">
        <v>27733.827576</v>
      </c>
      <c r="AM227" s="7">
        <v>188198970</v>
      </c>
      <c r="AN227" s="5">
        <v>64.454089999999994</v>
      </c>
    </row>
    <row r="228" spans="1:40" x14ac:dyDescent="0.3">
      <c r="A228" s="4" t="s">
        <v>275</v>
      </c>
      <c r="B228" s="2">
        <v>4074303</v>
      </c>
      <c r="C228" s="1" t="s">
        <v>54</v>
      </c>
      <c r="D228" s="5">
        <v>47795.529055320003</v>
      </c>
      <c r="E228" s="6">
        <v>54764.529054999999</v>
      </c>
      <c r="F228" s="6" t="s">
        <v>42</v>
      </c>
      <c r="G228" s="5">
        <v>5.86</v>
      </c>
      <c r="H228" s="5">
        <v>23.309694</v>
      </c>
      <c r="I228" s="5">
        <v>5.86</v>
      </c>
      <c r="J228" s="5">
        <v>23.309694</v>
      </c>
      <c r="K228" s="5">
        <v>8.7842573700000006</v>
      </c>
      <c r="L228" s="5">
        <v>4.6336046399999997</v>
      </c>
      <c r="M228" s="5">
        <v>144.03059099999999</v>
      </c>
      <c r="N228" s="5" t="s">
        <v>42</v>
      </c>
      <c r="O228" s="5" t="s">
        <v>42</v>
      </c>
      <c r="P228" s="5">
        <v>1.601396</v>
      </c>
      <c r="Q228" s="5">
        <v>10.453241</v>
      </c>
      <c r="R228" s="5">
        <v>10.453241</v>
      </c>
      <c r="S228" s="1" t="s">
        <v>49</v>
      </c>
      <c r="T228" s="7">
        <v>34065000</v>
      </c>
      <c r="U228" s="7">
        <v>28074000</v>
      </c>
      <c r="V228" s="7">
        <v>24021000</v>
      </c>
      <c r="W228" s="7">
        <v>19811000</v>
      </c>
      <c r="X228" s="7">
        <v>34198000</v>
      </c>
      <c r="Y228" s="7">
        <v>34173000</v>
      </c>
      <c r="Z228" s="7">
        <v>34015000</v>
      </c>
      <c r="AA228" s="7">
        <v>34065000</v>
      </c>
      <c r="AB228" s="5">
        <v>24.215</v>
      </c>
      <c r="AC228" s="8">
        <v>24.58</v>
      </c>
      <c r="AD228" s="5">
        <v>13.103999999999999</v>
      </c>
      <c r="AE228" s="5">
        <v>13.428000000000001</v>
      </c>
      <c r="AF228" s="7">
        <v>137181852</v>
      </c>
      <c r="AG228" s="7">
        <v>137047646</v>
      </c>
      <c r="AH228" s="7">
        <v>141744863</v>
      </c>
      <c r="AI228" s="5">
        <v>86.56</v>
      </c>
      <c r="AJ228" s="7">
        <v>1701</v>
      </c>
      <c r="AK228" s="7">
        <v>118745523</v>
      </c>
      <c r="AL228" s="6">
        <v>41372.127668000001</v>
      </c>
      <c r="AM228" s="7">
        <v>136440186</v>
      </c>
      <c r="AN228" s="5">
        <v>99.459360000000004</v>
      </c>
    </row>
    <row r="229" spans="1:40" x14ac:dyDescent="0.3">
      <c r="A229" s="4" t="s">
        <v>276</v>
      </c>
      <c r="B229" s="2">
        <v>4070608</v>
      </c>
      <c r="C229" s="1" t="s">
        <v>41</v>
      </c>
      <c r="D229" s="5">
        <v>49984.273345499998</v>
      </c>
      <c r="E229" s="6">
        <v>51369.487345000001</v>
      </c>
      <c r="F229" s="6" t="s">
        <v>42</v>
      </c>
      <c r="G229" s="5">
        <v>1.48</v>
      </c>
      <c r="H229" s="5">
        <v>23.835746</v>
      </c>
      <c r="I229" s="5">
        <v>1.48</v>
      </c>
      <c r="J229" s="5">
        <v>23.835746</v>
      </c>
      <c r="K229" s="5">
        <v>9.5061805899999996</v>
      </c>
      <c r="L229" s="5">
        <v>9.5061805899999996</v>
      </c>
      <c r="M229" s="5">
        <v>29.653552999999999</v>
      </c>
      <c r="N229" s="5" t="s">
        <v>42</v>
      </c>
      <c r="O229" s="5" t="s">
        <v>42</v>
      </c>
      <c r="P229" s="5">
        <v>2.4185889999999999</v>
      </c>
      <c r="Q229" s="5">
        <v>12.633278000000001</v>
      </c>
      <c r="R229" s="5">
        <v>12.633278000000001</v>
      </c>
      <c r="S229" s="1" t="s">
        <v>45</v>
      </c>
      <c r="T229" s="7">
        <v>20376941</v>
      </c>
      <c r="U229" s="7">
        <v>18695829</v>
      </c>
      <c r="V229" s="7">
        <v>18916244</v>
      </c>
      <c r="W229" s="7">
        <v>12531565</v>
      </c>
      <c r="X229" s="7">
        <v>21239441</v>
      </c>
      <c r="Y229" s="7">
        <v>21092936</v>
      </c>
      <c r="Z229" s="7">
        <v>20740322</v>
      </c>
      <c r="AA229" s="7">
        <v>20376941</v>
      </c>
      <c r="AB229" s="5">
        <v>32.168999999999997</v>
      </c>
      <c r="AC229" s="5">
        <v>32.613999999999997</v>
      </c>
      <c r="AD229" s="5">
        <v>13.382999999999999</v>
      </c>
      <c r="AE229" s="5">
        <v>14.347</v>
      </c>
      <c r="AF229" s="7">
        <v>330258000</v>
      </c>
      <c r="AG229" s="7">
        <v>332075000</v>
      </c>
      <c r="AH229" s="7">
        <v>336952000</v>
      </c>
      <c r="AI229" s="5">
        <v>90.23</v>
      </c>
      <c r="AJ229" s="7">
        <v>1283</v>
      </c>
      <c r="AK229" s="7">
        <v>297696328</v>
      </c>
      <c r="AL229" s="6">
        <v>45100.993691999996</v>
      </c>
      <c r="AM229" s="7">
        <v>322465631</v>
      </c>
      <c r="AN229" s="5">
        <v>97.737830000000002</v>
      </c>
    </row>
    <row r="230" spans="1:40" x14ac:dyDescent="0.3">
      <c r="A230" s="4" t="s">
        <v>277</v>
      </c>
      <c r="B230" s="2">
        <v>4097102</v>
      </c>
      <c r="C230" s="1" t="s">
        <v>54</v>
      </c>
      <c r="D230" s="5">
        <v>47085.146573099999</v>
      </c>
      <c r="E230" s="6">
        <v>51346.535573000001</v>
      </c>
      <c r="F230" s="6">
        <v>51346.535572999994</v>
      </c>
      <c r="G230" s="5">
        <v>1.95</v>
      </c>
      <c r="H230" s="5">
        <v>58.972084000000002</v>
      </c>
      <c r="I230" s="5">
        <v>1.95</v>
      </c>
      <c r="J230" s="5">
        <v>58.972084000000002</v>
      </c>
      <c r="K230" s="5" t="s">
        <v>799</v>
      </c>
      <c r="L230" s="5">
        <v>6.6588731399999999</v>
      </c>
      <c r="M230" s="5">
        <v>25.847176000000001</v>
      </c>
      <c r="N230" s="5">
        <v>46.288897694184797</v>
      </c>
      <c r="O230" s="5">
        <v>31.929447540876598</v>
      </c>
      <c r="P230" s="5">
        <v>2.2418819999999999</v>
      </c>
      <c r="Q230" s="5">
        <v>15.812025999999999</v>
      </c>
      <c r="R230" s="5">
        <v>15.812025999999999</v>
      </c>
      <c r="S230" s="1" t="s">
        <v>49</v>
      </c>
      <c r="T230" s="7">
        <v>20882206</v>
      </c>
      <c r="U230" s="7">
        <v>17073903</v>
      </c>
      <c r="V230" s="7">
        <v>12980213</v>
      </c>
      <c r="W230" s="7">
        <v>11202672</v>
      </c>
      <c r="X230" s="7">
        <v>22903321</v>
      </c>
      <c r="Y230" s="7">
        <v>22030976</v>
      </c>
      <c r="Z230" s="7">
        <v>21485199</v>
      </c>
      <c r="AA230" s="7">
        <v>20882206</v>
      </c>
      <c r="AB230" s="8">
        <v>14.065</v>
      </c>
      <c r="AC230" s="5">
        <v>14.146000000000001</v>
      </c>
      <c r="AD230" s="8">
        <v>8.173</v>
      </c>
      <c r="AE230" s="8">
        <v>8.16</v>
      </c>
      <c r="AF230" s="7">
        <v>147601543</v>
      </c>
      <c r="AG230" s="7">
        <v>146444031</v>
      </c>
      <c r="AH230" s="7">
        <v>145268038</v>
      </c>
      <c r="AI230" s="5">
        <v>91.49</v>
      </c>
      <c r="AJ230" s="7">
        <v>1469</v>
      </c>
      <c r="AK230" s="7">
        <v>135048734</v>
      </c>
      <c r="AL230" s="6">
        <v>43077.845171000001</v>
      </c>
      <c r="AM230" s="7">
        <v>145846437</v>
      </c>
      <c r="AN230" s="5">
        <v>98.804190000000006</v>
      </c>
    </row>
    <row r="231" spans="1:40" x14ac:dyDescent="0.3">
      <c r="A231" s="4" t="s">
        <v>278</v>
      </c>
      <c r="B231" s="2">
        <v>103118</v>
      </c>
      <c r="C231" s="1" t="s">
        <v>54</v>
      </c>
      <c r="D231" s="5">
        <v>46149.878666500001</v>
      </c>
      <c r="E231" s="6">
        <v>72610.310666000005</v>
      </c>
      <c r="F231" s="6">
        <v>72597.247402999987</v>
      </c>
      <c r="G231" s="5">
        <v>0.3</v>
      </c>
      <c r="H231" s="5">
        <v>50.219047619047601</v>
      </c>
      <c r="I231" s="5">
        <v>0.3</v>
      </c>
      <c r="J231" s="5">
        <v>50.219047619047601</v>
      </c>
      <c r="K231" s="5">
        <v>1.7139543489107998</v>
      </c>
      <c r="L231" s="5">
        <v>1.1999944721215399</v>
      </c>
      <c r="M231" s="5">
        <v>12.97171</v>
      </c>
      <c r="N231" s="5" t="s">
        <v>42</v>
      </c>
      <c r="O231" s="5" t="s">
        <v>42</v>
      </c>
      <c r="P231" s="5">
        <v>14.479483999999999</v>
      </c>
      <c r="Q231" s="5">
        <v>16.268819000000001</v>
      </c>
      <c r="R231" s="5">
        <v>17.409399322336199</v>
      </c>
      <c r="S231" s="1" t="s">
        <v>49</v>
      </c>
      <c r="T231" s="7">
        <v>4091914</v>
      </c>
      <c r="U231" s="7">
        <v>3362933</v>
      </c>
      <c r="V231" s="7">
        <v>2092228</v>
      </c>
      <c r="W231" s="7">
        <v>1656210</v>
      </c>
      <c r="X231" s="7">
        <v>5026314</v>
      </c>
      <c r="Y231" s="7">
        <v>4730771</v>
      </c>
      <c r="Z231" s="7">
        <v>4402764</v>
      </c>
      <c r="AA231" s="7">
        <v>4091914</v>
      </c>
      <c r="AB231" s="5">
        <v>92.233999999999995</v>
      </c>
      <c r="AC231" s="8">
        <v>92.756</v>
      </c>
      <c r="AD231" s="5">
        <v>88.692999999999998</v>
      </c>
      <c r="AE231" s="8">
        <v>89.001000000000005</v>
      </c>
      <c r="AF231" s="7">
        <v>875197000</v>
      </c>
      <c r="AG231" s="7">
        <v>870848000</v>
      </c>
      <c r="AH231" s="7">
        <v>723894000</v>
      </c>
      <c r="AI231" s="5">
        <v>80.27</v>
      </c>
      <c r="AJ231" s="7">
        <v>1459</v>
      </c>
      <c r="AK231" s="7">
        <v>702552198</v>
      </c>
      <c r="AL231" s="6">
        <v>37045.577400000002</v>
      </c>
      <c r="AM231" s="7">
        <v>873386637</v>
      </c>
      <c r="AN231" s="5">
        <v>99.791550000000001</v>
      </c>
    </row>
    <row r="232" spans="1:40" x14ac:dyDescent="0.3">
      <c r="A232" s="4" t="s">
        <v>279</v>
      </c>
      <c r="B232" s="2">
        <v>4100855</v>
      </c>
      <c r="C232" s="1" t="s">
        <v>54</v>
      </c>
      <c r="D232" s="5">
        <v>47805.464612620002</v>
      </c>
      <c r="E232" s="6">
        <v>76000.464611999996</v>
      </c>
      <c r="F232" s="6">
        <v>75989.464612999989</v>
      </c>
      <c r="G232" s="5">
        <v>3.93</v>
      </c>
      <c r="H232" s="5">
        <v>13.569609</v>
      </c>
      <c r="I232" s="5">
        <v>3.93</v>
      </c>
      <c r="J232" s="5">
        <v>13.569609</v>
      </c>
      <c r="K232" s="5">
        <v>9.4132979900000002</v>
      </c>
      <c r="L232" s="5">
        <v>9.4132979900000002</v>
      </c>
      <c r="M232" s="5">
        <v>15.853422999999999</v>
      </c>
      <c r="N232" s="5">
        <v>9.9914872673519302</v>
      </c>
      <c r="O232" s="5">
        <v>9.7297312085286691</v>
      </c>
      <c r="P232" s="5">
        <v>4.8783919999999998</v>
      </c>
      <c r="Q232" s="5">
        <v>9.1138580000000005</v>
      </c>
      <c r="R232" s="5">
        <v>9.1138580000000005</v>
      </c>
      <c r="S232" s="1" t="s">
        <v>49</v>
      </c>
      <c r="T232" s="7">
        <v>19781000</v>
      </c>
      <c r="U232" s="7">
        <v>33306000</v>
      </c>
      <c r="V232" s="7">
        <v>17531000</v>
      </c>
      <c r="W232" s="7">
        <v>9293000</v>
      </c>
      <c r="X232" s="7">
        <v>15579000</v>
      </c>
      <c r="Y232" s="7">
        <v>15934000</v>
      </c>
      <c r="Z232" s="7">
        <v>16777000</v>
      </c>
      <c r="AA232" s="7">
        <v>19781000</v>
      </c>
      <c r="AB232" s="5">
        <v>83.867999999999995</v>
      </c>
      <c r="AC232" s="5">
        <v>51.698</v>
      </c>
      <c r="AD232" s="8">
        <v>84.47</v>
      </c>
      <c r="AE232" s="5">
        <v>51.762</v>
      </c>
      <c r="AF232" s="7">
        <v>225400000</v>
      </c>
      <c r="AG232" s="7">
        <v>227000000</v>
      </c>
      <c r="AH232" s="7">
        <v>238800000</v>
      </c>
      <c r="AI232" s="5">
        <v>90.77</v>
      </c>
      <c r="AJ232" s="7">
        <v>1218</v>
      </c>
      <c r="AK232" s="7">
        <v>203665608</v>
      </c>
      <c r="AL232" s="6">
        <v>43395.031095999999</v>
      </c>
      <c r="AM232" s="7">
        <v>222834603</v>
      </c>
      <c r="AN232" s="5">
        <v>99.317869999999999</v>
      </c>
    </row>
    <row r="233" spans="1:40" x14ac:dyDescent="0.3">
      <c r="A233" s="4" t="s">
        <v>280</v>
      </c>
      <c r="B233" s="2">
        <v>4136924</v>
      </c>
      <c r="C233" s="1" t="s">
        <v>54</v>
      </c>
      <c r="D233" s="5">
        <v>43580.341891199998</v>
      </c>
      <c r="E233" s="6">
        <v>74612.341891000004</v>
      </c>
      <c r="F233" s="6">
        <v>75753.341890999989</v>
      </c>
      <c r="G233" s="5">
        <v>1</v>
      </c>
      <c r="H233" s="5">
        <v>11.3</v>
      </c>
      <c r="I233" s="5">
        <v>1</v>
      </c>
      <c r="J233" s="5">
        <v>11.3</v>
      </c>
      <c r="K233" s="5">
        <v>4.1229590400000005</v>
      </c>
      <c r="L233" s="5">
        <v>2.3276971900000003</v>
      </c>
      <c r="M233" s="5">
        <v>9.0063759999999995</v>
      </c>
      <c r="N233" s="5">
        <v>7.0257011474788698</v>
      </c>
      <c r="O233" s="5">
        <v>13.005569638991201</v>
      </c>
      <c r="P233" s="5">
        <v>0.52297099999999996</v>
      </c>
      <c r="Q233" s="5">
        <v>5.8139859999999999</v>
      </c>
      <c r="R233" s="5">
        <v>5.8139859999999999</v>
      </c>
      <c r="S233" s="1" t="s">
        <v>49</v>
      </c>
      <c r="T233" s="7">
        <v>149348000</v>
      </c>
      <c r="U233" s="7">
        <v>178236000</v>
      </c>
      <c r="V233" s="7">
        <v>120451000</v>
      </c>
      <c r="W233" s="7">
        <v>69896000</v>
      </c>
      <c r="X233" s="7">
        <v>142670000</v>
      </c>
      <c r="Y233" s="7">
        <v>148772000</v>
      </c>
      <c r="Z233" s="7">
        <v>147394000</v>
      </c>
      <c r="AA233" s="7">
        <v>149348000</v>
      </c>
      <c r="AB233" s="5">
        <v>13.914999999999999</v>
      </c>
      <c r="AC233" s="8">
        <v>10</v>
      </c>
      <c r="AD233" s="8">
        <v>11.35</v>
      </c>
      <c r="AE233" s="8">
        <v>7</v>
      </c>
      <c r="AF233" s="7">
        <v>325000000</v>
      </c>
      <c r="AG233" s="7">
        <v>341000000</v>
      </c>
      <c r="AH233" s="7">
        <v>386000000</v>
      </c>
      <c r="AI233" s="5">
        <v>75.05</v>
      </c>
      <c r="AJ233" s="7">
        <v>1846</v>
      </c>
      <c r="AK233" s="7">
        <v>241213088</v>
      </c>
      <c r="AL233" s="6">
        <v>32708.494731999999</v>
      </c>
      <c r="AM233" s="7">
        <v>320444400</v>
      </c>
      <c r="AN233" s="8">
        <v>99.706100000000006</v>
      </c>
    </row>
    <row r="234" spans="1:40" x14ac:dyDescent="0.3">
      <c r="A234" s="4" t="s">
        <v>281</v>
      </c>
      <c r="B234" s="2">
        <v>4173015</v>
      </c>
      <c r="C234" s="1" t="s">
        <v>54</v>
      </c>
      <c r="D234" s="5">
        <v>44172.66442157</v>
      </c>
      <c r="E234" s="6">
        <v>52545.846421000002</v>
      </c>
      <c r="F234" s="6" t="s">
        <v>42</v>
      </c>
      <c r="G234" s="8">
        <v>1.19</v>
      </c>
      <c r="H234" s="5">
        <v>47.011809999999997</v>
      </c>
      <c r="I234" s="8">
        <v>1.19</v>
      </c>
      <c r="J234" s="5">
        <v>47.011809999999997</v>
      </c>
      <c r="K234" s="5" t="s">
        <v>799</v>
      </c>
      <c r="L234" s="5">
        <v>5.3457214200000003</v>
      </c>
      <c r="M234" s="5">
        <v>35.645564</v>
      </c>
      <c r="N234" s="5" t="s">
        <v>42</v>
      </c>
      <c r="O234" s="5" t="s">
        <v>42</v>
      </c>
      <c r="P234" s="5">
        <v>6.0432829999999997</v>
      </c>
      <c r="Q234" s="5">
        <v>19.600698000000001</v>
      </c>
      <c r="R234" s="5">
        <v>19.600698000000001</v>
      </c>
      <c r="S234" s="1" t="s">
        <v>49</v>
      </c>
      <c r="T234" s="7">
        <v>8021951</v>
      </c>
      <c r="U234" s="7">
        <v>7211859</v>
      </c>
      <c r="V234" s="7">
        <v>6151361</v>
      </c>
      <c r="W234" s="7">
        <v>5445990</v>
      </c>
      <c r="X234" s="7">
        <v>8694917</v>
      </c>
      <c r="Y234" s="7">
        <v>8421172</v>
      </c>
      <c r="Z234" s="7">
        <v>8194101</v>
      </c>
      <c r="AA234" s="7">
        <v>8021951</v>
      </c>
      <c r="AB234" s="5">
        <v>40.856000000000002</v>
      </c>
      <c r="AC234" s="5">
        <v>41.776000000000003</v>
      </c>
      <c r="AD234" s="5">
        <v>29.238</v>
      </c>
      <c r="AE234" s="5">
        <v>30.227</v>
      </c>
      <c r="AF234" s="7">
        <v>258009392</v>
      </c>
      <c r="AG234" s="7">
        <v>257965548</v>
      </c>
      <c r="AH234" s="7">
        <v>257581304</v>
      </c>
      <c r="AI234" s="5">
        <v>89.96</v>
      </c>
      <c r="AJ234" s="7">
        <v>959</v>
      </c>
      <c r="AK234" s="7">
        <v>232161272</v>
      </c>
      <c r="AL234" s="6">
        <v>39739.044928000003</v>
      </c>
      <c r="AM234" s="7">
        <v>257152990</v>
      </c>
      <c r="AN234" s="5">
        <v>99.647319999999993</v>
      </c>
    </row>
    <row r="235" spans="1:40" x14ac:dyDescent="0.3">
      <c r="A235" s="4" t="s">
        <v>282</v>
      </c>
      <c r="B235" s="2">
        <v>4001616</v>
      </c>
      <c r="C235" s="1" t="s">
        <v>54</v>
      </c>
      <c r="D235" s="5">
        <v>45251.318552620003</v>
      </c>
      <c r="E235" s="6">
        <v>87868.318551999997</v>
      </c>
      <c r="F235" s="6">
        <v>87848.31855299999</v>
      </c>
      <c r="G235" s="5">
        <v>1.135</v>
      </c>
      <c r="H235" s="5">
        <v>19.870895999999998</v>
      </c>
      <c r="I235" s="5">
        <v>1.119</v>
      </c>
      <c r="J235" s="5">
        <v>18.948294000000001</v>
      </c>
      <c r="K235" s="5">
        <v>2.0531290499999999</v>
      </c>
      <c r="L235" s="5">
        <v>1.7282643600000001</v>
      </c>
      <c r="M235" s="5" t="s">
        <v>799</v>
      </c>
      <c r="N235" s="5" t="s">
        <v>799</v>
      </c>
      <c r="O235" s="5" t="s">
        <v>799</v>
      </c>
      <c r="P235" s="5">
        <v>6.0212649999999996</v>
      </c>
      <c r="Q235" s="5">
        <v>12.375819999999999</v>
      </c>
      <c r="R235" s="5">
        <v>12.375819999999999</v>
      </c>
      <c r="S235" s="1" t="s">
        <v>49</v>
      </c>
      <c r="T235" s="7">
        <v>14393000</v>
      </c>
      <c r="U235" s="7">
        <v>13938000</v>
      </c>
      <c r="V235" s="7">
        <v>11419000</v>
      </c>
      <c r="W235" s="7">
        <v>14172000</v>
      </c>
      <c r="X235" s="7">
        <v>14593000</v>
      </c>
      <c r="Y235" s="7">
        <v>14462000</v>
      </c>
      <c r="Z235" s="7">
        <v>14142000</v>
      </c>
      <c r="AA235" s="7">
        <v>14393000</v>
      </c>
      <c r="AB235" s="5">
        <v>48.343000000000004</v>
      </c>
      <c r="AC235" s="8">
        <v>48.743000000000002</v>
      </c>
      <c r="AD235" s="5">
        <v>50.177</v>
      </c>
      <c r="AE235" s="8">
        <v>48.186999999999998</v>
      </c>
      <c r="AF235" s="7">
        <v>840000000</v>
      </c>
      <c r="AG235" s="7">
        <v>839000000</v>
      </c>
      <c r="AH235" s="7">
        <v>837000000</v>
      </c>
      <c r="AI235" s="5">
        <v>77.67</v>
      </c>
      <c r="AJ235" s="7">
        <v>1542</v>
      </c>
      <c r="AK235" s="7">
        <v>652401332</v>
      </c>
      <c r="AL235" s="6">
        <v>35144.859753999997</v>
      </c>
      <c r="AM235" s="7">
        <v>838260436</v>
      </c>
      <c r="AN235" s="5">
        <v>99.79177</v>
      </c>
    </row>
    <row r="236" spans="1:40" x14ac:dyDescent="0.3">
      <c r="A236" s="4" t="s">
        <v>283</v>
      </c>
      <c r="B236" s="2">
        <v>4142027</v>
      </c>
      <c r="C236" s="1" t="s">
        <v>41</v>
      </c>
      <c r="D236" s="5">
        <v>46082.286232320002</v>
      </c>
      <c r="E236" s="6">
        <v>45655.422231999997</v>
      </c>
      <c r="F236" s="6" t="s">
        <v>42</v>
      </c>
      <c r="G236" s="5">
        <v>0.86</v>
      </c>
      <c r="H236" s="5">
        <v>156.88473500000001</v>
      </c>
      <c r="I236" s="5">
        <v>0.86</v>
      </c>
      <c r="J236" s="5">
        <v>156.88473500000001</v>
      </c>
      <c r="K236" s="5">
        <v>26.894526030000002</v>
      </c>
      <c r="L236" s="5">
        <v>21.89644552</v>
      </c>
      <c r="M236" s="5">
        <v>207.59876299999999</v>
      </c>
      <c r="N236" s="5" t="s">
        <v>42</v>
      </c>
      <c r="O236" s="5" t="s">
        <v>42</v>
      </c>
      <c r="P236" s="5">
        <v>23.528276999999999</v>
      </c>
      <c r="Q236" s="5">
        <v>235.05068399999999</v>
      </c>
      <c r="R236" s="5">
        <v>235.05068399999999</v>
      </c>
      <c r="S236" s="1" t="s">
        <v>49</v>
      </c>
      <c r="T236" s="7">
        <v>1563391</v>
      </c>
      <c r="U236" s="7">
        <v>1189935</v>
      </c>
      <c r="V236" s="7">
        <v>863381</v>
      </c>
      <c r="W236" s="7">
        <v>681003</v>
      </c>
      <c r="X236" s="7">
        <v>1940449</v>
      </c>
      <c r="Y236" s="7">
        <v>1808850</v>
      </c>
      <c r="Z236" s="7">
        <v>1681084</v>
      </c>
      <c r="AA236" s="7">
        <v>1563391</v>
      </c>
      <c r="AB236" s="8">
        <v>61.11</v>
      </c>
      <c r="AC236" s="8">
        <v>59.752000000000002</v>
      </c>
      <c r="AD236" s="8">
        <v>12.135999999999999</v>
      </c>
      <c r="AE236" s="8">
        <v>9.4420000000000002</v>
      </c>
      <c r="AF236" s="7">
        <v>76084179</v>
      </c>
      <c r="AG236" s="7">
        <v>75573214</v>
      </c>
      <c r="AH236" s="7">
        <v>74931697</v>
      </c>
      <c r="AI236" s="5">
        <v>81.61</v>
      </c>
      <c r="AJ236" s="7">
        <v>1040</v>
      </c>
      <c r="AK236" s="7">
        <v>62234920</v>
      </c>
      <c r="AL236" s="6">
        <v>37609.806854000002</v>
      </c>
      <c r="AM236" s="7">
        <v>72595670</v>
      </c>
      <c r="AN236" s="5">
        <v>95.20147</v>
      </c>
    </row>
    <row r="237" spans="1:40" x14ac:dyDescent="0.3">
      <c r="A237" s="4" t="s">
        <v>284</v>
      </c>
      <c r="B237" s="2">
        <v>4988646</v>
      </c>
      <c r="C237" s="1" t="s">
        <v>54</v>
      </c>
      <c r="D237" s="5">
        <v>45940.237069280003</v>
      </c>
      <c r="E237" s="6">
        <v>51781.237069000003</v>
      </c>
      <c r="F237" s="6" t="s">
        <v>42</v>
      </c>
      <c r="G237" s="5">
        <v>-0.57999999999999996</v>
      </c>
      <c r="H237" s="5" t="s">
        <v>799</v>
      </c>
      <c r="I237" s="5">
        <v>-0.57999999999999996</v>
      </c>
      <c r="J237" s="5" t="s">
        <v>799</v>
      </c>
      <c r="K237" s="5" t="s">
        <v>799</v>
      </c>
      <c r="L237" s="5">
        <v>4.4788502599999997</v>
      </c>
      <c r="M237" s="5">
        <v>71.360619</v>
      </c>
      <c r="N237" s="5" t="s">
        <v>42</v>
      </c>
      <c r="O237" s="5" t="s">
        <v>42</v>
      </c>
      <c r="P237" s="5">
        <v>3.8161420000000001</v>
      </c>
      <c r="Q237" s="5">
        <v>25.345686000000001</v>
      </c>
      <c r="R237" s="5">
        <v>25.345686000000001</v>
      </c>
      <c r="S237" s="1" t="s">
        <v>49</v>
      </c>
      <c r="T237" s="7">
        <v>11790000</v>
      </c>
      <c r="U237" s="7">
        <v>9463000</v>
      </c>
      <c r="V237" s="7">
        <v>8308000</v>
      </c>
      <c r="W237" s="7">
        <v>5667322.367511767</v>
      </c>
      <c r="X237" s="7">
        <v>13569000</v>
      </c>
      <c r="Y237" s="7">
        <v>12879000</v>
      </c>
      <c r="Z237" s="7">
        <v>12269000</v>
      </c>
      <c r="AA237" s="7">
        <v>11790000</v>
      </c>
      <c r="AB237" s="5">
        <v>47.396000000000001</v>
      </c>
      <c r="AC237" s="5">
        <v>47.203000000000003</v>
      </c>
      <c r="AD237" s="8">
        <v>12.391999999999999</v>
      </c>
      <c r="AE237" s="5">
        <v>13.936</v>
      </c>
      <c r="AF237" s="7">
        <v>177824343</v>
      </c>
      <c r="AG237" s="7">
        <v>177681906</v>
      </c>
      <c r="AH237" s="7">
        <v>178000000</v>
      </c>
      <c r="AI237" s="8">
        <v>85.8</v>
      </c>
      <c r="AJ237" s="7">
        <v>556</v>
      </c>
      <c r="AK237" s="7">
        <v>152751269</v>
      </c>
      <c r="AL237" s="6">
        <v>39415.937451999998</v>
      </c>
      <c r="AM237" s="7">
        <v>166475056</v>
      </c>
      <c r="AN237" s="5">
        <v>93.506510000000006</v>
      </c>
    </row>
    <row r="238" spans="1:40" x14ac:dyDescent="0.3">
      <c r="A238" s="4" t="s">
        <v>285</v>
      </c>
      <c r="B238" s="2">
        <v>4022647</v>
      </c>
      <c r="C238" s="1" t="s">
        <v>54</v>
      </c>
      <c r="D238" s="5">
        <v>43431.980259399999</v>
      </c>
      <c r="E238" s="6">
        <v>46062.957259000003</v>
      </c>
      <c r="F238" s="6" t="s">
        <v>42</v>
      </c>
      <c r="G238" s="5">
        <v>1.2E-2</v>
      </c>
      <c r="H238" s="5">
        <v>29.841964999999998</v>
      </c>
      <c r="I238" s="5">
        <v>1.2E-2</v>
      </c>
      <c r="J238" s="5">
        <v>29.841964999999998</v>
      </c>
      <c r="K238" s="5" t="s">
        <v>799</v>
      </c>
      <c r="L238" s="5">
        <v>67.826743130000011</v>
      </c>
      <c r="M238" s="5">
        <v>14.880471</v>
      </c>
      <c r="N238" s="5" t="s">
        <v>42</v>
      </c>
      <c r="O238" s="5" t="s">
        <v>42</v>
      </c>
      <c r="P238" s="5">
        <v>0.156699</v>
      </c>
      <c r="Q238" s="5">
        <v>10.348392</v>
      </c>
      <c r="R238" s="5">
        <v>10.348392</v>
      </c>
      <c r="S238" s="1" t="s">
        <v>43</v>
      </c>
      <c r="T238" s="7">
        <v>293958599</v>
      </c>
      <c r="U238" s="7">
        <v>262173411</v>
      </c>
      <c r="V238" s="7">
        <v>238587006</v>
      </c>
      <c r="W238" s="7">
        <v>213988843</v>
      </c>
      <c r="X238" s="7">
        <v>293958599</v>
      </c>
      <c r="Y238" s="7">
        <v>283830824</v>
      </c>
      <c r="Z238" s="7">
        <v>276536514</v>
      </c>
      <c r="AA238" s="7">
        <v>271579412</v>
      </c>
      <c r="AB238" s="8">
        <v>3.331</v>
      </c>
      <c r="AC238" s="8">
        <v>3.331</v>
      </c>
      <c r="AD238" s="8">
        <v>1.4119999999999999</v>
      </c>
      <c r="AE238" s="8">
        <v>1.4119999999999999</v>
      </c>
      <c r="AF238" s="7">
        <v>194943968</v>
      </c>
      <c r="AG238" s="7">
        <v>197008633</v>
      </c>
      <c r="AH238" s="7">
        <v>200814804</v>
      </c>
      <c r="AI238" s="5">
        <v>91.21</v>
      </c>
      <c r="AJ238" s="7">
        <v>1455</v>
      </c>
      <c r="AK238" s="7">
        <v>176289559</v>
      </c>
      <c r="AL238" s="6">
        <v>39614.026802</v>
      </c>
      <c r="AM238" s="7">
        <v>172433100</v>
      </c>
      <c r="AN238" s="5">
        <v>89.214079999999996</v>
      </c>
    </row>
    <row r="239" spans="1:40" x14ac:dyDescent="0.3">
      <c r="A239" s="4" t="s">
        <v>286</v>
      </c>
      <c r="B239" s="2">
        <v>6661591</v>
      </c>
      <c r="C239" s="1" t="s">
        <v>54</v>
      </c>
      <c r="D239" s="5">
        <v>44802.424371720001</v>
      </c>
      <c r="E239" s="6">
        <v>47936.424371000001</v>
      </c>
      <c r="F239" s="6" t="s">
        <v>42</v>
      </c>
      <c r="G239" s="5">
        <v>0</v>
      </c>
      <c r="H239" s="5">
        <v>55.14</v>
      </c>
      <c r="I239" s="5">
        <v>0</v>
      </c>
      <c r="J239" s="5">
        <v>55.14</v>
      </c>
      <c r="K239" s="5" t="s">
        <v>799</v>
      </c>
      <c r="L239" s="5">
        <v>10.094279179999999</v>
      </c>
      <c r="M239" s="5">
        <v>45.104294000000003</v>
      </c>
      <c r="N239" s="5" t="s">
        <v>42</v>
      </c>
      <c r="O239" s="5" t="s">
        <v>42</v>
      </c>
      <c r="P239" s="5">
        <v>6.593731</v>
      </c>
      <c r="Q239" s="5">
        <v>26.094950999999998</v>
      </c>
      <c r="R239" s="5">
        <v>26.094950999999998</v>
      </c>
      <c r="S239" s="1" t="s">
        <v>49</v>
      </c>
      <c r="T239" s="7">
        <v>6640000</v>
      </c>
      <c r="U239" s="7">
        <v>5663000</v>
      </c>
      <c r="V239" s="7">
        <v>4972000</v>
      </c>
      <c r="W239" s="7">
        <v>5259000</v>
      </c>
      <c r="X239" s="7">
        <v>7270000</v>
      </c>
      <c r="Y239" s="7">
        <v>7093000</v>
      </c>
      <c r="Z239" s="7">
        <v>6861000</v>
      </c>
      <c r="AA239" s="7">
        <v>6640000</v>
      </c>
      <c r="AB239" s="8">
        <v>27</v>
      </c>
      <c r="AC239" s="8">
        <v>30</v>
      </c>
      <c r="AD239" s="8">
        <v>21</v>
      </c>
      <c r="AE239" s="8">
        <v>24</v>
      </c>
      <c r="AF239" s="7">
        <v>407129690</v>
      </c>
      <c r="AG239" s="7">
        <v>407883027</v>
      </c>
      <c r="AH239" s="7">
        <v>412000000</v>
      </c>
      <c r="AI239" s="8">
        <v>91.05</v>
      </c>
      <c r="AJ239" s="7">
        <v>1017</v>
      </c>
      <c r="AK239" s="7">
        <v>369903064</v>
      </c>
      <c r="AL239" s="6">
        <v>40792.909896999998</v>
      </c>
      <c r="AM239" s="7">
        <v>401492914</v>
      </c>
      <c r="AN239" s="5">
        <v>98.826430000000002</v>
      </c>
    </row>
    <row r="240" spans="1:40" x14ac:dyDescent="0.3">
      <c r="A240" s="4" t="s">
        <v>287</v>
      </c>
      <c r="B240" s="2">
        <v>4298644</v>
      </c>
      <c r="C240" s="1" t="s">
        <v>41</v>
      </c>
      <c r="D240" s="5">
        <v>37848.843182080003</v>
      </c>
      <c r="E240" s="6">
        <v>37834.665181999997</v>
      </c>
      <c r="F240" s="6" t="s">
        <v>42</v>
      </c>
      <c r="G240" s="5">
        <v>1.43</v>
      </c>
      <c r="H240" s="5">
        <v>30.987590000000001</v>
      </c>
      <c r="I240" s="5">
        <v>1.43</v>
      </c>
      <c r="J240" s="5">
        <v>30.987590000000001</v>
      </c>
      <c r="K240" s="5">
        <v>9.0763874700000002</v>
      </c>
      <c r="L240" s="5">
        <v>9.0763874700000002</v>
      </c>
      <c r="M240" s="5">
        <v>38.826106000000003</v>
      </c>
      <c r="N240" s="5" t="s">
        <v>42</v>
      </c>
      <c r="O240" s="5" t="s">
        <v>42</v>
      </c>
      <c r="P240" s="5">
        <v>6.3861030000000003</v>
      </c>
      <c r="Q240" s="5">
        <v>18.956106999999999</v>
      </c>
      <c r="R240" s="5">
        <v>18.956106999999999</v>
      </c>
      <c r="S240" s="1" t="s">
        <v>49</v>
      </c>
      <c r="T240" s="7">
        <v>5866152</v>
      </c>
      <c r="U240" s="7">
        <v>6260077</v>
      </c>
      <c r="V240" s="7">
        <v>5256328</v>
      </c>
      <c r="W240" s="7">
        <v>4015129</v>
      </c>
      <c r="X240" s="7">
        <v>5924531</v>
      </c>
      <c r="Y240" s="7">
        <v>5969597</v>
      </c>
      <c r="Z240" s="7">
        <v>5884089</v>
      </c>
      <c r="AA240" s="7">
        <v>5866152</v>
      </c>
      <c r="AB240" s="5">
        <v>40.118000000000002</v>
      </c>
      <c r="AC240" s="8">
        <v>40.243000000000002</v>
      </c>
      <c r="AD240" s="5">
        <v>33.499000000000002</v>
      </c>
      <c r="AE240" s="8">
        <v>33.274999999999999</v>
      </c>
      <c r="AF240" s="7">
        <v>213794691</v>
      </c>
      <c r="AG240" s="7">
        <v>214758093</v>
      </c>
      <c r="AH240" s="7">
        <v>218357884</v>
      </c>
      <c r="AI240" s="8">
        <v>79.099999999999994</v>
      </c>
      <c r="AJ240" s="7">
        <v>1115</v>
      </c>
      <c r="AK240" s="7">
        <v>168883381</v>
      </c>
      <c r="AL240" s="6">
        <v>29939.645783</v>
      </c>
      <c r="AM240" s="7">
        <v>190916580</v>
      </c>
      <c r="AN240" s="5">
        <v>89.423320000000004</v>
      </c>
    </row>
    <row r="241" spans="1:40" x14ac:dyDescent="0.3">
      <c r="A241" s="4" t="s">
        <v>288</v>
      </c>
      <c r="B241" s="2">
        <v>103330</v>
      </c>
      <c r="C241" s="1" t="s">
        <v>54</v>
      </c>
      <c r="D241" s="5">
        <v>45254.468156249997</v>
      </c>
      <c r="E241" s="6">
        <v>53870.468156000003</v>
      </c>
      <c r="F241" s="6">
        <v>53855.468156000003</v>
      </c>
      <c r="G241" s="5">
        <v>0.747</v>
      </c>
      <c r="H241" s="5">
        <v>19.1424802110818</v>
      </c>
      <c r="I241" s="5">
        <v>0.71</v>
      </c>
      <c r="J241" s="5" t="s">
        <v>799</v>
      </c>
      <c r="K241" s="5">
        <v>1.1097569329329</v>
      </c>
      <c r="L241" s="5">
        <v>1.0152875157419101</v>
      </c>
      <c r="M241" s="5">
        <v>10.283486999999999</v>
      </c>
      <c r="N241" s="5" t="s">
        <v>42</v>
      </c>
      <c r="O241" s="5" t="s">
        <v>42</v>
      </c>
      <c r="P241" s="5">
        <v>1.1892199999999999</v>
      </c>
      <c r="Q241" s="5">
        <v>6.2077049999999998</v>
      </c>
      <c r="R241" s="5">
        <v>6.2077049999999998</v>
      </c>
      <c r="S241" s="1" t="s">
        <v>49</v>
      </c>
      <c r="T241" s="7">
        <v>27938000</v>
      </c>
      <c r="U241" s="7">
        <v>54450000</v>
      </c>
      <c r="V241" s="7">
        <v>52057000</v>
      </c>
      <c r="W241" s="7">
        <v>43736000</v>
      </c>
      <c r="X241" s="7">
        <v>26600000</v>
      </c>
      <c r="Y241" s="7">
        <v>27116000</v>
      </c>
      <c r="Z241" s="7">
        <v>27992000</v>
      </c>
      <c r="AA241" s="7">
        <v>27938000</v>
      </c>
      <c r="AB241" s="5">
        <v>27.192</v>
      </c>
      <c r="AC241" s="8">
        <v>27.963000000000001</v>
      </c>
      <c r="AD241" s="5">
        <v>19.198</v>
      </c>
      <c r="AE241" s="8">
        <v>18.765999999999998</v>
      </c>
      <c r="AF241" s="7">
        <v>630289930</v>
      </c>
      <c r="AG241" s="7">
        <v>649862805</v>
      </c>
      <c r="AH241" s="7">
        <v>704574712</v>
      </c>
      <c r="AI241" s="5">
        <v>93.47</v>
      </c>
      <c r="AJ241" s="7">
        <v>1262</v>
      </c>
      <c r="AK241" s="7">
        <v>583058518</v>
      </c>
      <c r="AL241" s="6">
        <v>42300.895479999999</v>
      </c>
      <c r="AM241" s="7">
        <v>621465627</v>
      </c>
      <c r="AN241" s="5">
        <v>99.630669999999995</v>
      </c>
    </row>
    <row r="242" spans="1:40" x14ac:dyDescent="0.3">
      <c r="A242" s="4" t="s">
        <v>289</v>
      </c>
      <c r="B242" s="2">
        <v>11078438</v>
      </c>
      <c r="C242" s="1" t="s">
        <v>54</v>
      </c>
      <c r="D242" s="5">
        <v>43599.028830720003</v>
      </c>
      <c r="E242" s="6">
        <v>45789.22883</v>
      </c>
      <c r="F242" s="6" t="s">
        <v>42</v>
      </c>
      <c r="G242" s="5">
        <v>0.46</v>
      </c>
      <c r="H242" s="5">
        <v>77.595190000000002</v>
      </c>
      <c r="I242" s="5">
        <v>0.46</v>
      </c>
      <c r="J242" s="5">
        <v>77.595190000000002</v>
      </c>
      <c r="K242" s="5" t="s">
        <v>799</v>
      </c>
      <c r="L242" s="5">
        <v>24.034761020000001</v>
      </c>
      <c r="M242" s="5">
        <v>40.672269</v>
      </c>
      <c r="N242" s="5" t="s">
        <v>42</v>
      </c>
      <c r="O242" s="5" t="s">
        <v>42</v>
      </c>
      <c r="P242" s="5">
        <v>6.0802610000000001</v>
      </c>
      <c r="Q242" s="5">
        <v>28.779252</v>
      </c>
      <c r="R242" s="5">
        <v>28.779252</v>
      </c>
      <c r="S242" s="1" t="s">
        <v>49</v>
      </c>
      <c r="T242" s="7">
        <v>6863200</v>
      </c>
      <c r="U242" s="7">
        <v>5691500</v>
      </c>
      <c r="V242" s="7">
        <v>4998100</v>
      </c>
      <c r="W242" s="7">
        <v>4370600</v>
      </c>
      <c r="X242" s="7">
        <v>7530800</v>
      </c>
      <c r="Y242" s="7">
        <v>7199900</v>
      </c>
      <c r="Z242" s="7">
        <v>6981200</v>
      </c>
      <c r="AA242" s="7">
        <v>6863200</v>
      </c>
      <c r="AB242" s="5">
        <v>34.975999999999999</v>
      </c>
      <c r="AC242" s="5">
        <v>36.481999999999999</v>
      </c>
      <c r="AD242" s="5">
        <v>17.306999999999999</v>
      </c>
      <c r="AE242" s="5">
        <v>19.797000000000001</v>
      </c>
      <c r="AF242" s="7">
        <v>375249753</v>
      </c>
      <c r="AG242" s="7">
        <v>375113127</v>
      </c>
      <c r="AH242" s="7">
        <v>381349156</v>
      </c>
      <c r="AI242" s="5">
        <v>88.16</v>
      </c>
      <c r="AJ242" s="7">
        <v>1231</v>
      </c>
      <c r="AK242" s="7">
        <v>330882082</v>
      </c>
      <c r="AL242" s="6">
        <v>38435.262645000003</v>
      </c>
      <c r="AM242" s="7">
        <v>368465266</v>
      </c>
      <c r="AN242" s="5">
        <v>98.169449999999998</v>
      </c>
    </row>
    <row r="243" spans="1:40" x14ac:dyDescent="0.3">
      <c r="A243" s="4" t="s">
        <v>290</v>
      </c>
      <c r="B243" s="2">
        <v>4101711</v>
      </c>
      <c r="C243" s="1" t="s">
        <v>41</v>
      </c>
      <c r="D243" s="5">
        <v>41201.996720399999</v>
      </c>
      <c r="E243" s="6">
        <v>41436.596720000001</v>
      </c>
      <c r="F243" s="6" t="s">
        <v>42</v>
      </c>
      <c r="G243" s="5">
        <v>0.52</v>
      </c>
      <c r="H243" s="5">
        <v>35.639246999999997</v>
      </c>
      <c r="I243" s="5">
        <v>0.52</v>
      </c>
      <c r="J243" s="5">
        <v>35.639246999999997</v>
      </c>
      <c r="K243" s="5">
        <v>11.45405319</v>
      </c>
      <c r="L243" s="5">
        <v>11.45405319</v>
      </c>
      <c r="M243" s="5">
        <v>39.516483999999998</v>
      </c>
      <c r="N243" s="5" t="s">
        <v>42</v>
      </c>
      <c r="O243" s="5" t="s">
        <v>42</v>
      </c>
      <c r="P243" s="5">
        <v>5.5395779999999997</v>
      </c>
      <c r="Q243" s="5">
        <v>22.402096</v>
      </c>
      <c r="R243" s="5">
        <v>22.402096</v>
      </c>
      <c r="S243" s="1" t="s">
        <v>49</v>
      </c>
      <c r="T243" s="7">
        <v>7346700</v>
      </c>
      <c r="U243" s="7">
        <v>6980600</v>
      </c>
      <c r="V243" s="7">
        <v>6010900</v>
      </c>
      <c r="W243" s="7">
        <v>5647300</v>
      </c>
      <c r="X243" s="7">
        <v>7480100</v>
      </c>
      <c r="Y243" s="7">
        <v>7415800</v>
      </c>
      <c r="Z243" s="7">
        <v>7382700</v>
      </c>
      <c r="AA243" s="7">
        <v>7346700</v>
      </c>
      <c r="AB243" s="8">
        <v>45.66</v>
      </c>
      <c r="AC243" s="5">
        <v>45.228000000000002</v>
      </c>
      <c r="AD243" s="5">
        <v>23.221</v>
      </c>
      <c r="AE243" s="5">
        <v>22.635999999999999</v>
      </c>
      <c r="AF243" s="7">
        <v>572881159</v>
      </c>
      <c r="AG243" s="7">
        <v>572620247</v>
      </c>
      <c r="AH243" s="7">
        <v>571404311</v>
      </c>
      <c r="AI243" s="5">
        <v>82.88</v>
      </c>
      <c r="AJ243" s="7">
        <v>1439</v>
      </c>
      <c r="AK243" s="7">
        <v>474784111</v>
      </c>
      <c r="AL243" s="6">
        <v>34146.473263</v>
      </c>
      <c r="AM243" s="7">
        <v>571384905</v>
      </c>
      <c r="AN243" s="5">
        <v>99.737889999999993</v>
      </c>
    </row>
    <row r="244" spans="1:40" x14ac:dyDescent="0.3">
      <c r="A244" s="4" t="s">
        <v>291</v>
      </c>
      <c r="B244" s="2">
        <v>4167462</v>
      </c>
      <c r="C244" s="1" t="s">
        <v>54</v>
      </c>
      <c r="D244" s="5">
        <v>46995.346447099997</v>
      </c>
      <c r="E244" s="6">
        <v>51132.453447</v>
      </c>
      <c r="F244" s="6">
        <v>51132.453447</v>
      </c>
      <c r="G244" s="5">
        <v>3.57</v>
      </c>
      <c r="H244" s="5">
        <v>39.362609999999997</v>
      </c>
      <c r="I244" s="5">
        <v>3.57</v>
      </c>
      <c r="J244" s="5">
        <v>39.362609999999997</v>
      </c>
      <c r="K244" s="5" t="s">
        <v>799</v>
      </c>
      <c r="L244" s="5" t="s">
        <v>799</v>
      </c>
      <c r="M244" s="5">
        <v>34.847163999999999</v>
      </c>
      <c r="N244" s="5">
        <v>33.486975673215603</v>
      </c>
      <c r="O244" s="5">
        <v>32.461446705961301</v>
      </c>
      <c r="P244" s="5">
        <v>18.243835000000001</v>
      </c>
      <c r="Q244" s="5">
        <v>30.888016</v>
      </c>
      <c r="R244" s="5">
        <v>30.888016</v>
      </c>
      <c r="S244" s="1" t="s">
        <v>49</v>
      </c>
      <c r="T244" s="7">
        <v>2528920</v>
      </c>
      <c r="U244" s="7">
        <v>2248598</v>
      </c>
      <c r="V244" s="7">
        <v>2043544</v>
      </c>
      <c r="W244" s="7">
        <v>1695390</v>
      </c>
      <c r="X244" s="7">
        <v>2802725</v>
      </c>
      <c r="Y244" s="7">
        <v>2703459</v>
      </c>
      <c r="Z244" s="7">
        <v>2616667</v>
      </c>
      <c r="AA244" s="7">
        <v>2528920</v>
      </c>
      <c r="AB244" s="5">
        <v>82.340999999999994</v>
      </c>
      <c r="AC244" s="5">
        <v>81.968999999999994</v>
      </c>
      <c r="AD244" s="5">
        <v>58.511000000000003</v>
      </c>
      <c r="AE244" s="5">
        <v>57.893000000000001</v>
      </c>
      <c r="AF244" s="7">
        <v>78371202</v>
      </c>
      <c r="AG244" s="7">
        <v>78749685</v>
      </c>
      <c r="AH244" s="7">
        <v>79091098</v>
      </c>
      <c r="AI244" s="5">
        <v>91.24</v>
      </c>
      <c r="AJ244" s="7">
        <v>1310</v>
      </c>
      <c r="AK244" s="7">
        <v>71504444</v>
      </c>
      <c r="AL244" s="6">
        <v>42877.639843999998</v>
      </c>
      <c r="AM244" s="7">
        <v>75752048</v>
      </c>
      <c r="AN244" s="8">
        <v>96.657899999999998</v>
      </c>
    </row>
    <row r="245" spans="1:40" x14ac:dyDescent="0.3">
      <c r="A245" s="4" t="s">
        <v>292</v>
      </c>
      <c r="B245" s="2">
        <v>4057757</v>
      </c>
      <c r="C245" s="1" t="s">
        <v>41</v>
      </c>
      <c r="D245" s="5">
        <v>44486.238549599999</v>
      </c>
      <c r="E245" s="6">
        <v>54535.238549000002</v>
      </c>
      <c r="F245" s="6">
        <v>54545.238550000002</v>
      </c>
      <c r="G245" s="5">
        <v>0.53</v>
      </c>
      <c r="H245" s="5">
        <v>46.016646999999999</v>
      </c>
      <c r="I245" s="5">
        <v>0.53</v>
      </c>
      <c r="J245" s="5">
        <v>46.016646999999999</v>
      </c>
      <c r="K245" s="5" t="s">
        <v>799</v>
      </c>
      <c r="L245" s="5">
        <v>4.0178571400000003</v>
      </c>
      <c r="M245" s="5">
        <v>30.105018000000001</v>
      </c>
      <c r="N245" s="5" t="s">
        <v>42</v>
      </c>
      <c r="O245" s="5" t="s">
        <v>42</v>
      </c>
      <c r="P245" s="5">
        <v>7.7718740000000004</v>
      </c>
      <c r="Q245" s="5">
        <v>20.696484999999999</v>
      </c>
      <c r="R245" s="5">
        <v>20.696484999999999</v>
      </c>
      <c r="S245" s="1" t="s">
        <v>49</v>
      </c>
      <c r="T245" s="7">
        <v>6064000</v>
      </c>
      <c r="U245" s="7">
        <v>6226000</v>
      </c>
      <c r="V245" s="7">
        <v>5886000</v>
      </c>
      <c r="W245" s="7">
        <v>5625000</v>
      </c>
      <c r="X245" s="7">
        <v>7017000</v>
      </c>
      <c r="Y245" s="7">
        <v>6567000</v>
      </c>
      <c r="Z245" s="7">
        <v>6208000</v>
      </c>
      <c r="AA245" s="7">
        <v>6064000</v>
      </c>
      <c r="AB245" s="5">
        <v>64.231999999999999</v>
      </c>
      <c r="AC245" s="8">
        <v>64.686000000000007</v>
      </c>
      <c r="AD245" s="8">
        <v>35.67</v>
      </c>
      <c r="AE245" s="8">
        <v>35.798999999999999</v>
      </c>
      <c r="AF245" s="7">
        <v>574742353</v>
      </c>
      <c r="AG245" s="7">
        <v>576063740</v>
      </c>
      <c r="AH245" s="7">
        <v>491316638</v>
      </c>
      <c r="AI245" s="5">
        <v>77.38</v>
      </c>
      <c r="AJ245" s="7">
        <v>1062</v>
      </c>
      <c r="AK245" s="7">
        <v>444757588</v>
      </c>
      <c r="AL245" s="6">
        <v>34424.237310999997</v>
      </c>
      <c r="AM245" s="7">
        <v>469854857</v>
      </c>
      <c r="AN245" s="5">
        <v>81.748350000000002</v>
      </c>
    </row>
    <row r="246" spans="1:40" x14ac:dyDescent="0.3">
      <c r="A246" s="4" t="s">
        <v>293</v>
      </c>
      <c r="B246" s="2">
        <v>4075105</v>
      </c>
      <c r="C246" s="1" t="s">
        <v>54</v>
      </c>
      <c r="D246" s="5">
        <v>41938.239447</v>
      </c>
      <c r="E246" s="6">
        <v>47899.239447</v>
      </c>
      <c r="F246" s="6">
        <v>48205.239447</v>
      </c>
      <c r="G246" s="5">
        <v>0.76</v>
      </c>
      <c r="H246" s="5" t="s">
        <v>799</v>
      </c>
      <c r="I246" s="5">
        <v>0.80300000000000005</v>
      </c>
      <c r="J246" s="5" t="s">
        <v>799</v>
      </c>
      <c r="K246" s="5">
        <v>1.5681953</v>
      </c>
      <c r="L246" s="5">
        <v>1.4246111200000002</v>
      </c>
      <c r="M246" s="5">
        <v>40.173724</v>
      </c>
      <c r="N246" s="5" t="s">
        <v>799</v>
      </c>
      <c r="O246" s="5">
        <v>18.0078125</v>
      </c>
      <c r="P246" s="5">
        <v>2.8197589999999999</v>
      </c>
      <c r="Q246" s="5">
        <v>7.4412370000000001</v>
      </c>
      <c r="R246" s="5">
        <v>7.4412370000000001</v>
      </c>
      <c r="S246" s="1" t="s">
        <v>49</v>
      </c>
      <c r="T246" s="7">
        <v>11812000</v>
      </c>
      <c r="U246" s="7">
        <v>11915000</v>
      </c>
      <c r="V246" s="7">
        <v>12222000</v>
      </c>
      <c r="W246" s="7">
        <v>11497000</v>
      </c>
      <c r="X246" s="7">
        <v>16987000</v>
      </c>
      <c r="Y246" s="7">
        <v>14875000</v>
      </c>
      <c r="Z246" s="7">
        <v>13156000</v>
      </c>
      <c r="AA246" s="7">
        <v>11812000</v>
      </c>
      <c r="AB246" s="5">
        <v>30.308</v>
      </c>
      <c r="AC246" s="8">
        <v>38.576999999999998</v>
      </c>
      <c r="AD246" s="5">
        <v>25.914000000000001</v>
      </c>
      <c r="AE246" s="8">
        <v>35.374000000000002</v>
      </c>
      <c r="AF246" s="7">
        <v>1144000000</v>
      </c>
      <c r="AG246" s="7">
        <v>1151000000</v>
      </c>
      <c r="AH246" s="7">
        <v>794000000</v>
      </c>
      <c r="AI246" s="5">
        <v>74.27</v>
      </c>
      <c r="AJ246" s="7">
        <v>1670</v>
      </c>
      <c r="AK246" s="7">
        <v>841856271</v>
      </c>
      <c r="AL246" s="6">
        <v>31148.682026999999</v>
      </c>
      <c r="AM246" s="7">
        <v>1130887353</v>
      </c>
      <c r="AN246" s="5">
        <v>99.772509999999997</v>
      </c>
    </row>
    <row r="247" spans="1:40" x14ac:dyDescent="0.3">
      <c r="A247" s="4" t="s">
        <v>294</v>
      </c>
      <c r="B247" s="2">
        <v>4010841</v>
      </c>
      <c r="C247" s="1" t="s">
        <v>54</v>
      </c>
      <c r="D247" s="5">
        <v>45472.103815319999</v>
      </c>
      <c r="E247" s="6">
        <v>79909.103814999995</v>
      </c>
      <c r="F247" s="6" t="s">
        <v>42</v>
      </c>
      <c r="G247" s="5">
        <v>0.98399999999999999</v>
      </c>
      <c r="H247" s="5">
        <v>13.265809000000001</v>
      </c>
      <c r="I247" s="5">
        <v>0.98399999999999999</v>
      </c>
      <c r="J247" s="5">
        <v>12.60994</v>
      </c>
      <c r="K247" s="5">
        <v>1.72296096</v>
      </c>
      <c r="L247" s="5">
        <v>1.72296096</v>
      </c>
      <c r="M247" s="5">
        <v>10.097937</v>
      </c>
      <c r="N247" s="5" t="s">
        <v>42</v>
      </c>
      <c r="O247" s="5" t="s">
        <v>42</v>
      </c>
      <c r="P247" s="5">
        <v>2.944655</v>
      </c>
      <c r="Q247" s="5">
        <v>5.3752930000000001</v>
      </c>
      <c r="R247" s="5">
        <v>5.3752930000000001</v>
      </c>
      <c r="S247" s="1" t="s">
        <v>49</v>
      </c>
      <c r="T247" s="7">
        <v>28257000</v>
      </c>
      <c r="U247" s="7">
        <v>36634000</v>
      </c>
      <c r="V247" s="7">
        <v>25956000</v>
      </c>
      <c r="W247" s="7">
        <v>17809000</v>
      </c>
      <c r="X247" s="7">
        <v>27137000</v>
      </c>
      <c r="Y247" s="7">
        <v>27122000</v>
      </c>
      <c r="Z247" s="7">
        <v>27007000</v>
      </c>
      <c r="AA247" s="7">
        <v>28257000</v>
      </c>
      <c r="AB247" s="8">
        <v>60.07</v>
      </c>
      <c r="AC247" s="8">
        <v>61.771999999999998</v>
      </c>
      <c r="AD247" s="8">
        <v>46.073999999999998</v>
      </c>
      <c r="AE247" s="8">
        <v>47.651000000000003</v>
      </c>
      <c r="AF247" s="7">
        <v>938174218</v>
      </c>
      <c r="AG247" s="7">
        <v>905559959</v>
      </c>
      <c r="AH247" s="7">
        <v>877701484</v>
      </c>
      <c r="AI247" s="5">
        <v>50.58</v>
      </c>
      <c r="AJ247" s="7">
        <v>1462</v>
      </c>
      <c r="AK247" s="7">
        <v>474603382</v>
      </c>
      <c r="AL247" s="6">
        <v>22999.279890999998</v>
      </c>
      <c r="AM247" s="7">
        <v>935358190</v>
      </c>
      <c r="AN247" s="8">
        <v>99.681899999999999</v>
      </c>
    </row>
    <row r="248" spans="1:40" x14ac:dyDescent="0.3">
      <c r="A248" s="4" t="s">
        <v>295</v>
      </c>
      <c r="B248" s="2">
        <v>4054537</v>
      </c>
      <c r="C248" s="1" t="s">
        <v>54</v>
      </c>
      <c r="D248" s="5">
        <v>36808.607279479998</v>
      </c>
      <c r="E248" s="6">
        <v>33070.673279000002</v>
      </c>
      <c r="F248" s="6">
        <v>34555.337278999999</v>
      </c>
      <c r="G248" s="8">
        <v>4.0599999999999996</v>
      </c>
      <c r="H248" s="5">
        <v>9.5178200000000004</v>
      </c>
      <c r="I248" s="8">
        <v>4.0599999999999996</v>
      </c>
      <c r="J248" s="5">
        <v>9.5178200000000004</v>
      </c>
      <c r="K248" s="5">
        <v>1.4901531700000001</v>
      </c>
      <c r="L248" s="5">
        <v>1.3060989599999999</v>
      </c>
      <c r="M248" s="5">
        <v>9.7356120161694495</v>
      </c>
      <c r="N248" s="5" t="s">
        <v>42</v>
      </c>
      <c r="O248" s="5" t="s">
        <v>42</v>
      </c>
      <c r="P248" s="5">
        <v>0.93310700000000002</v>
      </c>
      <c r="Q248" s="5">
        <v>6.1558890000000002</v>
      </c>
      <c r="R248" s="5">
        <v>6.1558890000000002</v>
      </c>
      <c r="S248" s="1" t="s">
        <v>82</v>
      </c>
      <c r="T248" s="7">
        <v>35441452</v>
      </c>
      <c r="U248" s="7">
        <v>34233366</v>
      </c>
      <c r="V248" s="7">
        <v>33671010</v>
      </c>
      <c r="W248" s="7">
        <v>27130676</v>
      </c>
      <c r="X248" s="7">
        <v>35441452</v>
      </c>
      <c r="Y248" s="7">
        <v>36462747</v>
      </c>
      <c r="Z248" s="7">
        <v>35776308</v>
      </c>
      <c r="AA248" s="7">
        <v>35055867</v>
      </c>
      <c r="AB248" s="5">
        <v>22.738</v>
      </c>
      <c r="AC248" s="5">
        <v>22.738</v>
      </c>
      <c r="AD248" s="5">
        <v>14.561999999999999</v>
      </c>
      <c r="AE248" s="5">
        <v>14.561999999999999</v>
      </c>
      <c r="AF248" s="7">
        <v>267261733</v>
      </c>
      <c r="AG248" s="7">
        <v>271244847</v>
      </c>
      <c r="AH248" s="7">
        <v>280948138</v>
      </c>
      <c r="AI248" s="5">
        <v>85.53</v>
      </c>
      <c r="AJ248" s="7">
        <v>1301</v>
      </c>
      <c r="AK248" s="7">
        <v>231994858</v>
      </c>
      <c r="AL248" s="6">
        <v>31597.699659000002</v>
      </c>
      <c r="AM248" s="7">
        <v>241729732</v>
      </c>
      <c r="AN248" s="5">
        <v>89.118650000000002</v>
      </c>
    </row>
    <row r="249" spans="1:40" x14ac:dyDescent="0.3">
      <c r="A249" s="4" t="s">
        <v>296</v>
      </c>
      <c r="B249" s="2">
        <v>4050911</v>
      </c>
      <c r="C249" s="1" t="s">
        <v>54</v>
      </c>
      <c r="D249" s="5">
        <v>42085.101311869999</v>
      </c>
      <c r="E249" s="6">
        <v>63948.101310999999</v>
      </c>
      <c r="F249" s="6">
        <v>63948.101311999999</v>
      </c>
      <c r="G249" s="5">
        <v>1.04</v>
      </c>
      <c r="H249" s="5">
        <v>20.754300000000001</v>
      </c>
      <c r="I249" s="5">
        <v>1.04</v>
      </c>
      <c r="J249" s="5">
        <v>20.754300000000001</v>
      </c>
      <c r="K249" s="5">
        <v>2.6136328500000001</v>
      </c>
      <c r="L249" s="5">
        <v>2.6136328500000001</v>
      </c>
      <c r="M249" s="5" t="s">
        <v>799</v>
      </c>
      <c r="N249" s="5">
        <v>129.07422324245201</v>
      </c>
      <c r="O249" s="5">
        <v>64.382621951219505</v>
      </c>
      <c r="P249" s="5">
        <v>6.13117</v>
      </c>
      <c r="Q249" s="5">
        <v>15.438943</v>
      </c>
      <c r="R249" s="5">
        <v>15.438943</v>
      </c>
      <c r="S249" s="1" t="s">
        <v>49</v>
      </c>
      <c r="T249" s="7">
        <v>11237000</v>
      </c>
      <c r="U249" s="7">
        <v>9800000</v>
      </c>
      <c r="V249" s="7">
        <v>9722000</v>
      </c>
      <c r="W249" s="7">
        <v>9603000</v>
      </c>
      <c r="X249" s="7">
        <v>10430000</v>
      </c>
      <c r="Y249" s="7">
        <v>10244000</v>
      </c>
      <c r="Z249" s="7">
        <v>10242000</v>
      </c>
      <c r="AA249" s="7">
        <v>11237000</v>
      </c>
      <c r="AB249" s="8">
        <v>42.956000000000003</v>
      </c>
      <c r="AC249" s="8">
        <v>36.173999999999999</v>
      </c>
      <c r="AD249" s="8">
        <v>42.698</v>
      </c>
      <c r="AE249" s="8">
        <v>38.781999999999996</v>
      </c>
      <c r="AF249" s="7">
        <v>498000000</v>
      </c>
      <c r="AG249" s="7">
        <v>498000000</v>
      </c>
      <c r="AH249" s="7">
        <v>498000000</v>
      </c>
      <c r="AI249" s="5">
        <v>77.02</v>
      </c>
      <c r="AJ249" s="7">
        <v>1375</v>
      </c>
      <c r="AK249" s="7">
        <v>383715058</v>
      </c>
      <c r="AL249" s="6">
        <v>32412.410949000001</v>
      </c>
      <c r="AM249" s="7">
        <v>497130748</v>
      </c>
      <c r="AN249" s="5">
        <v>99.780289999999994</v>
      </c>
    </row>
    <row r="250" spans="1:40" x14ac:dyDescent="0.3">
      <c r="A250" s="4" t="s">
        <v>297</v>
      </c>
      <c r="B250" s="2">
        <v>4104164</v>
      </c>
      <c r="C250" s="1" t="s">
        <v>54</v>
      </c>
      <c r="D250" s="5">
        <v>39629.307974160001</v>
      </c>
      <c r="E250" s="6">
        <v>52064.307974000003</v>
      </c>
      <c r="F250" s="6" t="s">
        <v>42</v>
      </c>
      <c r="G250" s="8">
        <v>2.1</v>
      </c>
      <c r="H250" s="5">
        <v>33.007899000000002</v>
      </c>
      <c r="I250" s="8">
        <v>2.1</v>
      </c>
      <c r="J250" s="5">
        <v>33.007899000000002</v>
      </c>
      <c r="K250" s="5" t="s">
        <v>799</v>
      </c>
      <c r="L250" s="5">
        <v>2.0846469999999999</v>
      </c>
      <c r="M250" s="5">
        <v>22.114733000000001</v>
      </c>
      <c r="N250" s="5" t="s">
        <v>42</v>
      </c>
      <c r="O250" s="5" t="s">
        <v>42</v>
      </c>
      <c r="P250" s="5">
        <v>2.4626009999999998</v>
      </c>
      <c r="Q250" s="5">
        <v>14.048653</v>
      </c>
      <c r="R250" s="5">
        <v>14.048653</v>
      </c>
      <c r="S250" s="1" t="s">
        <v>49</v>
      </c>
      <c r="T250" s="7">
        <v>19419000</v>
      </c>
      <c r="U250" s="7">
        <v>17062000</v>
      </c>
      <c r="V250" s="7">
        <v>17814000</v>
      </c>
      <c r="W250" s="7">
        <v>18194000</v>
      </c>
      <c r="X250" s="7">
        <v>21142000</v>
      </c>
      <c r="Y250" s="7">
        <v>20765000</v>
      </c>
      <c r="Z250" s="7">
        <v>20159000</v>
      </c>
      <c r="AA250" s="7">
        <v>19419000</v>
      </c>
      <c r="AB250" s="8">
        <v>26.33</v>
      </c>
      <c r="AC250" s="5">
        <v>26.393000000000001</v>
      </c>
      <c r="AD250" s="8">
        <v>17.91</v>
      </c>
      <c r="AE250" s="5">
        <v>17.529</v>
      </c>
      <c r="AF250" s="7">
        <v>189548670</v>
      </c>
      <c r="AG250" s="7">
        <v>189779216</v>
      </c>
      <c r="AH250" s="7">
        <v>189439991</v>
      </c>
      <c r="AI250" s="5">
        <v>85.25</v>
      </c>
      <c r="AJ250" s="7">
        <v>1486</v>
      </c>
      <c r="AK250" s="7">
        <v>161682901</v>
      </c>
      <c r="AL250" s="6">
        <v>33782.025333999998</v>
      </c>
      <c r="AM250" s="7">
        <v>188890227</v>
      </c>
      <c r="AN250" s="5">
        <v>99.589740000000006</v>
      </c>
    </row>
    <row r="251" spans="1:40" x14ac:dyDescent="0.3">
      <c r="A251" s="4" t="s">
        <v>298</v>
      </c>
      <c r="B251" s="2">
        <v>4060881</v>
      </c>
      <c r="C251" s="1" t="s">
        <v>54</v>
      </c>
      <c r="D251" s="5">
        <v>43559.8505391</v>
      </c>
      <c r="E251" s="6">
        <v>50084.850538999999</v>
      </c>
      <c r="F251" s="6" t="s">
        <v>42</v>
      </c>
      <c r="G251" s="5">
        <v>2.69</v>
      </c>
      <c r="H251" s="5">
        <v>16.921880999999999</v>
      </c>
      <c r="I251" s="5">
        <v>2.69</v>
      </c>
      <c r="J251" s="5">
        <v>16.921880999999999</v>
      </c>
      <c r="K251" s="5" t="s">
        <v>799</v>
      </c>
      <c r="L251" s="5">
        <v>33.900856480000002</v>
      </c>
      <c r="M251" s="5">
        <v>15.15489</v>
      </c>
      <c r="N251" s="5" t="s">
        <v>42</v>
      </c>
      <c r="O251" s="5" t="s">
        <v>42</v>
      </c>
      <c r="P251" s="5">
        <v>2.491784</v>
      </c>
      <c r="Q251" s="5">
        <v>11.073370000000001</v>
      </c>
      <c r="R251" s="5">
        <v>11.073370000000001</v>
      </c>
      <c r="S251" s="1" t="s">
        <v>49</v>
      </c>
      <c r="T251" s="7">
        <v>20431000</v>
      </c>
      <c r="U251" s="7">
        <v>20175000</v>
      </c>
      <c r="V251" s="7">
        <v>19440000</v>
      </c>
      <c r="W251" s="7">
        <v>19140000</v>
      </c>
      <c r="X251" s="7">
        <v>20100000</v>
      </c>
      <c r="Y251" s="7">
        <v>20280000</v>
      </c>
      <c r="Z251" s="7">
        <v>20385000</v>
      </c>
      <c r="AA251" s="7">
        <v>20431000</v>
      </c>
      <c r="AB251" s="5">
        <v>34.417999999999999</v>
      </c>
      <c r="AC251" s="5">
        <v>36.408000000000001</v>
      </c>
      <c r="AD251" s="5">
        <v>17.713000000000001</v>
      </c>
      <c r="AE251" s="5">
        <v>19.393000000000001</v>
      </c>
      <c r="AF251" s="7">
        <v>333500000</v>
      </c>
      <c r="AG251" s="7">
        <v>337000000</v>
      </c>
      <c r="AH251" s="7">
        <v>337983000</v>
      </c>
      <c r="AI251" s="5">
        <v>79.33</v>
      </c>
      <c r="AJ251" s="7">
        <v>2027</v>
      </c>
      <c r="AK251" s="7">
        <v>264550045</v>
      </c>
      <c r="AL251" s="6">
        <v>34555.526876999997</v>
      </c>
      <c r="AM251" s="7">
        <v>332604691</v>
      </c>
      <c r="AN251" s="5">
        <v>99.735939999999999</v>
      </c>
    </row>
    <row r="252" spans="1:40" x14ac:dyDescent="0.3">
      <c r="A252" s="4" t="s">
        <v>299</v>
      </c>
      <c r="B252" s="2">
        <v>4057057</v>
      </c>
      <c r="C252" s="1" t="s">
        <v>54</v>
      </c>
      <c r="D252" s="5">
        <v>43027.076946150002</v>
      </c>
      <c r="E252" s="6">
        <v>102415.076946</v>
      </c>
      <c r="F252" s="6">
        <v>102415.076946</v>
      </c>
      <c r="G252" s="5">
        <v>0.27</v>
      </c>
      <c r="H252" s="5">
        <v>15.726561999999999</v>
      </c>
      <c r="I252" s="5">
        <v>0.27</v>
      </c>
      <c r="J252" s="5">
        <v>15.726561999999999</v>
      </c>
      <c r="K252" s="5">
        <v>1.6034729999999999</v>
      </c>
      <c r="L252" s="5">
        <v>1.6034729999999999</v>
      </c>
      <c r="M252" s="5" t="s">
        <v>799</v>
      </c>
      <c r="N252" s="5" t="s">
        <v>799</v>
      </c>
      <c r="O252" s="5" t="s">
        <v>799</v>
      </c>
      <c r="P252" s="5">
        <v>4.1248170000000002</v>
      </c>
      <c r="Q252" s="5">
        <v>10.830411</v>
      </c>
      <c r="R252" s="5">
        <v>10.830411</v>
      </c>
      <c r="S252" s="1" t="s">
        <v>49</v>
      </c>
      <c r="T252" s="7">
        <v>24428000</v>
      </c>
      <c r="U252" s="7">
        <v>21680000</v>
      </c>
      <c r="V252" s="7">
        <v>20642000</v>
      </c>
      <c r="W252" s="7">
        <v>18469000</v>
      </c>
      <c r="X252" s="7">
        <v>24829000</v>
      </c>
      <c r="Y252" s="7">
        <v>24776000</v>
      </c>
      <c r="Z252" s="7">
        <v>24080000</v>
      </c>
      <c r="AA252" s="7">
        <v>24428000</v>
      </c>
      <c r="AB252" s="5">
        <v>34.006</v>
      </c>
      <c r="AC252" s="8">
        <v>38.387</v>
      </c>
      <c r="AD252" s="5">
        <v>29.417000000000002</v>
      </c>
      <c r="AE252" s="8">
        <v>37.529000000000003</v>
      </c>
      <c r="AF252" s="7">
        <v>2137544854</v>
      </c>
      <c r="AG252" s="7">
        <v>2137460355</v>
      </c>
      <c r="AH252" s="7">
        <v>2133508181</v>
      </c>
      <c r="AI252" s="5">
        <v>95.28</v>
      </c>
      <c r="AJ252" s="7">
        <v>848</v>
      </c>
      <c r="AK252" s="7">
        <v>2036722396</v>
      </c>
      <c r="AL252" s="6">
        <v>40999.221831000003</v>
      </c>
      <c r="AM252" s="7">
        <v>2132545691</v>
      </c>
      <c r="AN252" s="5">
        <v>99.766130000000004</v>
      </c>
    </row>
    <row r="253" spans="1:40" x14ac:dyDescent="0.3">
      <c r="A253" s="4" t="s">
        <v>300</v>
      </c>
      <c r="B253" s="2">
        <v>4417219</v>
      </c>
      <c r="C253" s="1" t="s">
        <v>54</v>
      </c>
      <c r="D253" s="5">
        <v>39018.227114239999</v>
      </c>
      <c r="E253" s="6">
        <v>68460.227113999994</v>
      </c>
      <c r="F253" s="6">
        <v>68460.227114000008</v>
      </c>
      <c r="G253" s="5">
        <v>0.69699999999999995</v>
      </c>
      <c r="H253" s="5">
        <v>31.836879432624102</v>
      </c>
      <c r="I253" s="5">
        <v>0.69699999999999995</v>
      </c>
      <c r="J253" s="5">
        <v>31.836879432624102</v>
      </c>
      <c r="K253" s="5" t="s">
        <v>799</v>
      </c>
      <c r="L253" s="5">
        <v>7.3743013595165907</v>
      </c>
      <c r="M253" s="5">
        <v>23.890367000000001</v>
      </c>
      <c r="N253" s="5" t="s">
        <v>42</v>
      </c>
      <c r="O253" s="5" t="s">
        <v>42</v>
      </c>
      <c r="P253" s="5">
        <v>10.383775</v>
      </c>
      <c r="Q253" s="5">
        <v>13.787177</v>
      </c>
      <c r="R253" s="5">
        <v>17.531428198268902</v>
      </c>
      <c r="S253" s="1" t="s">
        <v>49</v>
      </c>
      <c r="T253" s="7">
        <v>6996000</v>
      </c>
      <c r="U253" s="7">
        <v>6989000</v>
      </c>
      <c r="V253" s="7">
        <v>6341000</v>
      </c>
      <c r="W253" s="7">
        <v>6204000</v>
      </c>
      <c r="X253" s="7">
        <v>6612000</v>
      </c>
      <c r="Y253" s="7">
        <v>6624000</v>
      </c>
      <c r="Z253" s="7">
        <v>6866000</v>
      </c>
      <c r="AA253" s="7">
        <v>6996000</v>
      </c>
      <c r="AB253" s="5">
        <v>71.637</v>
      </c>
      <c r="AC253" s="8">
        <v>72.152000000000001</v>
      </c>
      <c r="AD253" s="8">
        <v>60.12</v>
      </c>
      <c r="AE253" s="8">
        <v>60.579000000000001</v>
      </c>
      <c r="AF253" s="7">
        <v>435000000</v>
      </c>
      <c r="AG253" s="7">
        <v>435000000</v>
      </c>
      <c r="AH253" s="7">
        <v>434000000</v>
      </c>
      <c r="AI253" s="5">
        <v>102.28</v>
      </c>
      <c r="AJ253" s="7">
        <v>1423</v>
      </c>
      <c r="AK253" s="7">
        <v>444488919</v>
      </c>
      <c r="AL253" s="6">
        <v>39906.215147000003</v>
      </c>
      <c r="AM253" s="7">
        <v>433585581</v>
      </c>
      <c r="AN253" s="8">
        <v>99.766999999999996</v>
      </c>
    </row>
    <row r="254" spans="1:40" x14ac:dyDescent="0.3">
      <c r="A254" s="4" t="s">
        <v>301</v>
      </c>
      <c r="B254" s="2">
        <v>109390153</v>
      </c>
      <c r="C254" s="1" t="s">
        <v>54</v>
      </c>
      <c r="D254" s="5">
        <v>40607.512536839997</v>
      </c>
      <c r="E254" s="6">
        <v>48377.512536000002</v>
      </c>
      <c r="F254" s="6" t="s">
        <v>42</v>
      </c>
      <c r="G254" s="5" t="s">
        <v>42</v>
      </c>
      <c r="H254" s="5" t="s">
        <v>42</v>
      </c>
      <c r="I254" s="5" t="s">
        <v>42</v>
      </c>
      <c r="J254" s="5" t="s">
        <v>42</v>
      </c>
      <c r="K254" s="5" t="s">
        <v>799</v>
      </c>
      <c r="L254" s="5">
        <v>3.8127812799999998</v>
      </c>
      <c r="M254" s="5" t="s">
        <v>42</v>
      </c>
      <c r="N254" s="5" t="s">
        <v>42</v>
      </c>
      <c r="O254" s="5" t="s">
        <v>42</v>
      </c>
      <c r="P254" s="5">
        <v>3.1294080000000002</v>
      </c>
      <c r="Q254" s="5">
        <v>13.373189</v>
      </c>
      <c r="R254" s="5">
        <v>13.373189</v>
      </c>
      <c r="S254" s="1" t="s">
        <v>49</v>
      </c>
      <c r="T254" s="7">
        <v>15444000</v>
      </c>
      <c r="U254" s="7">
        <v>14950000</v>
      </c>
      <c r="V254" s="7">
        <v>15054000</v>
      </c>
      <c r="W254" s="7">
        <v>14467000</v>
      </c>
      <c r="X254" s="7">
        <v>15459000</v>
      </c>
      <c r="Y254" s="7">
        <v>15475000</v>
      </c>
      <c r="Z254" s="7">
        <v>15486000</v>
      </c>
      <c r="AA254" s="7">
        <v>15444000</v>
      </c>
      <c r="AB254" s="5">
        <v>55.963000000000001</v>
      </c>
      <c r="AC254" s="8">
        <v>57</v>
      </c>
      <c r="AD254" s="5">
        <v>23.116</v>
      </c>
      <c r="AE254" s="8">
        <v>23</v>
      </c>
      <c r="AF254" s="7">
        <v>1916278058</v>
      </c>
      <c r="AG254" s="7">
        <v>1915063617</v>
      </c>
      <c r="AH254" s="7">
        <v>1914909765</v>
      </c>
      <c r="AI254" s="5">
        <v>100.21</v>
      </c>
      <c r="AJ254" s="7">
        <v>1197</v>
      </c>
      <c r="AK254" s="7">
        <v>1921309354</v>
      </c>
      <c r="AL254" s="6">
        <v>40693.332116999998</v>
      </c>
      <c r="AM254" s="7">
        <v>1914797898</v>
      </c>
      <c r="AN254" s="5">
        <v>99.871719999999996</v>
      </c>
    </row>
    <row r="255" spans="1:40" x14ac:dyDescent="0.3">
      <c r="A255" s="4" t="s">
        <v>302</v>
      </c>
      <c r="B255" s="2">
        <v>4072932</v>
      </c>
      <c r="C255" s="1" t="s">
        <v>54</v>
      </c>
      <c r="D255" s="5">
        <v>42061.4</v>
      </c>
      <c r="E255" s="6">
        <v>70119.399999999994</v>
      </c>
      <c r="F255" s="6">
        <v>52929.399999999994</v>
      </c>
      <c r="G255" s="5">
        <v>1.24</v>
      </c>
      <c r="H255" s="5">
        <v>10.502222222222199</v>
      </c>
      <c r="I255" s="5">
        <v>1.24</v>
      </c>
      <c r="J255" s="5">
        <v>10.502222222222199</v>
      </c>
      <c r="K255" s="5">
        <v>1.3825990300000002</v>
      </c>
      <c r="L255" s="5">
        <v>1.3826012053951899</v>
      </c>
      <c r="M255" s="5">
        <v>5.8201970000000003</v>
      </c>
      <c r="N255" s="5" t="s">
        <v>42</v>
      </c>
      <c r="O255" s="5" t="s">
        <v>42</v>
      </c>
      <c r="P255" s="5">
        <v>0.96098700000000004</v>
      </c>
      <c r="Q255" s="5">
        <v>11.918312</v>
      </c>
      <c r="R255" s="5">
        <v>7.3268826135105201</v>
      </c>
      <c r="S255" s="1" t="s">
        <v>49</v>
      </c>
      <c r="T255" s="7">
        <v>53979000</v>
      </c>
      <c r="U255" s="7">
        <v>56881000</v>
      </c>
      <c r="V255" s="7">
        <v>71247000</v>
      </c>
      <c r="W255" s="7">
        <v>57033000</v>
      </c>
      <c r="X255" s="7">
        <v>72966000</v>
      </c>
      <c r="Y255" s="7">
        <v>61828000</v>
      </c>
      <c r="Z255" s="7">
        <v>60443000</v>
      </c>
      <c r="AA255" s="7">
        <v>53979000</v>
      </c>
      <c r="AB255" s="5">
        <v>30.012</v>
      </c>
      <c r="AC255" s="8">
        <v>25.72</v>
      </c>
      <c r="AD255" s="8">
        <v>6.077</v>
      </c>
      <c r="AE255" s="8">
        <v>7.6159999999999997</v>
      </c>
      <c r="AF255" s="7">
        <v>355930582</v>
      </c>
      <c r="AG255" s="7">
        <v>357658668</v>
      </c>
      <c r="AH255" s="7">
        <v>361313544</v>
      </c>
      <c r="AI255" s="5">
        <v>59.07</v>
      </c>
      <c r="AJ255" s="7">
        <v>1537</v>
      </c>
      <c r="AK255" s="7">
        <v>210300430</v>
      </c>
      <c r="AL255" s="6">
        <v>24846.995803999998</v>
      </c>
      <c r="AM255" s="7">
        <v>354977286</v>
      </c>
      <c r="AN255" s="5">
        <v>99.712720000000004</v>
      </c>
    </row>
    <row r="256" spans="1:40" x14ac:dyDescent="0.3">
      <c r="A256" s="4" t="s">
        <v>303</v>
      </c>
      <c r="B256" s="2">
        <v>4093074</v>
      </c>
      <c r="C256" s="1" t="s">
        <v>54</v>
      </c>
      <c r="D256" s="5">
        <v>43385.977388860003</v>
      </c>
      <c r="E256" s="6">
        <v>53065.977387999999</v>
      </c>
      <c r="F256" s="6">
        <v>53065.977389</v>
      </c>
      <c r="G256" s="5">
        <v>0.45</v>
      </c>
      <c r="H256" s="5">
        <v>83.773388999999995</v>
      </c>
      <c r="I256" s="5">
        <v>0.41</v>
      </c>
      <c r="J256" s="5">
        <v>32.120367000000002</v>
      </c>
      <c r="K256" s="5" t="s">
        <v>799</v>
      </c>
      <c r="L256" s="5">
        <v>2.6410827799999996</v>
      </c>
      <c r="M256" s="5">
        <v>26.114712000000001</v>
      </c>
      <c r="N256" s="5">
        <v>26.225107884113999</v>
      </c>
      <c r="O256" s="5">
        <v>26.8766057312253</v>
      </c>
      <c r="P256" s="5">
        <v>5.2901980000000002</v>
      </c>
      <c r="Q256" s="5">
        <v>14.831184</v>
      </c>
      <c r="R256" s="5">
        <v>14.831184</v>
      </c>
      <c r="S256" s="1" t="s">
        <v>49</v>
      </c>
      <c r="T256" s="7">
        <v>9821000</v>
      </c>
      <c r="U256" s="7">
        <v>9719000</v>
      </c>
      <c r="V256" s="7">
        <v>9339000</v>
      </c>
      <c r="W256" s="7">
        <v>12552000</v>
      </c>
      <c r="X256" s="7">
        <v>10031000</v>
      </c>
      <c r="Y256" s="7">
        <v>9953000</v>
      </c>
      <c r="Z256" s="7">
        <v>9891000</v>
      </c>
      <c r="AA256" s="7">
        <v>9821000</v>
      </c>
      <c r="AB256" s="8">
        <v>37.43</v>
      </c>
      <c r="AC256" s="5">
        <v>38.061999999999998</v>
      </c>
      <c r="AD256" s="8">
        <v>34.182000000000002</v>
      </c>
      <c r="AE256" s="8">
        <v>35.6</v>
      </c>
      <c r="AF256" s="7">
        <v>543000000</v>
      </c>
      <c r="AG256" s="7">
        <v>549000000</v>
      </c>
      <c r="AH256" s="7">
        <v>592000000</v>
      </c>
      <c r="AI256" s="5">
        <v>96.89</v>
      </c>
      <c r="AJ256" s="7">
        <v>1291</v>
      </c>
      <c r="AK256" s="7">
        <v>521616690</v>
      </c>
      <c r="AL256" s="6">
        <v>42037.089047000001</v>
      </c>
      <c r="AM256" s="7">
        <v>535882224</v>
      </c>
      <c r="AN256" s="5">
        <v>99.540800000000004</v>
      </c>
    </row>
    <row r="257" spans="1:40" x14ac:dyDescent="0.3">
      <c r="A257" s="4" t="s">
        <v>304</v>
      </c>
      <c r="B257" s="2">
        <v>4096334</v>
      </c>
      <c r="C257" s="1" t="s">
        <v>54</v>
      </c>
      <c r="D257" s="5">
        <v>43321.570084799998</v>
      </c>
      <c r="E257" s="6" t="s">
        <v>42</v>
      </c>
      <c r="F257" s="6">
        <v>51781.570084999999</v>
      </c>
      <c r="G257" s="5">
        <v>3.32</v>
      </c>
      <c r="H257" s="5">
        <v>12.275057</v>
      </c>
      <c r="I257" s="5">
        <v>3.32</v>
      </c>
      <c r="J257" s="5">
        <v>12.275057</v>
      </c>
      <c r="K257" s="5">
        <v>2.74206116</v>
      </c>
      <c r="L257" s="5">
        <v>2.6985070900000001</v>
      </c>
      <c r="M257" s="5">
        <v>4.7836220000000003</v>
      </c>
      <c r="N257" s="5" t="s">
        <v>42</v>
      </c>
      <c r="O257" s="5" t="s">
        <v>42</v>
      </c>
      <c r="P257" s="5" t="s">
        <v>42</v>
      </c>
      <c r="Q257" s="5" t="s">
        <v>42</v>
      </c>
      <c r="R257" s="5" t="s">
        <v>42</v>
      </c>
      <c r="S257" s="1" t="s">
        <v>49</v>
      </c>
      <c r="T257" s="7">
        <v>9776000</v>
      </c>
      <c r="U257" s="7">
        <v>10857000</v>
      </c>
      <c r="V257" s="7">
        <v>11789000</v>
      </c>
      <c r="W257" s="7">
        <v>5954000</v>
      </c>
      <c r="X257" s="7">
        <v>11713000</v>
      </c>
      <c r="Y257" s="7">
        <v>11058000</v>
      </c>
      <c r="Z257" s="7">
        <v>9915000</v>
      </c>
      <c r="AA257" s="7">
        <v>9776000</v>
      </c>
      <c r="AB257" s="5">
        <v>93.781000000000006</v>
      </c>
      <c r="AC257" s="5">
        <v>94.049000000000007</v>
      </c>
      <c r="AD257" s="5" t="s">
        <v>42</v>
      </c>
      <c r="AE257" s="5" t="s">
        <v>42</v>
      </c>
      <c r="AF257" s="7">
        <v>251213631</v>
      </c>
      <c r="AG257" s="7">
        <v>251070919</v>
      </c>
      <c r="AH257" s="7">
        <v>250056245</v>
      </c>
      <c r="AI257" s="5">
        <v>85.95</v>
      </c>
      <c r="AJ257" s="7">
        <v>1254</v>
      </c>
      <c r="AK257" s="7">
        <v>215937197</v>
      </c>
      <c r="AL257" s="6">
        <v>37236.210249999996</v>
      </c>
      <c r="AM257" s="7">
        <v>249727289</v>
      </c>
      <c r="AN257" s="5">
        <v>99.403080000000003</v>
      </c>
    </row>
    <row r="258" spans="1:40" x14ac:dyDescent="0.3">
      <c r="A258" s="4" t="s">
        <v>305</v>
      </c>
      <c r="B258" s="2">
        <v>27752321</v>
      </c>
      <c r="C258" s="1" t="s">
        <v>54</v>
      </c>
      <c r="D258" s="5">
        <v>39970.657956679999</v>
      </c>
      <c r="E258" s="6">
        <v>38257.657956000003</v>
      </c>
      <c r="F258" s="6" t="s">
        <v>42</v>
      </c>
      <c r="G258" s="5">
        <v>3.9E-2</v>
      </c>
      <c r="H258" s="5">
        <v>38.914186000000001</v>
      </c>
      <c r="I258" s="5">
        <v>3.9E-2</v>
      </c>
      <c r="J258" s="5">
        <v>38.914186000000001</v>
      </c>
      <c r="K258" s="5">
        <v>10.27752081</v>
      </c>
      <c r="L258" s="5">
        <v>9.5283018899999998</v>
      </c>
      <c r="M258" s="5">
        <v>43.229571999999997</v>
      </c>
      <c r="N258" s="5" t="s">
        <v>42</v>
      </c>
      <c r="O258" s="5" t="s">
        <v>42</v>
      </c>
      <c r="P258" s="5">
        <v>1.325445</v>
      </c>
      <c r="Q258" s="5">
        <v>30.225287999999999</v>
      </c>
      <c r="R258" s="5">
        <v>30.225287999999999</v>
      </c>
      <c r="S258" s="1" t="s">
        <v>49</v>
      </c>
      <c r="T258" s="7">
        <v>24383000</v>
      </c>
      <c r="U258" s="7">
        <v>20583000</v>
      </c>
      <c r="V258" s="7">
        <v>18406000</v>
      </c>
      <c r="W258" s="7">
        <v>11967339</v>
      </c>
      <c r="X258" s="7">
        <v>28864000</v>
      </c>
      <c r="Y258" s="7">
        <v>27182000</v>
      </c>
      <c r="Z258" s="7">
        <v>25696000</v>
      </c>
      <c r="AA258" s="7">
        <v>24383000</v>
      </c>
      <c r="AB258" s="5">
        <v>25.387</v>
      </c>
      <c r="AC258" s="5">
        <v>27.785</v>
      </c>
      <c r="AD258" s="8">
        <v>3.0680000000000001</v>
      </c>
      <c r="AE258" s="8">
        <v>2.5289999999999999</v>
      </c>
      <c r="AF258" s="7">
        <v>1796000000</v>
      </c>
      <c r="AG258" s="7">
        <v>1790000000</v>
      </c>
      <c r="AH258" s="7">
        <v>1785887000</v>
      </c>
      <c r="AI258" s="8">
        <v>56.63</v>
      </c>
      <c r="AJ258" s="7">
        <v>645</v>
      </c>
      <c r="AK258" s="7">
        <v>1018667705</v>
      </c>
      <c r="AL258" s="6">
        <v>22634.796405000001</v>
      </c>
      <c r="AM258" s="7">
        <v>1266242797</v>
      </c>
      <c r="AN258" s="5">
        <v>70.391419999999997</v>
      </c>
    </row>
    <row r="259" spans="1:40" x14ac:dyDescent="0.3">
      <c r="A259" s="4" t="s">
        <v>306</v>
      </c>
      <c r="B259" s="2">
        <v>4558889</v>
      </c>
      <c r="C259" s="1" t="s">
        <v>54</v>
      </c>
      <c r="D259" s="5">
        <v>42741.294084579997</v>
      </c>
      <c r="E259" s="6">
        <v>46296.294084000001</v>
      </c>
      <c r="F259" s="6" t="s">
        <v>42</v>
      </c>
      <c r="G259" s="5">
        <v>0.91100000000000003</v>
      </c>
      <c r="H259" s="5">
        <v>13.817214999999999</v>
      </c>
      <c r="I259" s="5">
        <v>0.91100000000000003</v>
      </c>
      <c r="J259" s="5">
        <v>13.821225</v>
      </c>
      <c r="K259" s="5">
        <v>7.9646560399999995</v>
      </c>
      <c r="L259" s="5">
        <v>3.46813934</v>
      </c>
      <c r="M259" s="5">
        <v>15.681044999999999</v>
      </c>
      <c r="N259" s="5" t="s">
        <v>42</v>
      </c>
      <c r="O259" s="5" t="s">
        <v>42</v>
      </c>
      <c r="P259" s="5">
        <v>2.921824</v>
      </c>
      <c r="Q259" s="5">
        <v>11.723549</v>
      </c>
      <c r="R259" s="5">
        <v>11.723549</v>
      </c>
      <c r="S259" s="1" t="s">
        <v>43</v>
      </c>
      <c r="T259" s="7">
        <v>15845000</v>
      </c>
      <c r="U259" s="7">
        <v>16034000</v>
      </c>
      <c r="V259" s="7">
        <v>16281000</v>
      </c>
      <c r="W259" s="7">
        <v>14923000</v>
      </c>
      <c r="X259" s="7">
        <v>15845000</v>
      </c>
      <c r="Y259" s="7">
        <v>15812000</v>
      </c>
      <c r="Z259" s="7">
        <v>15831000</v>
      </c>
      <c r="AA259" s="7">
        <v>16024000</v>
      </c>
      <c r="AB259" s="5">
        <v>34.433999999999997</v>
      </c>
      <c r="AC259" s="5">
        <v>34.433999999999997</v>
      </c>
      <c r="AD259" s="5">
        <v>23.742999999999999</v>
      </c>
      <c r="AE259" s="5">
        <v>23.742999999999999</v>
      </c>
      <c r="AF259" s="7">
        <v>299918100</v>
      </c>
      <c r="AG259" s="7">
        <v>304445396</v>
      </c>
      <c r="AH259" s="7">
        <v>311982539</v>
      </c>
      <c r="AI259" s="5">
        <v>85.15</v>
      </c>
      <c r="AJ259" s="7">
        <v>944</v>
      </c>
      <c r="AK259" s="7">
        <v>254726939</v>
      </c>
      <c r="AL259" s="6">
        <v>36392.837774</v>
      </c>
      <c r="AM259" s="7">
        <v>298434413</v>
      </c>
      <c r="AN259" s="5">
        <v>99.756749999999997</v>
      </c>
    </row>
    <row r="260" spans="1:40" x14ac:dyDescent="0.3">
      <c r="A260" s="4" t="s">
        <v>307</v>
      </c>
      <c r="B260" s="2">
        <v>3009150</v>
      </c>
      <c r="C260" s="1" t="s">
        <v>54</v>
      </c>
      <c r="D260" s="5">
        <v>40140.68037111</v>
      </c>
      <c r="E260" s="6">
        <v>48567.680371000002</v>
      </c>
      <c r="F260" s="6" t="s">
        <v>42</v>
      </c>
      <c r="G260" s="5">
        <v>1.62</v>
      </c>
      <c r="H260" s="5">
        <v>15.252041999999999</v>
      </c>
      <c r="I260" s="5">
        <v>1.62</v>
      </c>
      <c r="J260" s="5">
        <v>15.252041999999999</v>
      </c>
      <c r="K260" s="5">
        <v>3.8371888200000002</v>
      </c>
      <c r="L260" s="5">
        <v>3.7095584100000001</v>
      </c>
      <c r="M260" s="5">
        <v>40.156682000000004</v>
      </c>
      <c r="N260" s="5" t="s">
        <v>42</v>
      </c>
      <c r="O260" s="5" t="s">
        <v>42</v>
      </c>
      <c r="P260" s="5">
        <v>3.8969490000000002</v>
      </c>
      <c r="Q260" s="5">
        <v>6.3278299999999996</v>
      </c>
      <c r="R260" s="5">
        <v>6.3278299999999996</v>
      </c>
      <c r="S260" s="1" t="s">
        <v>49</v>
      </c>
      <c r="T260" s="7">
        <v>10295000</v>
      </c>
      <c r="U260" s="7">
        <v>11069000</v>
      </c>
      <c r="V260" s="7">
        <v>7301000</v>
      </c>
      <c r="W260" s="7">
        <v>4543000</v>
      </c>
      <c r="X260" s="7">
        <v>12463000</v>
      </c>
      <c r="Y260" s="7">
        <v>12098000</v>
      </c>
      <c r="Z260" s="7">
        <v>11185000</v>
      </c>
      <c r="AA260" s="7">
        <v>10295000</v>
      </c>
      <c r="AB260" s="5">
        <v>73.462999999999994</v>
      </c>
      <c r="AC260" s="8">
        <v>77.108000000000004</v>
      </c>
      <c r="AD260" s="5">
        <v>49.218000000000004</v>
      </c>
      <c r="AE260" s="8">
        <v>56.045999999999999</v>
      </c>
      <c r="AF260" s="7">
        <v>307097241</v>
      </c>
      <c r="AG260" s="7">
        <v>307093909</v>
      </c>
      <c r="AH260" s="7">
        <v>305839680</v>
      </c>
      <c r="AI260" s="5">
        <v>83.04</v>
      </c>
      <c r="AJ260" s="7">
        <v>986</v>
      </c>
      <c r="AK260" s="7">
        <v>255010440</v>
      </c>
      <c r="AL260" s="6">
        <v>33332.414612</v>
      </c>
      <c r="AM260" s="7">
        <v>290043970</v>
      </c>
      <c r="AN260" s="5">
        <v>94.446950000000001</v>
      </c>
    </row>
    <row r="261" spans="1:40" x14ac:dyDescent="0.3">
      <c r="A261" s="4" t="s">
        <v>308</v>
      </c>
      <c r="B261" s="2">
        <v>4107063</v>
      </c>
      <c r="C261" s="1" t="s">
        <v>54</v>
      </c>
      <c r="D261" s="5">
        <v>41806.550083200003</v>
      </c>
      <c r="E261" s="6">
        <v>43967.613082999997</v>
      </c>
      <c r="F261" s="6" t="s">
        <v>42</v>
      </c>
      <c r="G261" s="5">
        <v>1.47</v>
      </c>
      <c r="H261" s="5">
        <v>31.487805000000002</v>
      </c>
      <c r="I261" s="5">
        <v>1.47</v>
      </c>
      <c r="J261" s="5">
        <v>31.487805000000002</v>
      </c>
      <c r="K261" s="5" t="s">
        <v>799</v>
      </c>
      <c r="L261" s="5">
        <v>4.3775431099999995</v>
      </c>
      <c r="M261" s="5">
        <v>24.803073999999999</v>
      </c>
      <c r="N261" s="5" t="s">
        <v>42</v>
      </c>
      <c r="O261" s="5" t="s">
        <v>42</v>
      </c>
      <c r="P261" s="5">
        <v>6.3624700000000001</v>
      </c>
      <c r="Q261" s="5">
        <v>19.804161000000001</v>
      </c>
      <c r="R261" s="5">
        <v>19.804161000000001</v>
      </c>
      <c r="S261" s="1" t="s">
        <v>49</v>
      </c>
      <c r="T261" s="7">
        <v>6596950</v>
      </c>
      <c r="U261" s="7">
        <v>6150530</v>
      </c>
      <c r="V261" s="7">
        <v>5546514</v>
      </c>
      <c r="W261" s="7">
        <v>4540029</v>
      </c>
      <c r="X261" s="7">
        <v>6910463</v>
      </c>
      <c r="Y261" s="7">
        <v>6824736</v>
      </c>
      <c r="Z261" s="7">
        <v>6736013</v>
      </c>
      <c r="AA261" s="7">
        <v>6596950</v>
      </c>
      <c r="AB261" s="5">
        <v>36.145000000000003</v>
      </c>
      <c r="AC261" s="5">
        <v>35.405999999999999</v>
      </c>
      <c r="AD261" s="5">
        <v>31.001000000000001</v>
      </c>
      <c r="AE261" s="5">
        <v>30.943999999999999</v>
      </c>
      <c r="AF261" s="7">
        <v>231307680</v>
      </c>
      <c r="AG261" s="7">
        <v>231535965</v>
      </c>
      <c r="AH261" s="7">
        <v>230798657</v>
      </c>
      <c r="AI261" s="5">
        <v>87.25</v>
      </c>
      <c r="AJ261" s="7">
        <v>1130</v>
      </c>
      <c r="AK261" s="7">
        <v>201811699</v>
      </c>
      <c r="AL261" s="6">
        <v>36475.446476999998</v>
      </c>
      <c r="AM261" s="7">
        <v>230238684</v>
      </c>
      <c r="AN261" s="5">
        <v>99.537850000000006</v>
      </c>
    </row>
    <row r="262" spans="1:40" x14ac:dyDescent="0.3">
      <c r="A262" s="4" t="s">
        <v>309</v>
      </c>
      <c r="B262" s="2">
        <v>4276678</v>
      </c>
      <c r="C262" s="1" t="s">
        <v>54</v>
      </c>
      <c r="D262" s="5">
        <v>38762.950517279998</v>
      </c>
      <c r="E262" s="6">
        <v>54855.950516999997</v>
      </c>
      <c r="F262" s="6">
        <v>54855.950517000005</v>
      </c>
      <c r="G262" s="5">
        <v>1.75</v>
      </c>
      <c r="H262" s="5">
        <v>35.552</v>
      </c>
      <c r="I262" s="5">
        <v>1.75</v>
      </c>
      <c r="J262" s="5">
        <v>35.552</v>
      </c>
      <c r="K262" s="5">
        <v>77.119305859999997</v>
      </c>
      <c r="L262" s="5">
        <v>15.07846297</v>
      </c>
      <c r="M262" s="5">
        <v>122.76243100000001</v>
      </c>
      <c r="N262" s="5">
        <v>126.312537024462</v>
      </c>
      <c r="O262" s="5" t="s">
        <v>799</v>
      </c>
      <c r="P262" s="5">
        <v>3.3828909999999999</v>
      </c>
      <c r="Q262" s="5">
        <v>13.16248</v>
      </c>
      <c r="R262" s="5">
        <v>13.16248</v>
      </c>
      <c r="S262" s="1" t="s">
        <v>49</v>
      </c>
      <c r="T262" s="7">
        <v>16060300</v>
      </c>
      <c r="U262" s="7">
        <v>20929800</v>
      </c>
      <c r="V262" s="7">
        <v>16949800</v>
      </c>
      <c r="W262" s="7">
        <v>8260300</v>
      </c>
      <c r="X262" s="7">
        <v>16215700</v>
      </c>
      <c r="Y262" s="7">
        <v>16260500</v>
      </c>
      <c r="Z262" s="7">
        <v>16102200</v>
      </c>
      <c r="AA262" s="7">
        <v>16060300</v>
      </c>
      <c r="AB262" s="8">
        <v>33.523000000000003</v>
      </c>
      <c r="AC262" s="5">
        <v>34.145000000000003</v>
      </c>
      <c r="AD262" s="8">
        <v>24.667999999999999</v>
      </c>
      <c r="AE262" s="5">
        <v>24.800999999999998</v>
      </c>
      <c r="AF262" s="7">
        <v>218328522</v>
      </c>
      <c r="AG262" s="7">
        <v>219170473</v>
      </c>
      <c r="AH262" s="7">
        <v>223080697</v>
      </c>
      <c r="AI262" s="5">
        <v>92.04</v>
      </c>
      <c r="AJ262" s="7">
        <v>1007</v>
      </c>
      <c r="AK262" s="7">
        <v>200709040</v>
      </c>
      <c r="AL262" s="6">
        <v>35678.038950000002</v>
      </c>
      <c r="AM262" s="7">
        <v>214414254</v>
      </c>
      <c r="AN262" s="5">
        <v>98.326570000000004</v>
      </c>
    </row>
    <row r="263" spans="1:40" x14ac:dyDescent="0.3">
      <c r="A263" s="4" t="s">
        <v>310</v>
      </c>
      <c r="B263" s="2">
        <v>4547508</v>
      </c>
      <c r="C263" s="1" t="s">
        <v>41</v>
      </c>
      <c r="D263" s="5">
        <v>43352.258622039997</v>
      </c>
      <c r="E263" s="6">
        <v>59609.258622000001</v>
      </c>
      <c r="F263" s="6" t="s">
        <v>42</v>
      </c>
      <c r="G263" s="5">
        <v>0.45</v>
      </c>
      <c r="H263" s="5">
        <v>19.241420999999999</v>
      </c>
      <c r="I263" s="5">
        <v>0.45</v>
      </c>
      <c r="J263" s="5">
        <v>19.241420999999999</v>
      </c>
      <c r="K263" s="5" t="s">
        <v>799</v>
      </c>
      <c r="L263" s="5">
        <v>1.7362016499999999</v>
      </c>
      <c r="M263" s="5">
        <v>41.132561000000003</v>
      </c>
      <c r="N263" s="5" t="s">
        <v>42</v>
      </c>
      <c r="O263" s="5" t="s">
        <v>42</v>
      </c>
      <c r="P263" s="5">
        <v>3.9351240000000001</v>
      </c>
      <c r="Q263" s="5">
        <v>13.335405</v>
      </c>
      <c r="R263" s="5">
        <v>13.335405</v>
      </c>
      <c r="S263" s="1" t="s">
        <v>49</v>
      </c>
      <c r="T263" s="7">
        <v>14814000</v>
      </c>
      <c r="U263" s="7">
        <v>14057000</v>
      </c>
      <c r="V263" s="7">
        <v>12683000</v>
      </c>
      <c r="W263" s="7">
        <v>11618000</v>
      </c>
      <c r="X263" s="7">
        <v>15148000</v>
      </c>
      <c r="Y263" s="7">
        <v>15062000</v>
      </c>
      <c r="Z263" s="7">
        <v>14929000</v>
      </c>
      <c r="AA263" s="7">
        <v>14814000</v>
      </c>
      <c r="AB263" s="5">
        <v>54.542999999999999</v>
      </c>
      <c r="AC263" s="5">
        <v>55.691000000000003</v>
      </c>
      <c r="AD263" s="5">
        <v>26.603000000000002</v>
      </c>
      <c r="AE263" s="5">
        <v>27.923999999999999</v>
      </c>
      <c r="AF263" s="7">
        <v>1356443009</v>
      </c>
      <c r="AG263" s="7">
        <v>1355763506</v>
      </c>
      <c r="AH263" s="7">
        <v>1398322033</v>
      </c>
      <c r="AI263" s="5">
        <v>72.75</v>
      </c>
      <c r="AJ263" s="7">
        <v>977</v>
      </c>
      <c r="AK263" s="7">
        <v>986845235</v>
      </c>
      <c r="AL263" s="6">
        <v>31539.573710000001</v>
      </c>
      <c r="AM263" s="7">
        <v>1124172476</v>
      </c>
      <c r="AN263" s="5">
        <v>82.87585</v>
      </c>
    </row>
    <row r="264" spans="1:40" x14ac:dyDescent="0.3">
      <c r="A264" s="4" t="s">
        <v>311</v>
      </c>
      <c r="B264" s="2">
        <v>113873</v>
      </c>
      <c r="C264" s="1" t="s">
        <v>54</v>
      </c>
      <c r="D264" s="5">
        <v>39265.971298839999</v>
      </c>
      <c r="E264" s="6">
        <v>170918.97129799999</v>
      </c>
      <c r="F264" s="6" t="s">
        <v>42</v>
      </c>
      <c r="G264" s="5">
        <v>0.22</v>
      </c>
      <c r="H264" s="5">
        <v>11.252846999999999</v>
      </c>
      <c r="I264" s="5">
        <v>0.22</v>
      </c>
      <c r="J264" s="5">
        <v>11.252846999999999</v>
      </c>
      <c r="K264" s="5">
        <v>0.88609864999999999</v>
      </c>
      <c r="L264" s="5">
        <v>0.88609864999999999</v>
      </c>
      <c r="M264" s="5">
        <v>6.144279</v>
      </c>
      <c r="N264" s="5" t="s">
        <v>42</v>
      </c>
      <c r="O264" s="5" t="s">
        <v>42</v>
      </c>
      <c r="P264" s="5">
        <v>0.93529700000000005</v>
      </c>
      <c r="Q264" s="5">
        <v>15.821802</v>
      </c>
      <c r="R264" s="5">
        <v>15.821802</v>
      </c>
      <c r="S264" s="1" t="s">
        <v>49</v>
      </c>
      <c r="T264" s="7">
        <v>176191000</v>
      </c>
      <c r="U264" s="7">
        <v>158057000</v>
      </c>
      <c r="V264" s="7">
        <v>136341000</v>
      </c>
      <c r="W264" s="7">
        <v>127144000</v>
      </c>
      <c r="X264" s="7">
        <v>182743000</v>
      </c>
      <c r="Y264" s="7">
        <v>180348000</v>
      </c>
      <c r="Z264" s="7">
        <v>177494000</v>
      </c>
      <c r="AA264" s="7">
        <v>176191000</v>
      </c>
      <c r="AB264" s="8">
        <v>9.1720000000000006</v>
      </c>
      <c r="AC264" s="8">
        <v>7.6790000000000003</v>
      </c>
      <c r="AD264" s="8">
        <v>6.7069999999999999</v>
      </c>
      <c r="AE264" s="8">
        <v>5.1219999999999999</v>
      </c>
      <c r="AF264" s="7">
        <v>3974288593</v>
      </c>
      <c r="AG264" s="7">
        <v>3975249685</v>
      </c>
      <c r="AH264" s="7">
        <v>4002954437</v>
      </c>
      <c r="AI264" s="8">
        <v>58.8</v>
      </c>
      <c r="AJ264" s="7">
        <v>1860</v>
      </c>
      <c r="AK264" s="7">
        <v>2336734711</v>
      </c>
      <c r="AL264" s="6">
        <v>23086.938944000001</v>
      </c>
      <c r="AM264" s="7">
        <v>3889592734</v>
      </c>
      <c r="AN264" s="5">
        <v>97.86891</v>
      </c>
    </row>
    <row r="265" spans="1:40" x14ac:dyDescent="0.3">
      <c r="A265" s="4" t="s">
        <v>312</v>
      </c>
      <c r="B265" s="2">
        <v>4004136</v>
      </c>
      <c r="C265" s="1" t="s">
        <v>54</v>
      </c>
      <c r="D265" s="5">
        <v>44306.403339900004</v>
      </c>
      <c r="E265" s="6">
        <v>60722.403338999997</v>
      </c>
      <c r="F265" s="6" t="s">
        <v>42</v>
      </c>
      <c r="G265" s="5">
        <v>0.84</v>
      </c>
      <c r="H265" s="5">
        <v>16.198412999999999</v>
      </c>
      <c r="I265" s="5">
        <v>0.84</v>
      </c>
      <c r="J265" s="5">
        <v>16.198412999999999</v>
      </c>
      <c r="K265" s="5">
        <v>4.73549884</v>
      </c>
      <c r="L265" s="5">
        <v>3.43641262</v>
      </c>
      <c r="M265" s="5">
        <v>20.248016</v>
      </c>
      <c r="N265" s="5" t="s">
        <v>42</v>
      </c>
      <c r="O265" s="5" t="s">
        <v>42</v>
      </c>
      <c r="P265" s="5">
        <v>0.40514299999999998</v>
      </c>
      <c r="Q265" s="5">
        <v>6.7386980000000003</v>
      </c>
      <c r="R265" s="5">
        <v>6.7386980000000003</v>
      </c>
      <c r="S265" s="1" t="s">
        <v>45</v>
      </c>
      <c r="T265" s="7">
        <v>150039000</v>
      </c>
      <c r="U265" s="7">
        <v>148258000</v>
      </c>
      <c r="V265" s="7">
        <v>137888000</v>
      </c>
      <c r="W265" s="7">
        <v>132498000</v>
      </c>
      <c r="X265" s="7">
        <v>149879000</v>
      </c>
      <c r="Y265" s="7">
        <v>150202000</v>
      </c>
      <c r="Z265" s="7">
        <v>150143000</v>
      </c>
      <c r="AA265" s="7">
        <v>150039000</v>
      </c>
      <c r="AB265" s="5">
        <v>22.963000000000001</v>
      </c>
      <c r="AC265" s="5">
        <v>23.347999999999999</v>
      </c>
      <c r="AD265" s="8">
        <v>5.4340000000000002</v>
      </c>
      <c r="AE265" s="8">
        <v>5.4169999999999998</v>
      </c>
      <c r="AF265" s="7">
        <v>724000000</v>
      </c>
      <c r="AG265" s="7">
        <v>724000000</v>
      </c>
      <c r="AH265" s="7">
        <v>720000000</v>
      </c>
      <c r="AI265" s="5">
        <v>75.31</v>
      </c>
      <c r="AJ265" s="7">
        <v>1455</v>
      </c>
      <c r="AK265" s="7">
        <v>544957519</v>
      </c>
      <c r="AL265" s="6">
        <v>33367.748888000002</v>
      </c>
      <c r="AM265" s="7">
        <v>717003898</v>
      </c>
      <c r="AN265" s="5">
        <v>99.087590000000006</v>
      </c>
    </row>
    <row r="266" spans="1:40" x14ac:dyDescent="0.3">
      <c r="A266" s="4" t="s">
        <v>313</v>
      </c>
      <c r="B266" s="2">
        <v>4011157</v>
      </c>
      <c r="C266" s="1" t="s">
        <v>54</v>
      </c>
      <c r="D266" s="5">
        <v>37860.427416519997</v>
      </c>
      <c r="E266" s="6">
        <v>46229.427415999999</v>
      </c>
      <c r="F266" s="6" t="s">
        <v>42</v>
      </c>
      <c r="G266" s="5">
        <v>1.1399999999999999</v>
      </c>
      <c r="H266" s="5">
        <v>10.664348</v>
      </c>
      <c r="I266" s="5">
        <v>1.1399999999999999</v>
      </c>
      <c r="J266" s="5">
        <v>10.664348</v>
      </c>
      <c r="K266" s="5">
        <v>1.4992415399999999</v>
      </c>
      <c r="L266" s="5">
        <v>1.4992415399999999</v>
      </c>
      <c r="M266" s="5">
        <v>6.5214309999999998</v>
      </c>
      <c r="N266" s="5" t="s">
        <v>42</v>
      </c>
      <c r="O266" s="5" t="s">
        <v>42</v>
      </c>
      <c r="P266" s="5">
        <v>0.35911700000000002</v>
      </c>
      <c r="Q266" s="5">
        <v>5.3161719999999999</v>
      </c>
      <c r="R266" s="5">
        <v>5.3161719999999999</v>
      </c>
      <c r="S266" s="1" t="s">
        <v>49</v>
      </c>
      <c r="T266" s="7">
        <v>139001000</v>
      </c>
      <c r="U266" s="7">
        <v>171189000</v>
      </c>
      <c r="V266" s="7">
        <v>108332000</v>
      </c>
      <c r="W266" s="7">
        <v>60115000</v>
      </c>
      <c r="X266" s="7">
        <v>128731000</v>
      </c>
      <c r="Y266" s="7">
        <v>134330000</v>
      </c>
      <c r="Z266" s="7">
        <v>134356000</v>
      </c>
      <c r="AA266" s="7">
        <v>139001000</v>
      </c>
      <c r="AB266" s="8">
        <v>10.352</v>
      </c>
      <c r="AC266" s="8">
        <v>5.8410000000000002</v>
      </c>
      <c r="AD266" s="8">
        <v>10.545999999999999</v>
      </c>
      <c r="AE266" s="8">
        <v>6.0720000000000001</v>
      </c>
      <c r="AF266" s="7">
        <v>316584910</v>
      </c>
      <c r="AG266" s="7">
        <v>320382857</v>
      </c>
      <c r="AH266" s="7">
        <v>340453951</v>
      </c>
      <c r="AI266" s="5">
        <v>83.31</v>
      </c>
      <c r="AJ266" s="7">
        <v>1728</v>
      </c>
      <c r="AK266" s="7">
        <v>263750652</v>
      </c>
      <c r="AL266" s="6">
        <v>31541.940471999998</v>
      </c>
      <c r="AM266" s="7">
        <v>314612348</v>
      </c>
      <c r="AN266" s="5">
        <v>99.376829999999998</v>
      </c>
    </row>
    <row r="267" spans="1:40" x14ac:dyDescent="0.3">
      <c r="A267" s="4" t="s">
        <v>314</v>
      </c>
      <c r="B267" s="2">
        <v>4276708</v>
      </c>
      <c r="C267" s="1" t="s">
        <v>54</v>
      </c>
      <c r="D267" s="5">
        <v>39876.283866719998</v>
      </c>
      <c r="E267" s="6">
        <v>52261.683865999999</v>
      </c>
      <c r="F267" s="6" t="s">
        <v>42</v>
      </c>
      <c r="G267" s="5">
        <v>-6.59</v>
      </c>
      <c r="H267" s="5">
        <v>69.578714000000005</v>
      </c>
      <c r="I267" s="5">
        <v>-6.59</v>
      </c>
      <c r="J267" s="5">
        <v>69.578714000000005</v>
      </c>
      <c r="K267" s="5" t="s">
        <v>799</v>
      </c>
      <c r="L267" s="5">
        <v>5.0651416999999999</v>
      </c>
      <c r="M267" s="5">
        <v>24.482835000000001</v>
      </c>
      <c r="N267" s="5" t="s">
        <v>42</v>
      </c>
      <c r="O267" s="5" t="s">
        <v>42</v>
      </c>
      <c r="P267" s="5">
        <v>5.1283200000000004</v>
      </c>
      <c r="Q267" s="5">
        <v>12.494724</v>
      </c>
      <c r="R267" s="5">
        <v>12.494724</v>
      </c>
      <c r="S267" s="1" t="s">
        <v>315</v>
      </c>
      <c r="T267" s="7">
        <v>9961800</v>
      </c>
      <c r="U267" s="7">
        <v>9452600</v>
      </c>
      <c r="V267" s="7">
        <v>8820700</v>
      </c>
      <c r="W267" s="7">
        <v>8614900</v>
      </c>
      <c r="X267" s="7">
        <v>10190800</v>
      </c>
      <c r="Y267" s="7">
        <v>10108700</v>
      </c>
      <c r="Z267" s="7">
        <v>9961800</v>
      </c>
      <c r="AA267" s="7">
        <v>9820400</v>
      </c>
      <c r="AB267" s="5">
        <v>50.404000000000003</v>
      </c>
      <c r="AC267" s="8">
        <v>51.32</v>
      </c>
      <c r="AD267" s="5">
        <v>36.314</v>
      </c>
      <c r="AE267" s="5">
        <v>38.145000000000003</v>
      </c>
      <c r="AF267" s="7">
        <v>181491104</v>
      </c>
      <c r="AG267" s="7">
        <v>182356814</v>
      </c>
      <c r="AH267" s="7">
        <v>183659136</v>
      </c>
      <c r="AI267" s="5">
        <v>86.08</v>
      </c>
      <c r="AJ267" s="7">
        <v>1531</v>
      </c>
      <c r="AK267" s="7">
        <v>156264170</v>
      </c>
      <c r="AL267" s="6">
        <v>34324.987582000002</v>
      </c>
      <c r="AM267" s="7">
        <v>164983407</v>
      </c>
      <c r="AN267" s="5">
        <v>90.881730000000005</v>
      </c>
    </row>
    <row r="268" spans="1:40" x14ac:dyDescent="0.3">
      <c r="A268" s="4" t="s">
        <v>316</v>
      </c>
      <c r="B268" s="2">
        <v>6893503</v>
      </c>
      <c r="C268" s="1" t="s">
        <v>41</v>
      </c>
      <c r="D268" s="5">
        <v>40511.186620460001</v>
      </c>
      <c r="E268" s="6">
        <v>44037.18662</v>
      </c>
      <c r="F268" s="6" t="s">
        <v>42</v>
      </c>
      <c r="G268" s="5">
        <v>0.77</v>
      </c>
      <c r="H268" s="5">
        <v>18.375223999999999</v>
      </c>
      <c r="I268" s="5">
        <v>0.77</v>
      </c>
      <c r="J268" s="5">
        <v>18.375223999999999</v>
      </c>
      <c r="K268" s="5">
        <v>6.7180833600000005</v>
      </c>
      <c r="L268" s="5">
        <v>2.5012219</v>
      </c>
      <c r="M268" s="5">
        <v>22.782415</v>
      </c>
      <c r="N268" s="5" t="s">
        <v>42</v>
      </c>
      <c r="O268" s="5" t="s">
        <v>42</v>
      </c>
      <c r="P268" s="5">
        <v>1.613084</v>
      </c>
      <c r="Q268" s="5">
        <v>8.4866419999999998</v>
      </c>
      <c r="R268" s="5">
        <v>8.4866419999999998</v>
      </c>
      <c r="S268" s="1" t="s">
        <v>49</v>
      </c>
      <c r="T268" s="7">
        <v>25506000</v>
      </c>
      <c r="U268" s="7">
        <v>21156000</v>
      </c>
      <c r="V268" s="7">
        <v>20502000</v>
      </c>
      <c r="W268" s="7">
        <v>20705000</v>
      </c>
      <c r="X268" s="7">
        <v>27300000</v>
      </c>
      <c r="Y268" s="7">
        <v>27033000</v>
      </c>
      <c r="Z268" s="7">
        <v>26208000</v>
      </c>
      <c r="AA268" s="7">
        <v>25506000</v>
      </c>
      <c r="AB268" s="5">
        <v>20.725000000000001</v>
      </c>
      <c r="AC268" s="5">
        <v>21.094999999999999</v>
      </c>
      <c r="AD268" s="5">
        <v>14.635999999999999</v>
      </c>
      <c r="AE268" s="5">
        <v>15.885999999999999</v>
      </c>
      <c r="AF268" s="7">
        <v>989085000</v>
      </c>
      <c r="AG268" s="7">
        <v>992941000</v>
      </c>
      <c r="AH268" s="7">
        <v>1006471000</v>
      </c>
      <c r="AI268" s="5">
        <v>95.2</v>
      </c>
      <c r="AJ268" s="7">
        <v>1038</v>
      </c>
      <c r="AK268" s="7">
        <v>942029120</v>
      </c>
      <c r="AL268" s="6">
        <v>38566.672171999999</v>
      </c>
      <c r="AM268" s="7">
        <v>987460284</v>
      </c>
      <c r="AN268" s="5">
        <v>99.791259999999994</v>
      </c>
    </row>
    <row r="269" spans="1:40" x14ac:dyDescent="0.3">
      <c r="A269" s="4" t="s">
        <v>317</v>
      </c>
      <c r="B269" s="2">
        <v>4187120</v>
      </c>
      <c r="C269" s="1" t="s">
        <v>54</v>
      </c>
      <c r="D269" s="5">
        <v>34706.564538359999</v>
      </c>
      <c r="E269" s="6">
        <v>39743.564537999999</v>
      </c>
      <c r="F269" s="6" t="s">
        <v>42</v>
      </c>
      <c r="G269" s="5">
        <v>2.34</v>
      </c>
      <c r="H269" s="5">
        <v>20.850449999999999</v>
      </c>
      <c r="I269" s="5">
        <v>2.34</v>
      </c>
      <c r="J269" s="5">
        <v>20.850449999999999</v>
      </c>
      <c r="K269" s="5">
        <v>13.516586199999999</v>
      </c>
      <c r="L269" s="5">
        <v>6.1476890400000004</v>
      </c>
      <c r="M269" s="5">
        <v>26.928328</v>
      </c>
      <c r="N269" s="5" t="s">
        <v>42</v>
      </c>
      <c r="O269" s="5" t="s">
        <v>42</v>
      </c>
      <c r="P269" s="5">
        <v>1.338212</v>
      </c>
      <c r="Q269" s="5">
        <v>11.392737</v>
      </c>
      <c r="R269" s="5">
        <v>11.392737</v>
      </c>
      <c r="S269" s="1" t="s">
        <v>80</v>
      </c>
      <c r="T269" s="7">
        <v>29635000</v>
      </c>
      <c r="U269" s="7">
        <v>29734000</v>
      </c>
      <c r="V269" s="7">
        <v>28566000</v>
      </c>
      <c r="W269" s="7">
        <v>22792000</v>
      </c>
      <c r="X269" s="7">
        <v>29699000</v>
      </c>
      <c r="Y269" s="7">
        <v>29635000</v>
      </c>
      <c r="Z269" s="7">
        <v>29527000</v>
      </c>
      <c r="AA269" s="7">
        <v>29359000</v>
      </c>
      <c r="AB269" s="5">
        <v>30.547999999999998</v>
      </c>
      <c r="AC269" s="5">
        <v>30.513000000000002</v>
      </c>
      <c r="AD269" s="8">
        <v>10.048999999999999</v>
      </c>
      <c r="AE269" s="8">
        <v>9.8079999999999998</v>
      </c>
      <c r="AF269" s="7">
        <v>200281780</v>
      </c>
      <c r="AG269" s="7">
        <v>201343253</v>
      </c>
      <c r="AH269" s="7">
        <v>203767400</v>
      </c>
      <c r="AI269" s="5">
        <v>84.54</v>
      </c>
      <c r="AJ269" s="7">
        <v>792</v>
      </c>
      <c r="AK269" s="7">
        <v>169033430</v>
      </c>
      <c r="AL269" s="6">
        <v>29340.822778999998</v>
      </c>
      <c r="AM269" s="7">
        <v>199481512</v>
      </c>
      <c r="AN269" s="5">
        <v>99.767870000000002</v>
      </c>
    </row>
    <row r="270" spans="1:40" x14ac:dyDescent="0.3">
      <c r="A270" s="4" t="s">
        <v>318</v>
      </c>
      <c r="B270" s="2">
        <v>4100183</v>
      </c>
      <c r="C270" s="1" t="s">
        <v>41</v>
      </c>
      <c r="D270" s="5">
        <v>38433.459189339999</v>
      </c>
      <c r="E270" s="6">
        <v>38089.459189000001</v>
      </c>
      <c r="F270" s="6" t="s">
        <v>42</v>
      </c>
      <c r="G270" s="5">
        <v>1.1100000000000001</v>
      </c>
      <c r="H270" s="5">
        <v>37.641921000000004</v>
      </c>
      <c r="I270" s="5">
        <v>1.1100000000000001</v>
      </c>
      <c r="J270" s="5">
        <v>37.641921000000004</v>
      </c>
      <c r="K270" s="5">
        <v>22.939887290000001</v>
      </c>
      <c r="L270" s="5">
        <v>5.2054989200000001</v>
      </c>
      <c r="M270" s="5">
        <v>19.744004</v>
      </c>
      <c r="N270" s="5" t="s">
        <v>42</v>
      </c>
      <c r="O270" s="5" t="s">
        <v>42</v>
      </c>
      <c r="P270" s="5">
        <v>5.1409719999999997</v>
      </c>
      <c r="Q270" s="5">
        <v>19.290686000000001</v>
      </c>
      <c r="R270" s="5">
        <v>19.290686000000001</v>
      </c>
      <c r="S270" s="1" t="s">
        <v>98</v>
      </c>
      <c r="T270" s="7">
        <v>7562000</v>
      </c>
      <c r="U270" s="7">
        <v>7426000</v>
      </c>
      <c r="V270" s="7">
        <v>6991000</v>
      </c>
      <c r="W270" s="7">
        <v>5629000</v>
      </c>
      <c r="X270" s="7">
        <v>7409000</v>
      </c>
      <c r="Y270" s="7">
        <v>7298000</v>
      </c>
      <c r="Z270" s="7">
        <v>7562000</v>
      </c>
      <c r="AA270" s="7">
        <v>7657000</v>
      </c>
      <c r="AB270" s="5">
        <v>77.611999999999995</v>
      </c>
      <c r="AC270" s="8">
        <v>78.566999999999993</v>
      </c>
      <c r="AD270" s="8">
        <v>26.21</v>
      </c>
      <c r="AE270" s="8">
        <v>25.51</v>
      </c>
      <c r="AF270" s="7">
        <v>263148000</v>
      </c>
      <c r="AG270" s="7">
        <v>265133000</v>
      </c>
      <c r="AH270" s="7">
        <v>269840000</v>
      </c>
      <c r="AI270" s="8">
        <v>87.49</v>
      </c>
      <c r="AJ270" s="7">
        <v>1321</v>
      </c>
      <c r="AK270" s="7">
        <v>229457607</v>
      </c>
      <c r="AL270" s="6">
        <v>33624.717729000004</v>
      </c>
      <c r="AM270" s="7">
        <v>236477724</v>
      </c>
      <c r="AN270" s="5">
        <v>90.164789999999996</v>
      </c>
    </row>
    <row r="271" spans="1:40" x14ac:dyDescent="0.3">
      <c r="A271" s="4" t="s">
        <v>319</v>
      </c>
      <c r="B271" s="2">
        <v>14170965</v>
      </c>
      <c r="C271" s="1" t="s">
        <v>54</v>
      </c>
      <c r="D271" s="5">
        <v>38873.292079999999</v>
      </c>
      <c r="E271" s="6">
        <v>42232.292079999999</v>
      </c>
      <c r="F271" s="6" t="s">
        <v>42</v>
      </c>
      <c r="G271" s="5">
        <v>0</v>
      </c>
      <c r="H271" s="5" t="s">
        <v>42</v>
      </c>
      <c r="I271" s="5">
        <v>0</v>
      </c>
      <c r="J271" s="5" t="s">
        <v>42</v>
      </c>
      <c r="K271" s="5">
        <v>7.7585733900000005</v>
      </c>
      <c r="L271" s="5">
        <v>1.5757508200000001</v>
      </c>
      <c r="M271" s="5">
        <v>28.28</v>
      </c>
      <c r="N271" s="5" t="s">
        <v>42</v>
      </c>
      <c r="O271" s="5" t="s">
        <v>42</v>
      </c>
      <c r="P271" s="5">
        <v>2.538456</v>
      </c>
      <c r="Q271" s="5">
        <v>13.075013</v>
      </c>
      <c r="R271" s="5">
        <v>13.075013</v>
      </c>
      <c r="S271" s="1" t="s">
        <v>49</v>
      </c>
      <c r="T271" s="7">
        <v>17226000</v>
      </c>
      <c r="U271" s="7">
        <v>17455000</v>
      </c>
      <c r="V271" s="7">
        <v>15655000</v>
      </c>
      <c r="W271" s="7">
        <v>14217000</v>
      </c>
      <c r="X271" s="7">
        <v>16637000</v>
      </c>
      <c r="Y271" s="7">
        <v>16901000</v>
      </c>
      <c r="Z271" s="7">
        <v>16834000</v>
      </c>
      <c r="AA271" s="7">
        <v>17226000</v>
      </c>
      <c r="AB271" s="8">
        <v>42.5</v>
      </c>
      <c r="AC271" s="8">
        <v>43</v>
      </c>
      <c r="AD271" s="5">
        <v>18.675000000000001</v>
      </c>
      <c r="AE271" s="8">
        <v>18</v>
      </c>
      <c r="AF271" s="7">
        <v>689170000</v>
      </c>
      <c r="AG271" s="7">
        <v>693617000</v>
      </c>
      <c r="AH271" s="7">
        <v>704880000</v>
      </c>
      <c r="AI271" s="5">
        <v>85.44</v>
      </c>
      <c r="AJ271" s="7">
        <v>1453</v>
      </c>
      <c r="AK271" s="7">
        <v>587214675</v>
      </c>
      <c r="AL271" s="6">
        <v>33212.862018</v>
      </c>
      <c r="AM271" s="7">
        <v>685845839</v>
      </c>
      <c r="AN271" s="5">
        <v>99.789439999999999</v>
      </c>
    </row>
    <row r="272" spans="1:40" x14ac:dyDescent="0.3">
      <c r="A272" s="4" t="s">
        <v>320</v>
      </c>
      <c r="B272" s="2">
        <v>4347844</v>
      </c>
      <c r="C272" s="1" t="s">
        <v>54</v>
      </c>
      <c r="D272" s="5">
        <v>38966.715066149998</v>
      </c>
      <c r="E272" s="6">
        <v>39599.021066000001</v>
      </c>
      <c r="F272" s="6">
        <v>39604.913066000001</v>
      </c>
      <c r="G272" s="8">
        <v>1.1299999999999999</v>
      </c>
      <c r="H272" s="5">
        <v>38.444443999999997</v>
      </c>
      <c r="I272" s="8">
        <v>1.1299999999999999</v>
      </c>
      <c r="J272" s="5">
        <v>38.444443999999997</v>
      </c>
      <c r="K272" s="5">
        <v>2.3883298600000002</v>
      </c>
      <c r="L272" s="5">
        <v>1.90407474</v>
      </c>
      <c r="M272" s="5">
        <v>20.699282</v>
      </c>
      <c r="N272" s="5">
        <v>29.821283295886701</v>
      </c>
      <c r="O272" s="5">
        <v>15.2700221676459</v>
      </c>
      <c r="P272" s="5">
        <v>5.0646599999999999</v>
      </c>
      <c r="Q272" s="5">
        <v>9.3444780000000005</v>
      </c>
      <c r="R272" s="5">
        <v>9.3444780000000005</v>
      </c>
      <c r="S272" s="1" t="s">
        <v>49</v>
      </c>
      <c r="T272" s="7">
        <v>6626909</v>
      </c>
      <c r="U272" s="7">
        <v>5741162</v>
      </c>
      <c r="V272" s="7">
        <v>3869625</v>
      </c>
      <c r="W272" s="7">
        <v>3138113</v>
      </c>
      <c r="X272" s="7">
        <v>7818693</v>
      </c>
      <c r="Y272" s="7">
        <v>7305495</v>
      </c>
      <c r="Z272" s="7">
        <v>6947071</v>
      </c>
      <c r="AA272" s="7">
        <v>6626909</v>
      </c>
      <c r="AB272" s="5">
        <v>56.177</v>
      </c>
      <c r="AC272" s="5">
        <v>60.511000000000003</v>
      </c>
      <c r="AD272" s="5">
        <v>49.082999999999998</v>
      </c>
      <c r="AE272" s="5">
        <v>53.764000000000003</v>
      </c>
      <c r="AF272" s="7">
        <v>501517072</v>
      </c>
      <c r="AG272" s="7">
        <v>499886288</v>
      </c>
      <c r="AH272" s="7">
        <v>496063524</v>
      </c>
      <c r="AI272" s="5">
        <v>71.150000000000006</v>
      </c>
      <c r="AJ272" s="7">
        <v>1053</v>
      </c>
      <c r="AK272" s="7">
        <v>356135555</v>
      </c>
      <c r="AL272" s="6">
        <v>27725.152956000002</v>
      </c>
      <c r="AM272" s="7">
        <v>499637892</v>
      </c>
      <c r="AN272" s="8">
        <v>99.820599999999999</v>
      </c>
    </row>
    <row r="273" spans="1:40" x14ac:dyDescent="0.3">
      <c r="A273" s="4" t="s">
        <v>321</v>
      </c>
      <c r="B273" s="2">
        <v>4025774</v>
      </c>
      <c r="C273" s="1" t="s">
        <v>54</v>
      </c>
      <c r="D273" s="5">
        <v>39184.877949349997</v>
      </c>
      <c r="E273" s="6">
        <v>46010.877949000002</v>
      </c>
      <c r="F273" s="6">
        <v>46010.877949000002</v>
      </c>
      <c r="G273" s="5">
        <v>0.73</v>
      </c>
      <c r="H273" s="5">
        <v>41.887459807074002</v>
      </c>
      <c r="I273" s="5">
        <v>0.73</v>
      </c>
      <c r="J273" s="5">
        <v>41.887459807074002</v>
      </c>
      <c r="K273" s="5">
        <v>73.549766134243697</v>
      </c>
      <c r="L273" s="5">
        <v>4.5862831620754703</v>
      </c>
      <c r="M273" s="5">
        <v>43.641540999999997</v>
      </c>
      <c r="N273" s="5" t="s">
        <v>42</v>
      </c>
      <c r="O273" s="5" t="s">
        <v>42</v>
      </c>
      <c r="P273" s="5">
        <v>1.3409169999999999</v>
      </c>
      <c r="Q273" s="5">
        <v>17.760532000000001</v>
      </c>
      <c r="R273" s="5">
        <v>21.983219278237002</v>
      </c>
      <c r="S273" s="1" t="s">
        <v>49</v>
      </c>
      <c r="T273" s="7">
        <v>32252000</v>
      </c>
      <c r="U273" s="7">
        <v>31075862</v>
      </c>
      <c r="V273" s="7">
        <v>28338904</v>
      </c>
      <c r="W273" s="7">
        <v>23952356</v>
      </c>
      <c r="X273" s="7">
        <v>34416757</v>
      </c>
      <c r="Y273" s="7">
        <v>33248248</v>
      </c>
      <c r="Z273" s="7">
        <v>32577967</v>
      </c>
      <c r="AA273" s="7">
        <v>32252000</v>
      </c>
      <c r="AB273" s="5">
        <v>19.692</v>
      </c>
      <c r="AC273" s="8">
        <v>19.661000000000001</v>
      </c>
      <c r="AD273" s="8">
        <v>5.9080000000000004</v>
      </c>
      <c r="AE273" s="8">
        <v>6.4509999999999996</v>
      </c>
      <c r="AF273" s="7">
        <v>306010388</v>
      </c>
      <c r="AG273" s="7">
        <v>306473349</v>
      </c>
      <c r="AH273" s="7">
        <v>304750283</v>
      </c>
      <c r="AI273" s="5">
        <v>99.68</v>
      </c>
      <c r="AJ273" s="7">
        <v>1106</v>
      </c>
      <c r="AK273" s="7">
        <v>299828094</v>
      </c>
      <c r="AL273" s="6">
        <v>39058.605804999999</v>
      </c>
      <c r="AM273" s="7">
        <v>298677769</v>
      </c>
      <c r="AN273" s="5">
        <v>99.295330000000007</v>
      </c>
    </row>
    <row r="274" spans="1:40" x14ac:dyDescent="0.3">
      <c r="A274" s="4" t="s">
        <v>322</v>
      </c>
      <c r="B274" s="2">
        <v>4590029</v>
      </c>
      <c r="C274" s="1" t="s">
        <v>41</v>
      </c>
      <c r="D274" s="5">
        <v>44672.575728540003</v>
      </c>
      <c r="E274" s="6">
        <v>40532.865127999998</v>
      </c>
      <c r="F274" s="6" t="s">
        <v>42</v>
      </c>
      <c r="G274" s="5">
        <v>1.3862400642804693</v>
      </c>
      <c r="H274" s="5">
        <v>20.156846000000002</v>
      </c>
      <c r="I274" s="5">
        <v>1.3862400642804693</v>
      </c>
      <c r="J274" s="5">
        <v>20.156846000000002</v>
      </c>
      <c r="K274" s="5">
        <v>4.8091858400000005</v>
      </c>
      <c r="L274" s="5">
        <v>2.2576151200000001</v>
      </c>
      <c r="M274" s="5" t="s">
        <v>42</v>
      </c>
      <c r="N274" s="5" t="s">
        <v>42</v>
      </c>
      <c r="O274" s="5" t="s">
        <v>42</v>
      </c>
      <c r="P274" s="5">
        <v>5.5885559999999996</v>
      </c>
      <c r="Q274" s="5">
        <v>16.003703000000002</v>
      </c>
      <c r="R274" s="5">
        <v>16.003703000000002</v>
      </c>
      <c r="S274" s="1" t="s">
        <v>49</v>
      </c>
      <c r="T274" s="7">
        <v>6289956.0009358665</v>
      </c>
      <c r="U274" s="7">
        <v>2982640.5749979299</v>
      </c>
      <c r="V274" s="7">
        <v>3104258.5603863234</v>
      </c>
      <c r="W274" s="7">
        <v>2656404.9877380393</v>
      </c>
      <c r="X274" s="7">
        <v>7065053.922505633</v>
      </c>
      <c r="Y274" s="7">
        <v>6749798.4103366435</v>
      </c>
      <c r="Z274" s="7">
        <v>6591245.0180427469</v>
      </c>
      <c r="AA274" s="7">
        <v>6289956.0009358665</v>
      </c>
      <c r="AB274" s="5">
        <v>81.754999999999995</v>
      </c>
      <c r="AC274" s="5">
        <v>81.602000000000004</v>
      </c>
      <c r="AD274" s="8">
        <v>27.27</v>
      </c>
      <c r="AE274" s="5">
        <v>29.175999999999998</v>
      </c>
      <c r="AF274" s="7">
        <v>652719801</v>
      </c>
      <c r="AG274" s="7">
        <v>655857569</v>
      </c>
      <c r="AH274" s="7">
        <v>654146029</v>
      </c>
      <c r="AI274" s="5">
        <v>73.27</v>
      </c>
      <c r="AJ274" s="7">
        <v>510</v>
      </c>
      <c r="AK274" s="7">
        <v>477042256</v>
      </c>
      <c r="AL274" s="6">
        <v>32729.869183999999</v>
      </c>
      <c r="AM274" s="7">
        <v>588536380</v>
      </c>
      <c r="AN274" s="5">
        <v>90.389870000000002</v>
      </c>
    </row>
    <row r="275" spans="1:40" x14ac:dyDescent="0.3">
      <c r="A275" s="4" t="s">
        <v>323</v>
      </c>
      <c r="B275" s="2">
        <v>4812781</v>
      </c>
      <c r="C275" s="1" t="s">
        <v>54</v>
      </c>
      <c r="D275" s="5">
        <v>43786.752</v>
      </c>
      <c r="E275" s="6">
        <v>40105.752</v>
      </c>
      <c r="F275" s="6" t="s">
        <v>42</v>
      </c>
      <c r="G275" s="5">
        <v>0.60899999999999999</v>
      </c>
      <c r="H275" s="5">
        <v>28.630928999999998</v>
      </c>
      <c r="I275" s="5">
        <v>5.1420000000000003</v>
      </c>
      <c r="J275" s="5">
        <v>10.778165</v>
      </c>
      <c r="K275" s="5">
        <v>6.2692112799999995</v>
      </c>
      <c r="L275" s="5">
        <v>4.5872466599999999</v>
      </c>
      <c r="M275" s="5">
        <v>91.092025000000007</v>
      </c>
      <c r="N275" s="5" t="s">
        <v>42</v>
      </c>
      <c r="O275" s="5" t="s">
        <v>42</v>
      </c>
      <c r="P275" s="5">
        <v>6.3509719999999996</v>
      </c>
      <c r="Q275" s="5">
        <v>19.249452000000002</v>
      </c>
      <c r="R275" s="5">
        <v>19.249452000000002</v>
      </c>
      <c r="S275" s="1" t="s">
        <v>49</v>
      </c>
      <c r="T275" s="7">
        <v>6004800</v>
      </c>
      <c r="U275" s="7">
        <v>5382400</v>
      </c>
      <c r="V275" s="7">
        <v>5232500</v>
      </c>
      <c r="W275" s="7">
        <v>4386300</v>
      </c>
      <c r="X275" s="7">
        <v>6314900</v>
      </c>
      <c r="Y275" s="7">
        <v>6203900</v>
      </c>
      <c r="Z275" s="7">
        <v>6114000</v>
      </c>
      <c r="AA275" s="7">
        <v>6004800</v>
      </c>
      <c r="AB275" s="5">
        <v>77.022000000000006</v>
      </c>
      <c r="AC275" s="8">
        <v>76.599999999999994</v>
      </c>
      <c r="AD275" s="8">
        <v>31.22</v>
      </c>
      <c r="AE275" s="8">
        <v>32.500999999999998</v>
      </c>
      <c r="AF275" s="7">
        <v>589800000</v>
      </c>
      <c r="AG275" s="7">
        <v>602300000</v>
      </c>
      <c r="AH275" s="7">
        <v>606500000</v>
      </c>
      <c r="AI275" s="5">
        <v>85.08</v>
      </c>
      <c r="AJ275" s="7">
        <v>1594</v>
      </c>
      <c r="AK275" s="7">
        <v>501822429</v>
      </c>
      <c r="AL275" s="6">
        <v>37255.297127999998</v>
      </c>
      <c r="AM275" s="7">
        <v>583756350</v>
      </c>
      <c r="AN275" s="5">
        <v>98.975309999999993</v>
      </c>
    </row>
    <row r="276" spans="1:40" x14ac:dyDescent="0.3">
      <c r="A276" s="4" t="s">
        <v>324</v>
      </c>
      <c r="B276" s="2">
        <v>4380458</v>
      </c>
      <c r="C276" s="1" t="s">
        <v>54</v>
      </c>
      <c r="D276" s="5">
        <v>36480.684620480002</v>
      </c>
      <c r="E276" s="6">
        <v>40053.784619999999</v>
      </c>
      <c r="F276" s="6" t="s">
        <v>42</v>
      </c>
      <c r="G276" s="5">
        <v>0.54</v>
      </c>
      <c r="H276" s="5">
        <v>44.156098</v>
      </c>
      <c r="I276" s="5">
        <v>0.54</v>
      </c>
      <c r="J276" s="5">
        <v>44.156098</v>
      </c>
      <c r="K276" s="5" t="s">
        <v>799</v>
      </c>
      <c r="L276" s="5">
        <v>3.55607936</v>
      </c>
      <c r="M276" s="5">
        <v>27.938272000000001</v>
      </c>
      <c r="N276" s="5" t="s">
        <v>42</v>
      </c>
      <c r="O276" s="5" t="s">
        <v>42</v>
      </c>
      <c r="P276" s="5">
        <v>5.5958230000000002</v>
      </c>
      <c r="Q276" s="5">
        <v>20.677990999999999</v>
      </c>
      <c r="R276" s="5">
        <v>20.677990999999999</v>
      </c>
      <c r="S276" s="1" t="s">
        <v>49</v>
      </c>
      <c r="T276" s="7">
        <v>6876100</v>
      </c>
      <c r="U276" s="7">
        <v>5916300</v>
      </c>
      <c r="V276" s="7">
        <v>5152400</v>
      </c>
      <c r="W276" s="7">
        <v>3973200</v>
      </c>
      <c r="X276" s="7">
        <v>7157800</v>
      </c>
      <c r="Y276" s="7">
        <v>7035700</v>
      </c>
      <c r="Z276" s="7">
        <v>6916900</v>
      </c>
      <c r="AA276" s="7">
        <v>6876100</v>
      </c>
      <c r="AB276" s="5">
        <v>41.915999999999997</v>
      </c>
      <c r="AC276" s="8">
        <v>43.81</v>
      </c>
      <c r="AD276" s="5">
        <v>24.731999999999999</v>
      </c>
      <c r="AE276" s="8">
        <v>26.56</v>
      </c>
      <c r="AF276" s="7">
        <v>403361623</v>
      </c>
      <c r="AG276" s="7">
        <v>403775598</v>
      </c>
      <c r="AH276" s="7">
        <v>404796455</v>
      </c>
      <c r="AI276" s="5">
        <v>101.56</v>
      </c>
      <c r="AJ276" s="7">
        <v>1078</v>
      </c>
      <c r="AK276" s="7">
        <v>409279772</v>
      </c>
      <c r="AL276" s="6">
        <v>37048.004960999999</v>
      </c>
      <c r="AM276" s="7">
        <v>401766218</v>
      </c>
      <c r="AN276" s="5">
        <v>99.690780000000004</v>
      </c>
    </row>
    <row r="277" spans="1:40" x14ac:dyDescent="0.3">
      <c r="A277" s="4" t="s">
        <v>325</v>
      </c>
      <c r="B277" s="2">
        <v>4004201</v>
      </c>
      <c r="C277" s="1" t="s">
        <v>54</v>
      </c>
      <c r="D277" s="5">
        <v>40532.922603719999</v>
      </c>
      <c r="E277" s="6">
        <v>47624.922602999999</v>
      </c>
      <c r="F277" s="6" t="s">
        <v>42</v>
      </c>
      <c r="G277" s="5">
        <v>-0.14000000000000001</v>
      </c>
      <c r="H277" s="5">
        <v>258.68852500000003</v>
      </c>
      <c r="I277" s="5">
        <v>-0.14000000000000001</v>
      </c>
      <c r="J277" s="5">
        <v>258.68852500000003</v>
      </c>
      <c r="K277" s="5">
        <v>4.8784006599999996</v>
      </c>
      <c r="L277" s="5">
        <v>3.4706744899999999</v>
      </c>
      <c r="M277" s="5">
        <v>38.803279000000003</v>
      </c>
      <c r="N277" s="5" t="s">
        <v>42</v>
      </c>
      <c r="O277" s="5" t="s">
        <v>42</v>
      </c>
      <c r="P277" s="5">
        <v>3.776459</v>
      </c>
      <c r="Q277" s="5">
        <v>16.654983000000001</v>
      </c>
      <c r="R277" s="5">
        <v>16.654983000000001</v>
      </c>
      <c r="S277" s="1" t="s">
        <v>49</v>
      </c>
      <c r="T277" s="7">
        <v>12588000</v>
      </c>
      <c r="U277" s="7">
        <v>14189000</v>
      </c>
      <c r="V277" s="7">
        <v>14082000</v>
      </c>
      <c r="W277" s="7">
        <v>11303000</v>
      </c>
      <c r="X277" s="7">
        <v>12611000</v>
      </c>
      <c r="Y277" s="7">
        <v>12393000</v>
      </c>
      <c r="Z277" s="7">
        <v>12385000</v>
      </c>
      <c r="AA277" s="7">
        <v>12588000</v>
      </c>
      <c r="AB277" s="5">
        <v>33.475999999999999</v>
      </c>
      <c r="AC277" s="8">
        <v>33.661000000000001</v>
      </c>
      <c r="AD277" s="5">
        <v>21.393000000000001</v>
      </c>
      <c r="AE277" s="8">
        <v>20.672000000000001</v>
      </c>
      <c r="AF277" s="7">
        <v>814000000</v>
      </c>
      <c r="AG277" s="7">
        <v>815000000</v>
      </c>
      <c r="AH277" s="7">
        <v>820000000</v>
      </c>
      <c r="AI277" s="5">
        <v>72.599999999999994</v>
      </c>
      <c r="AJ277" s="7">
        <v>1558</v>
      </c>
      <c r="AK277" s="7">
        <v>621583115</v>
      </c>
      <c r="AL277" s="6">
        <v>29425.744664000002</v>
      </c>
      <c r="AM277" s="7">
        <v>778808842</v>
      </c>
      <c r="AN277" s="5">
        <v>90.960160000000002</v>
      </c>
    </row>
    <row r="278" spans="1:40" x14ac:dyDescent="0.3">
      <c r="A278" s="4" t="s">
        <v>326</v>
      </c>
      <c r="B278" s="2">
        <v>4025308</v>
      </c>
      <c r="C278" s="1" t="s">
        <v>41</v>
      </c>
      <c r="D278" s="5">
        <v>38812.999544550003</v>
      </c>
      <c r="E278" s="6">
        <v>67122.999544000006</v>
      </c>
      <c r="F278" s="6">
        <v>67133.999544999999</v>
      </c>
      <c r="G278" s="5">
        <v>1.2090000000000001</v>
      </c>
      <c r="H278" s="5">
        <v>20.074249999999999</v>
      </c>
      <c r="I278" s="5">
        <v>1.2090000000000001</v>
      </c>
      <c r="J278" s="5">
        <v>20.074249999999999</v>
      </c>
      <c r="K278" s="5">
        <v>2.00516198</v>
      </c>
      <c r="L278" s="5">
        <v>2.00516198</v>
      </c>
      <c r="M278" s="5" t="s">
        <v>799</v>
      </c>
      <c r="N278" s="5" t="s">
        <v>799</v>
      </c>
      <c r="O278" s="5" t="s">
        <v>799</v>
      </c>
      <c r="P278" s="5">
        <v>4.8770619999999996</v>
      </c>
      <c r="Q278" s="5">
        <v>11.556990000000001</v>
      </c>
      <c r="R278" s="5">
        <v>11.556990000000001</v>
      </c>
      <c r="S278" s="1" t="s">
        <v>49</v>
      </c>
      <c r="T278" s="7">
        <v>14206000</v>
      </c>
      <c r="U278" s="7">
        <v>15310000</v>
      </c>
      <c r="V278" s="7">
        <v>13431000</v>
      </c>
      <c r="W278" s="7">
        <v>11526000</v>
      </c>
      <c r="X278" s="7">
        <v>13763000</v>
      </c>
      <c r="Y278" s="7">
        <v>13781000</v>
      </c>
      <c r="Z278" s="7">
        <v>13775000</v>
      </c>
      <c r="AA278" s="7">
        <v>14206000</v>
      </c>
      <c r="AB278" s="5">
        <v>41.771000000000001</v>
      </c>
      <c r="AC278" s="8">
        <v>45.433</v>
      </c>
      <c r="AD278" s="5">
        <v>36.463000000000001</v>
      </c>
      <c r="AE278" s="8">
        <v>40.034999999999997</v>
      </c>
      <c r="AF278" s="7">
        <v>574101713</v>
      </c>
      <c r="AG278" s="7">
        <v>557337051</v>
      </c>
      <c r="AH278" s="7">
        <v>551662803</v>
      </c>
      <c r="AI278" s="5">
        <v>80.55</v>
      </c>
      <c r="AJ278" s="7">
        <v>1206</v>
      </c>
      <c r="AK278" s="7">
        <v>462540716</v>
      </c>
      <c r="AL278" s="6">
        <v>31263.126993999998</v>
      </c>
      <c r="AM278" s="7">
        <v>573204309</v>
      </c>
      <c r="AN278" s="5">
        <v>99.819339999999997</v>
      </c>
    </row>
    <row r="279" spans="1:40" x14ac:dyDescent="0.3">
      <c r="A279" s="4" t="s">
        <v>327</v>
      </c>
      <c r="B279" s="2">
        <v>4241337</v>
      </c>
      <c r="C279" s="1" t="s">
        <v>41</v>
      </c>
      <c r="D279" s="5">
        <v>38937.420219159998</v>
      </c>
      <c r="E279" s="6">
        <v>41741.820219000001</v>
      </c>
      <c r="F279" s="6">
        <v>41743.020218999998</v>
      </c>
      <c r="G279" s="5">
        <v>1.54</v>
      </c>
      <c r="H279" s="5">
        <v>42.591906000000002</v>
      </c>
      <c r="I279" s="5">
        <v>1.54</v>
      </c>
      <c r="J279" s="5">
        <v>42.983632</v>
      </c>
      <c r="K279" s="5" t="s">
        <v>799</v>
      </c>
      <c r="L279" s="5">
        <v>130.12741858999999</v>
      </c>
      <c r="M279" s="5">
        <v>43.064188999999999</v>
      </c>
      <c r="N279" s="5">
        <v>39.341251980489403</v>
      </c>
      <c r="O279" s="5">
        <v>38.880558175053103</v>
      </c>
      <c r="P279" s="5">
        <v>14.784763</v>
      </c>
      <c r="Q279" s="5">
        <v>29.570573</v>
      </c>
      <c r="R279" s="5">
        <v>29.570573</v>
      </c>
      <c r="S279" s="1" t="s">
        <v>49</v>
      </c>
      <c r="T279" s="7">
        <v>2681400</v>
      </c>
      <c r="U279" s="7">
        <v>2497000</v>
      </c>
      <c r="V279" s="7">
        <v>2462500</v>
      </c>
      <c r="W279" s="7">
        <v>2269400</v>
      </c>
      <c r="X279" s="7">
        <v>2823300</v>
      </c>
      <c r="Y279" s="7">
        <v>2775600</v>
      </c>
      <c r="Z279" s="7">
        <v>2733800</v>
      </c>
      <c r="AA279" s="7">
        <v>2681400</v>
      </c>
      <c r="AB279" s="8">
        <v>67.311999999999998</v>
      </c>
      <c r="AC279" s="8">
        <v>68.236000000000004</v>
      </c>
      <c r="AD279" s="8">
        <v>46.621000000000002</v>
      </c>
      <c r="AE279" s="8">
        <v>48.957000000000001</v>
      </c>
      <c r="AF279" s="7">
        <v>141396745</v>
      </c>
      <c r="AG279" s="7">
        <v>142460614</v>
      </c>
      <c r="AH279" s="7">
        <v>144965254</v>
      </c>
      <c r="AI279" s="5">
        <v>92.53</v>
      </c>
      <c r="AJ279" s="7">
        <v>1234</v>
      </c>
      <c r="AK279" s="7">
        <v>130659277</v>
      </c>
      <c r="AL279" s="6">
        <v>36027.989039</v>
      </c>
      <c r="AM279" s="7">
        <v>140885819</v>
      </c>
      <c r="AN279" s="5">
        <v>99.769980000000004</v>
      </c>
    </row>
    <row r="280" spans="1:40" x14ac:dyDescent="0.3">
      <c r="A280" s="4" t="s">
        <v>328</v>
      </c>
      <c r="B280" s="2">
        <v>6331068</v>
      </c>
      <c r="C280" s="1" t="s">
        <v>54</v>
      </c>
      <c r="D280" s="5">
        <v>36978.06070668</v>
      </c>
      <c r="E280" s="6">
        <v>43821.060705999997</v>
      </c>
      <c r="F280" s="6" t="s">
        <v>42</v>
      </c>
      <c r="G280" s="5">
        <v>1.34</v>
      </c>
      <c r="H280" s="5">
        <v>23.050298999999999</v>
      </c>
      <c r="I280" s="5">
        <v>1.34</v>
      </c>
      <c r="J280" s="5">
        <v>23.050298999999999</v>
      </c>
      <c r="K280" s="5" t="s">
        <v>799</v>
      </c>
      <c r="L280" s="5" t="s">
        <v>799</v>
      </c>
      <c r="M280" s="5">
        <v>27.882529999999999</v>
      </c>
      <c r="N280" s="5" t="s">
        <v>42</v>
      </c>
      <c r="O280" s="5" t="s">
        <v>42</v>
      </c>
      <c r="P280" s="5">
        <v>3.0846870000000002</v>
      </c>
      <c r="Q280" s="5">
        <v>16.437007000000001</v>
      </c>
      <c r="R280" s="5">
        <v>16.437007000000001</v>
      </c>
      <c r="S280" s="1" t="s">
        <v>49</v>
      </c>
      <c r="T280" s="7">
        <v>14209000</v>
      </c>
      <c r="U280" s="7">
        <v>13685000</v>
      </c>
      <c r="V280" s="7">
        <v>14298000</v>
      </c>
      <c r="W280" s="7">
        <v>12756000</v>
      </c>
      <c r="X280" s="7">
        <v>14206000</v>
      </c>
      <c r="Y280" s="7">
        <v>14181000</v>
      </c>
      <c r="Z280" s="7">
        <v>14300000</v>
      </c>
      <c r="AA280" s="7">
        <v>14209000</v>
      </c>
      <c r="AB280" s="5">
        <v>29.552</v>
      </c>
      <c r="AC280" s="8">
        <v>30.001000000000001</v>
      </c>
      <c r="AD280" s="5">
        <v>17.151</v>
      </c>
      <c r="AE280" s="8">
        <v>17.646999999999998</v>
      </c>
      <c r="AF280" s="7">
        <v>399400000</v>
      </c>
      <c r="AG280" s="7">
        <v>401300000</v>
      </c>
      <c r="AH280" s="7">
        <v>409300000</v>
      </c>
      <c r="AI280" s="5">
        <v>93.46</v>
      </c>
      <c r="AJ280" s="7">
        <v>1462</v>
      </c>
      <c r="AK280" s="7">
        <v>373355543</v>
      </c>
      <c r="AL280" s="6">
        <v>34561.522615000002</v>
      </c>
      <c r="AM280" s="7">
        <v>398671905</v>
      </c>
      <c r="AN280" s="5">
        <v>99.802580000000006</v>
      </c>
    </row>
    <row r="281" spans="1:40" x14ac:dyDescent="0.3">
      <c r="A281" s="4" t="s">
        <v>329</v>
      </c>
      <c r="B281" s="2">
        <v>4004278</v>
      </c>
      <c r="C281" s="1" t="s">
        <v>54</v>
      </c>
      <c r="D281" s="5">
        <v>38928.48166944</v>
      </c>
      <c r="E281" s="6">
        <v>60439.481669000001</v>
      </c>
      <c r="F281" s="6" t="s">
        <v>42</v>
      </c>
      <c r="G281" s="5">
        <v>1.97</v>
      </c>
      <c r="H281" s="5">
        <v>8.4309910000000006</v>
      </c>
      <c r="I281" s="5">
        <v>1.97</v>
      </c>
      <c r="J281" s="5">
        <v>8.4309910000000006</v>
      </c>
      <c r="K281" s="5" t="s">
        <v>799</v>
      </c>
      <c r="L281" s="5">
        <v>2.8527131800000003</v>
      </c>
      <c r="M281" s="5">
        <v>31.218509000000001</v>
      </c>
      <c r="N281" s="5" t="s">
        <v>42</v>
      </c>
      <c r="O281" s="5" t="s">
        <v>42</v>
      </c>
      <c r="P281" s="5">
        <v>1.002197</v>
      </c>
      <c r="Q281" s="5">
        <v>4.8871580000000003</v>
      </c>
      <c r="R281" s="5">
        <v>4.8871580000000003</v>
      </c>
      <c r="S281" s="1" t="s">
        <v>49</v>
      </c>
      <c r="T281" s="7">
        <v>58048000</v>
      </c>
      <c r="U281" s="7">
        <v>50582000</v>
      </c>
      <c r="V281" s="7">
        <v>29899000</v>
      </c>
      <c r="W281" s="7">
        <v>17095000</v>
      </c>
      <c r="X281" s="7">
        <v>60307000</v>
      </c>
      <c r="Y281" s="7">
        <v>60117000</v>
      </c>
      <c r="Z281" s="7">
        <v>59037000</v>
      </c>
      <c r="AA281" s="7">
        <v>58048000</v>
      </c>
      <c r="AB281" s="8">
        <v>22.4</v>
      </c>
      <c r="AC281" s="5">
        <v>22.594000000000001</v>
      </c>
      <c r="AD281" s="5">
        <v>13.936999999999999</v>
      </c>
      <c r="AE281" s="5">
        <v>13.954000000000001</v>
      </c>
      <c r="AF281" s="7">
        <v>641114652</v>
      </c>
      <c r="AG281" s="7">
        <v>641252759</v>
      </c>
      <c r="AH281" s="7">
        <v>640355800</v>
      </c>
      <c r="AI281" s="5">
        <v>81.44</v>
      </c>
      <c r="AJ281" s="7">
        <v>1284</v>
      </c>
      <c r="AK281" s="7">
        <v>522099293</v>
      </c>
      <c r="AL281" s="6">
        <v>31701.869070000001</v>
      </c>
      <c r="AM281" s="7">
        <v>638178737</v>
      </c>
      <c r="AN281" s="5">
        <v>99.542060000000006</v>
      </c>
    </row>
    <row r="282" spans="1:40" x14ac:dyDescent="0.3">
      <c r="A282" s="4" t="s">
        <v>330</v>
      </c>
      <c r="B282" s="2">
        <v>4156047</v>
      </c>
      <c r="C282" s="1" t="s">
        <v>54</v>
      </c>
      <c r="D282" s="5">
        <v>39837.500068740002</v>
      </c>
      <c r="E282" s="6">
        <v>36450.138068</v>
      </c>
      <c r="F282" s="6" t="s">
        <v>42</v>
      </c>
      <c r="G282" s="5">
        <v>2.0699999999999998</v>
      </c>
      <c r="H282" s="5">
        <v>26.384332000000001</v>
      </c>
      <c r="I282" s="5">
        <v>2.0699999999999998</v>
      </c>
      <c r="J282" s="5">
        <v>26.384332000000001</v>
      </c>
      <c r="K282" s="5">
        <v>5.9259047699999998</v>
      </c>
      <c r="L282" s="5">
        <v>5.3100923999999994</v>
      </c>
      <c r="M282" s="5">
        <v>31.707167999999999</v>
      </c>
      <c r="N282" s="5" t="s">
        <v>42</v>
      </c>
      <c r="O282" s="5" t="s">
        <v>42</v>
      </c>
      <c r="P282" s="5">
        <v>6.1190360000000004</v>
      </c>
      <c r="Q282" s="5">
        <v>22.101481</v>
      </c>
      <c r="R282" s="5">
        <v>22.101481</v>
      </c>
      <c r="S282" s="1" t="s">
        <v>49</v>
      </c>
      <c r="T282" s="7">
        <v>5228252</v>
      </c>
      <c r="U282" s="7">
        <v>4860286</v>
      </c>
      <c r="V282" s="7">
        <v>4982795</v>
      </c>
      <c r="W282" s="7">
        <v>4186573</v>
      </c>
      <c r="X282" s="7">
        <v>5956843</v>
      </c>
      <c r="Y282" s="7">
        <v>5648353</v>
      </c>
      <c r="Z282" s="7">
        <v>5462477</v>
      </c>
      <c r="AA282" s="7">
        <v>5228252</v>
      </c>
      <c r="AB282" s="8">
        <v>57.475000000000001</v>
      </c>
      <c r="AC282" s="8">
        <v>58.433</v>
      </c>
      <c r="AD282" s="8">
        <v>24.286000000000001</v>
      </c>
      <c r="AE282" s="8">
        <v>26.808</v>
      </c>
      <c r="AF282" s="7">
        <v>192136000</v>
      </c>
      <c r="AG282" s="7">
        <v>192251000</v>
      </c>
      <c r="AH282" s="7">
        <v>191387000</v>
      </c>
      <c r="AI282" s="8">
        <v>57.6</v>
      </c>
      <c r="AJ282" s="7">
        <v>1059</v>
      </c>
      <c r="AK282" s="7">
        <v>110609602</v>
      </c>
      <c r="AL282" s="6">
        <v>22947.068029999999</v>
      </c>
      <c r="AM282" s="7">
        <v>154362039</v>
      </c>
      <c r="AN282" s="5">
        <v>80.386439999999993</v>
      </c>
    </row>
    <row r="283" spans="1:40" x14ac:dyDescent="0.3">
      <c r="A283" s="4" t="s">
        <v>331</v>
      </c>
      <c r="B283" s="2">
        <v>4094069</v>
      </c>
      <c r="C283" s="1" t="s">
        <v>54</v>
      </c>
      <c r="D283" s="5">
        <v>37444.836225999999</v>
      </c>
      <c r="E283" s="6">
        <v>38677.590226</v>
      </c>
      <c r="F283" s="6">
        <v>38680.507226000002</v>
      </c>
      <c r="G283" s="5">
        <v>5.32</v>
      </c>
      <c r="H283" s="5">
        <v>35.874223999999998</v>
      </c>
      <c r="I283" s="5">
        <v>5.32</v>
      </c>
      <c r="J283" s="5">
        <v>35.874223999999998</v>
      </c>
      <c r="K283" s="5" t="s">
        <v>799</v>
      </c>
      <c r="L283" s="5">
        <v>35.338865839999997</v>
      </c>
      <c r="M283" s="5">
        <v>29.859145999999999</v>
      </c>
      <c r="N283" s="5" t="s">
        <v>42</v>
      </c>
      <c r="O283" s="5" t="s">
        <v>42</v>
      </c>
      <c r="P283" s="5">
        <v>6.3009130000000004</v>
      </c>
      <c r="Q283" s="5">
        <v>28.101668</v>
      </c>
      <c r="R283" s="5">
        <v>28.101668</v>
      </c>
      <c r="S283" s="1" t="s">
        <v>49</v>
      </c>
      <c r="T283" s="7">
        <v>5906956</v>
      </c>
      <c r="U283" s="7">
        <v>5475846</v>
      </c>
      <c r="V283" s="7">
        <v>4733962</v>
      </c>
      <c r="W283" s="7">
        <v>4099403</v>
      </c>
      <c r="X283" s="7">
        <v>6138410</v>
      </c>
      <c r="Y283" s="7">
        <v>6062888</v>
      </c>
      <c r="Z283" s="7">
        <v>5971013</v>
      </c>
      <c r="AA283" s="7">
        <v>5906956</v>
      </c>
      <c r="AB283" s="8">
        <v>67.78</v>
      </c>
      <c r="AC283" s="5">
        <v>67.778000000000006</v>
      </c>
      <c r="AD283" s="5">
        <v>21.571000000000002</v>
      </c>
      <c r="AE283" s="8">
        <v>21.16</v>
      </c>
      <c r="AF283" s="7">
        <v>77507396</v>
      </c>
      <c r="AG283" s="7">
        <v>77495890</v>
      </c>
      <c r="AH283" s="7">
        <v>78594092</v>
      </c>
      <c r="AI283" s="5">
        <v>92.2</v>
      </c>
      <c r="AJ283" s="7">
        <v>1118</v>
      </c>
      <c r="AK283" s="7">
        <v>71114479</v>
      </c>
      <c r="AL283" s="6">
        <v>34522.523829999998</v>
      </c>
      <c r="AM283" s="7">
        <v>74800670</v>
      </c>
      <c r="AN283" s="5">
        <v>96.974609999999998</v>
      </c>
    </row>
    <row r="284" spans="1:40" x14ac:dyDescent="0.3">
      <c r="A284" s="4" t="s">
        <v>332</v>
      </c>
      <c r="B284" s="2">
        <v>4222286</v>
      </c>
      <c r="C284" s="1" t="s">
        <v>41</v>
      </c>
      <c r="D284" s="5">
        <v>38054.511955000002</v>
      </c>
      <c r="E284" s="6">
        <v>37892.511955000002</v>
      </c>
      <c r="F284" s="6">
        <v>37904.511955000002</v>
      </c>
      <c r="G284" s="5">
        <v>1.17</v>
      </c>
      <c r="H284" s="5">
        <v>16.980087999999999</v>
      </c>
      <c r="I284" s="5">
        <v>1.17</v>
      </c>
      <c r="J284" s="5">
        <v>16.980087999999999</v>
      </c>
      <c r="K284" s="5">
        <v>6.7508136199999997</v>
      </c>
      <c r="L284" s="5">
        <v>2.63410784</v>
      </c>
      <c r="M284" s="5">
        <v>23.187311000000001</v>
      </c>
      <c r="N284" s="5">
        <v>16.1344334592747</v>
      </c>
      <c r="O284" s="5">
        <v>15.1983300669607</v>
      </c>
      <c r="P284" s="5">
        <v>1.9520150000000001</v>
      </c>
      <c r="Q284" s="5">
        <v>9.8819959999999991</v>
      </c>
      <c r="R284" s="5">
        <v>9.8819959999999991</v>
      </c>
      <c r="S284" s="1" t="s">
        <v>49</v>
      </c>
      <c r="T284" s="7">
        <v>19353000</v>
      </c>
      <c r="U284" s="7">
        <v>19428000</v>
      </c>
      <c r="V284" s="7">
        <v>18507000</v>
      </c>
      <c r="W284" s="7">
        <v>16652000</v>
      </c>
      <c r="X284" s="7">
        <v>19412000</v>
      </c>
      <c r="Y284" s="7">
        <v>19265000</v>
      </c>
      <c r="Z284" s="7">
        <v>19301000</v>
      </c>
      <c r="AA284" s="7">
        <v>19353000</v>
      </c>
      <c r="AB284" s="5">
        <v>34.563000000000002</v>
      </c>
      <c r="AC284" s="8">
        <v>34.36</v>
      </c>
      <c r="AD284" s="5">
        <v>17.655999999999999</v>
      </c>
      <c r="AE284" s="8">
        <v>17.876000000000001</v>
      </c>
      <c r="AF284" s="7">
        <v>496000000</v>
      </c>
      <c r="AG284" s="7">
        <v>497000000</v>
      </c>
      <c r="AH284" s="7">
        <v>501000000</v>
      </c>
      <c r="AI284" s="5">
        <v>96.9</v>
      </c>
      <c r="AJ284" s="7">
        <v>1228</v>
      </c>
      <c r="AK284" s="7">
        <v>480443194</v>
      </c>
      <c r="AL284" s="6">
        <v>36874.015139000003</v>
      </c>
      <c r="AM284" s="7">
        <v>494460537</v>
      </c>
      <c r="AN284" s="5">
        <v>99.724959999999996</v>
      </c>
    </row>
    <row r="285" spans="1:40" x14ac:dyDescent="0.3">
      <c r="A285" s="4" t="s">
        <v>333</v>
      </c>
      <c r="B285" s="2">
        <v>4057056</v>
      </c>
      <c r="C285" s="1" t="s">
        <v>41</v>
      </c>
      <c r="D285" s="5">
        <v>37811.89043765</v>
      </c>
      <c r="E285" s="6">
        <v>83310.890436999995</v>
      </c>
      <c r="F285" s="6">
        <v>83271.890438000002</v>
      </c>
      <c r="G285" s="5">
        <v>0.7</v>
      </c>
      <c r="H285" s="5">
        <v>15.491972000000001</v>
      </c>
      <c r="I285" s="5">
        <v>0.7</v>
      </c>
      <c r="J285" s="5">
        <v>15.491972000000001</v>
      </c>
      <c r="K285" s="5">
        <v>1.8913349400000001</v>
      </c>
      <c r="L285" s="5">
        <v>1.4203215800000002</v>
      </c>
      <c r="M285" s="5" t="s">
        <v>799</v>
      </c>
      <c r="N285" s="5" t="s">
        <v>799</v>
      </c>
      <c r="O285" s="5" t="s">
        <v>799</v>
      </c>
      <c r="P285" s="5">
        <v>3.6342210000000001</v>
      </c>
      <c r="Q285" s="5">
        <v>11.546901</v>
      </c>
      <c r="R285" s="5">
        <v>11.546901</v>
      </c>
      <c r="S285" s="1" t="s">
        <v>49</v>
      </c>
      <c r="T285" s="7">
        <v>21727000</v>
      </c>
      <c r="U285" s="7">
        <v>19078000</v>
      </c>
      <c r="V285" s="7">
        <v>17938000</v>
      </c>
      <c r="W285" s="7">
        <v>16663000</v>
      </c>
      <c r="X285" s="7">
        <v>22924000</v>
      </c>
      <c r="Y285" s="7">
        <v>22750000</v>
      </c>
      <c r="Z285" s="7">
        <v>22207000</v>
      </c>
      <c r="AA285" s="7">
        <v>21727000</v>
      </c>
      <c r="AB285" s="8">
        <v>41.220999999999997</v>
      </c>
      <c r="AC285" s="8">
        <v>40.729999999999997</v>
      </c>
      <c r="AD285" s="8">
        <v>31.343</v>
      </c>
      <c r="AE285" s="8">
        <v>31.181000000000001</v>
      </c>
      <c r="AF285" s="7">
        <v>1004833655</v>
      </c>
      <c r="AG285" s="7">
        <v>1000498207</v>
      </c>
      <c r="AH285" s="7">
        <v>995437416</v>
      </c>
      <c r="AI285" s="5">
        <v>84.98</v>
      </c>
      <c r="AJ285" s="7">
        <v>1306</v>
      </c>
      <c r="AK285" s="7">
        <v>853865298</v>
      </c>
      <c r="AL285" s="6">
        <v>32130.951163000002</v>
      </c>
      <c r="AM285" s="7">
        <v>1003655481</v>
      </c>
      <c r="AN285" s="5">
        <v>99.882750000000001</v>
      </c>
    </row>
    <row r="286" spans="1:40" x14ac:dyDescent="0.3">
      <c r="A286" s="4" t="s">
        <v>334</v>
      </c>
      <c r="B286" s="2">
        <v>4218591</v>
      </c>
      <c r="C286" s="1" t="s">
        <v>41</v>
      </c>
      <c r="D286" s="5">
        <v>46770.962776250002</v>
      </c>
      <c r="E286" s="6">
        <v>47096.644776000001</v>
      </c>
      <c r="F286" s="6" t="s">
        <v>42</v>
      </c>
      <c r="G286" s="8">
        <v>2.8679999999999999</v>
      </c>
      <c r="H286" s="5" t="s">
        <v>42</v>
      </c>
      <c r="I286" s="8">
        <v>2.8679999999999999</v>
      </c>
      <c r="J286" s="5" t="s">
        <v>42</v>
      </c>
      <c r="K286" s="5" t="s">
        <v>42</v>
      </c>
      <c r="L286" s="5" t="s">
        <v>42</v>
      </c>
      <c r="M286" s="5" t="s">
        <v>42</v>
      </c>
      <c r="N286" s="5" t="s">
        <v>42</v>
      </c>
      <c r="O286" s="5" t="s">
        <v>42</v>
      </c>
      <c r="P286" s="5" t="s">
        <v>42</v>
      </c>
      <c r="Q286" s="5" t="s">
        <v>42</v>
      </c>
      <c r="R286" s="5" t="s">
        <v>42</v>
      </c>
      <c r="S286" s="1" t="s">
        <v>45</v>
      </c>
      <c r="T286" s="7">
        <v>9619278</v>
      </c>
      <c r="U286" s="7">
        <v>8110518</v>
      </c>
      <c r="V286" s="7">
        <v>6256617</v>
      </c>
      <c r="W286" s="7">
        <v>4401879</v>
      </c>
      <c r="X286" s="7">
        <v>10181732</v>
      </c>
      <c r="Y286" s="7">
        <v>9989290</v>
      </c>
      <c r="Z286" s="7">
        <v>9827377</v>
      </c>
      <c r="AA286" s="7">
        <v>9619278</v>
      </c>
      <c r="AB286" s="5">
        <v>58.314</v>
      </c>
      <c r="AC286" s="5">
        <v>58.853000000000002</v>
      </c>
      <c r="AD286" s="5">
        <v>26.888999999999999</v>
      </c>
      <c r="AE286" s="5">
        <v>27.462</v>
      </c>
      <c r="AF286" s="7">
        <v>122162000</v>
      </c>
      <c r="AG286" s="7">
        <v>123725961</v>
      </c>
      <c r="AH286" s="7">
        <v>126238000</v>
      </c>
      <c r="AI286" s="8">
        <v>85.6</v>
      </c>
      <c r="AJ286" s="7">
        <v>1404</v>
      </c>
      <c r="AK286" s="7">
        <v>104249248</v>
      </c>
      <c r="AL286" s="6">
        <v>40036.923693999997</v>
      </c>
      <c r="AM286" s="7">
        <v>112128367</v>
      </c>
      <c r="AN286" s="5">
        <v>92.071870000000004</v>
      </c>
    </row>
    <row r="287" spans="1:40" x14ac:dyDescent="0.3">
      <c r="A287" s="4" t="s">
        <v>335</v>
      </c>
      <c r="B287" s="2">
        <v>4075849</v>
      </c>
      <c r="C287" s="1" t="s">
        <v>54</v>
      </c>
      <c r="D287" s="5">
        <v>38389.720494840003</v>
      </c>
      <c r="E287" s="6">
        <v>40634.720494000001</v>
      </c>
      <c r="F287" s="6" t="s">
        <v>42</v>
      </c>
      <c r="G287" s="8">
        <v>1.2250000000000001</v>
      </c>
      <c r="H287" s="5">
        <v>30.343115000000001</v>
      </c>
      <c r="I287" s="8">
        <v>1.2250000000000001</v>
      </c>
      <c r="J287" s="5">
        <v>30.343115000000001</v>
      </c>
      <c r="K287" s="5">
        <v>43.856443719999994</v>
      </c>
      <c r="L287" s="5">
        <v>6.4996856999999997</v>
      </c>
      <c r="M287" s="5">
        <v>28.394591999999999</v>
      </c>
      <c r="N287" s="5" t="s">
        <v>42</v>
      </c>
      <c r="O287" s="5" t="s">
        <v>42</v>
      </c>
      <c r="P287" s="5">
        <v>6.2418930000000001</v>
      </c>
      <c r="Q287" s="5">
        <v>21.788053999999999</v>
      </c>
      <c r="R287" s="5">
        <v>21.788053999999999</v>
      </c>
      <c r="S287" s="1" t="s">
        <v>56</v>
      </c>
      <c r="T287" s="7">
        <v>6510000</v>
      </c>
      <c r="U287" s="7">
        <v>6833000</v>
      </c>
      <c r="V287" s="7">
        <v>6848000</v>
      </c>
      <c r="W287" s="7">
        <v>6319000</v>
      </c>
      <c r="X287" s="7">
        <v>6510000</v>
      </c>
      <c r="Y287" s="7">
        <v>6497000</v>
      </c>
      <c r="Z287" s="7">
        <v>6591000</v>
      </c>
      <c r="AA287" s="7">
        <v>6735000</v>
      </c>
      <c r="AB287" s="5">
        <v>54.301000000000002</v>
      </c>
      <c r="AC287" s="5">
        <v>54.301000000000002</v>
      </c>
      <c r="AD287" s="5">
        <v>27.788</v>
      </c>
      <c r="AE287" s="5">
        <v>27.788</v>
      </c>
      <c r="AF287" s="7">
        <v>285193011</v>
      </c>
      <c r="AG287" s="7">
        <v>287529636</v>
      </c>
      <c r="AH287" s="7">
        <v>292123241</v>
      </c>
      <c r="AI287" s="5">
        <v>90.74</v>
      </c>
      <c r="AJ287" s="7">
        <v>1359</v>
      </c>
      <c r="AK287" s="7">
        <v>259161949</v>
      </c>
      <c r="AL287" s="6">
        <v>34836.549184000003</v>
      </c>
      <c r="AM287" s="7">
        <v>284517009</v>
      </c>
      <c r="AN287" s="5">
        <v>99.622439999999997</v>
      </c>
    </row>
    <row r="288" spans="1:40" x14ac:dyDescent="0.3">
      <c r="A288" s="4" t="s">
        <v>336</v>
      </c>
      <c r="B288" s="2">
        <v>4025819</v>
      </c>
      <c r="C288" s="1" t="s">
        <v>54</v>
      </c>
      <c r="D288" s="5">
        <v>37261.673946080002</v>
      </c>
      <c r="E288" s="6">
        <v>48774.673946000003</v>
      </c>
      <c r="F288" s="6" t="s">
        <v>42</v>
      </c>
      <c r="G288" s="5">
        <v>1.35</v>
      </c>
      <c r="H288" s="5">
        <v>24.957008999999999</v>
      </c>
      <c r="I288" s="5">
        <v>1.35</v>
      </c>
      <c r="J288" s="5">
        <v>24.957008999999999</v>
      </c>
      <c r="K288" s="5" t="s">
        <v>799</v>
      </c>
      <c r="L288" s="5" t="s">
        <v>799</v>
      </c>
      <c r="M288" s="5">
        <v>27.518549</v>
      </c>
      <c r="N288" s="5" t="s">
        <v>42</v>
      </c>
      <c r="O288" s="5" t="s">
        <v>42</v>
      </c>
      <c r="P288" s="5">
        <v>6.7526890000000002</v>
      </c>
      <c r="Q288" s="5">
        <v>17.993054999999998</v>
      </c>
      <c r="R288" s="5">
        <v>17.993054999999998</v>
      </c>
      <c r="S288" s="1" t="s">
        <v>49</v>
      </c>
      <c r="T288" s="7">
        <v>7076000</v>
      </c>
      <c r="U288" s="7">
        <v>6842000</v>
      </c>
      <c r="V288" s="7">
        <v>6584000</v>
      </c>
      <c r="W288" s="7">
        <v>5652000</v>
      </c>
      <c r="X288" s="7">
        <v>7223000</v>
      </c>
      <c r="Y288" s="7">
        <v>7105000</v>
      </c>
      <c r="Z288" s="7">
        <v>7029000</v>
      </c>
      <c r="AA288" s="7">
        <v>7076000</v>
      </c>
      <c r="AB288" s="5">
        <v>49.420999999999999</v>
      </c>
      <c r="AC288" s="8">
        <v>48.567</v>
      </c>
      <c r="AD288" s="5">
        <v>35.923999999999999</v>
      </c>
      <c r="AE288" s="8">
        <v>36.424999999999997</v>
      </c>
      <c r="AF288" s="7">
        <v>280000000</v>
      </c>
      <c r="AG288" s="7">
        <v>281000000</v>
      </c>
      <c r="AH288" s="7">
        <v>280000000</v>
      </c>
      <c r="AI288" s="5">
        <v>86.51</v>
      </c>
      <c r="AJ288" s="7">
        <v>1457</v>
      </c>
      <c r="AK288" s="7">
        <v>241414268</v>
      </c>
      <c r="AL288" s="6">
        <v>32233.633063000001</v>
      </c>
      <c r="AM288" s="7">
        <v>278430055</v>
      </c>
      <c r="AN288" s="5">
        <v>99.770020000000002</v>
      </c>
    </row>
    <row r="289" spans="1:40" x14ac:dyDescent="0.3">
      <c r="A289" s="4" t="s">
        <v>337</v>
      </c>
      <c r="B289" s="2">
        <v>4384788</v>
      </c>
      <c r="C289" s="1" t="s">
        <v>41</v>
      </c>
      <c r="D289" s="5">
        <v>36710.549781840004</v>
      </c>
      <c r="E289" s="6">
        <v>55658.549781000002</v>
      </c>
      <c r="F289" s="6" t="s">
        <v>42</v>
      </c>
      <c r="G289" s="5">
        <v>-0.24</v>
      </c>
      <c r="H289" s="5">
        <v>27.2287</v>
      </c>
      <c r="I289" s="5">
        <v>-0.24</v>
      </c>
      <c r="J289" s="5">
        <v>27.2287</v>
      </c>
      <c r="K289" s="5" t="s">
        <v>799</v>
      </c>
      <c r="L289" s="5">
        <v>0.7594936699999999</v>
      </c>
      <c r="M289" s="5">
        <v>12.291498000000001</v>
      </c>
      <c r="N289" s="5" t="s">
        <v>42</v>
      </c>
      <c r="O289" s="5" t="s">
        <v>42</v>
      </c>
      <c r="P289" s="5">
        <v>2.1300629999999998</v>
      </c>
      <c r="Q289" s="5">
        <v>7.6675230000000001</v>
      </c>
      <c r="R289" s="5">
        <v>7.6675230000000001</v>
      </c>
      <c r="S289" s="1" t="s">
        <v>49</v>
      </c>
      <c r="T289" s="7">
        <v>26640000</v>
      </c>
      <c r="U289" s="7">
        <v>26485000</v>
      </c>
      <c r="V289" s="7">
        <v>26042000</v>
      </c>
      <c r="W289" s="7">
        <v>26185000</v>
      </c>
      <c r="X289" s="7">
        <v>26130000</v>
      </c>
      <c r="Y289" s="7">
        <v>26317000</v>
      </c>
      <c r="Z289" s="7">
        <v>26562000</v>
      </c>
      <c r="AA289" s="7">
        <v>26640000</v>
      </c>
      <c r="AB289" s="8">
        <v>33.72</v>
      </c>
      <c r="AC289" s="5">
        <v>34.654000000000003</v>
      </c>
      <c r="AD289" s="5">
        <v>23.896000000000001</v>
      </c>
      <c r="AE289" s="5">
        <v>24.669</v>
      </c>
      <c r="AF289" s="7">
        <v>1209000000</v>
      </c>
      <c r="AG289" s="7">
        <v>1209000000</v>
      </c>
      <c r="AH289" s="7">
        <v>1227000000</v>
      </c>
      <c r="AI289" s="5">
        <v>55.88</v>
      </c>
      <c r="AJ289" s="7">
        <v>1470</v>
      </c>
      <c r="AK289" s="7">
        <v>675695710</v>
      </c>
      <c r="AL289" s="6">
        <v>20514.121755</v>
      </c>
      <c r="AM289" s="7">
        <v>879279766</v>
      </c>
      <c r="AN289" s="5">
        <v>72.717339999999993</v>
      </c>
    </row>
    <row r="290" spans="1:40" x14ac:dyDescent="0.3">
      <c r="A290" s="4" t="s">
        <v>338</v>
      </c>
      <c r="B290" s="2">
        <v>4107929</v>
      </c>
      <c r="C290" s="1" t="s">
        <v>54</v>
      </c>
      <c r="D290" s="5">
        <v>36757.956908400003</v>
      </c>
      <c r="E290" s="6">
        <v>46782.956908</v>
      </c>
      <c r="F290" s="6">
        <v>46782.956908</v>
      </c>
      <c r="G290" s="5">
        <v>0.377</v>
      </c>
      <c r="H290" s="5">
        <v>25.111440999999999</v>
      </c>
      <c r="I290" s="5">
        <v>0.377</v>
      </c>
      <c r="J290" s="5">
        <v>25.111440999999999</v>
      </c>
      <c r="K290" s="5">
        <v>12.825702000000001</v>
      </c>
      <c r="L290" s="5">
        <v>10.72788828</v>
      </c>
      <c r="M290" s="5">
        <v>19.507503</v>
      </c>
      <c r="N290" s="5">
        <v>19.386923725673</v>
      </c>
      <c r="O290" s="5">
        <v>111.86216302952499</v>
      </c>
      <c r="P290" s="5">
        <v>4.1338660000000003</v>
      </c>
      <c r="Q290" s="5">
        <v>11.834797999999999</v>
      </c>
      <c r="R290" s="5">
        <v>11.834797999999999</v>
      </c>
      <c r="S290" s="1" t="s">
        <v>49</v>
      </c>
      <c r="T290" s="7">
        <v>10372000</v>
      </c>
      <c r="U290" s="7">
        <v>4110000</v>
      </c>
      <c r="V290" s="7">
        <v>4234000</v>
      </c>
      <c r="W290" s="7">
        <v>2940000</v>
      </c>
      <c r="X290" s="7">
        <v>11317000</v>
      </c>
      <c r="Y290" s="7">
        <v>11430000</v>
      </c>
      <c r="Z290" s="7">
        <v>11211000</v>
      </c>
      <c r="AA290" s="7">
        <v>10372000</v>
      </c>
      <c r="AB290" s="5">
        <v>79.319000000000003</v>
      </c>
      <c r="AC290" s="8">
        <v>76.433999999999997</v>
      </c>
      <c r="AD290" s="5">
        <v>34.226999999999997</v>
      </c>
      <c r="AE290" s="8">
        <v>34.134</v>
      </c>
      <c r="AF290" s="7">
        <v>724982834</v>
      </c>
      <c r="AG290" s="7">
        <v>735982834</v>
      </c>
      <c r="AH290" s="7">
        <v>763959358</v>
      </c>
      <c r="AI290" s="5">
        <v>47.16</v>
      </c>
      <c r="AJ290" s="7">
        <v>776</v>
      </c>
      <c r="AK290" s="7">
        <v>341948423</v>
      </c>
      <c r="AL290" s="6">
        <v>17336.785046000001</v>
      </c>
      <c r="AM290" s="7">
        <v>363007539</v>
      </c>
      <c r="AN290" s="5">
        <v>50.069380000000002</v>
      </c>
    </row>
    <row r="291" spans="1:40" x14ac:dyDescent="0.3">
      <c r="A291" s="4" t="s">
        <v>339</v>
      </c>
      <c r="B291" s="2">
        <v>4063773</v>
      </c>
      <c r="C291" s="1" t="s">
        <v>54</v>
      </c>
      <c r="D291" s="5">
        <v>34092.93462344</v>
      </c>
      <c r="E291" s="6">
        <v>37588.934623000001</v>
      </c>
      <c r="F291" s="6" t="s">
        <v>42</v>
      </c>
      <c r="G291" s="5">
        <v>1.57</v>
      </c>
      <c r="H291" s="5">
        <v>40.331198000000001</v>
      </c>
      <c r="I291" s="5">
        <v>1.56</v>
      </c>
      <c r="J291" s="5">
        <v>40.674334000000002</v>
      </c>
      <c r="K291" s="5">
        <v>11.479900390000001</v>
      </c>
      <c r="L291" s="5">
        <v>4.3337977800000003</v>
      </c>
      <c r="M291" s="5">
        <v>42.523471999999998</v>
      </c>
      <c r="N291" s="5" t="s">
        <v>42</v>
      </c>
      <c r="O291" s="5" t="s">
        <v>42</v>
      </c>
      <c r="P291" s="5">
        <v>5.0807529999999996</v>
      </c>
      <c r="Q291" s="5">
        <v>17.654018000000001</v>
      </c>
      <c r="R291" s="5">
        <v>17.654018000000001</v>
      </c>
      <c r="S291" s="1" t="s">
        <v>49</v>
      </c>
      <c r="T291" s="7">
        <v>7781900</v>
      </c>
      <c r="U291" s="7">
        <v>7315200</v>
      </c>
      <c r="V291" s="7">
        <v>5552200</v>
      </c>
      <c r="W291" s="7">
        <v>4856800</v>
      </c>
      <c r="X291" s="7">
        <v>7398300</v>
      </c>
      <c r="Y291" s="7">
        <v>7580200</v>
      </c>
      <c r="Z291" s="7">
        <v>7678600</v>
      </c>
      <c r="AA291" s="7">
        <v>7781900</v>
      </c>
      <c r="AB291" s="5">
        <v>25.039000000000001</v>
      </c>
      <c r="AC291" s="8">
        <v>26.149000000000001</v>
      </c>
      <c r="AD291" s="5">
        <v>25.687000000000001</v>
      </c>
      <c r="AE291" s="8">
        <v>26.84</v>
      </c>
      <c r="AF291" s="7">
        <v>132100000</v>
      </c>
      <c r="AG291" s="7">
        <v>132100000</v>
      </c>
      <c r="AH291" s="7">
        <v>132900000</v>
      </c>
      <c r="AI291" s="5">
        <v>92.31</v>
      </c>
      <c r="AJ291" s="7">
        <v>1066</v>
      </c>
      <c r="AK291" s="7">
        <v>121899186</v>
      </c>
      <c r="AL291" s="6">
        <v>31469.493857000001</v>
      </c>
      <c r="AM291" s="7">
        <v>131766393</v>
      </c>
      <c r="AN291" s="5">
        <v>99.776719999999997</v>
      </c>
    </row>
    <row r="292" spans="1:40" x14ac:dyDescent="0.3">
      <c r="A292" s="4" t="s">
        <v>340</v>
      </c>
      <c r="B292" s="2">
        <v>108009705</v>
      </c>
      <c r="C292" s="1" t="s">
        <v>41</v>
      </c>
      <c r="D292" s="5">
        <v>35910.216149400003</v>
      </c>
      <c r="E292" s="6">
        <v>43288.216149</v>
      </c>
      <c r="F292" s="6" t="s">
        <v>42</v>
      </c>
      <c r="G292" s="5">
        <v>1</v>
      </c>
      <c r="H292" s="5">
        <v>26.2</v>
      </c>
      <c r="I292" s="5">
        <v>1</v>
      </c>
      <c r="J292" s="5">
        <v>26.2</v>
      </c>
      <c r="K292" s="5" t="s">
        <v>799</v>
      </c>
      <c r="L292" s="5">
        <v>4.3174951899999998</v>
      </c>
      <c r="M292" s="5">
        <v>21.134713999999999</v>
      </c>
      <c r="N292" s="5" t="s">
        <v>42</v>
      </c>
      <c r="O292" s="5" t="s">
        <v>42</v>
      </c>
      <c r="P292" s="5">
        <v>2.213212</v>
      </c>
      <c r="Q292" s="5">
        <v>11.305358</v>
      </c>
      <c r="R292" s="5">
        <v>11.305358</v>
      </c>
      <c r="S292" s="1" t="s">
        <v>49</v>
      </c>
      <c r="T292" s="7">
        <v>19552000</v>
      </c>
      <c r="U292" s="7">
        <v>18341000</v>
      </c>
      <c r="V292" s="7">
        <v>17585000</v>
      </c>
      <c r="W292" s="7">
        <v>17164000</v>
      </c>
      <c r="X292" s="7">
        <v>19559000</v>
      </c>
      <c r="Y292" s="7">
        <v>19518000</v>
      </c>
      <c r="Z292" s="7">
        <v>19495000</v>
      </c>
      <c r="AA292" s="7">
        <v>19552000</v>
      </c>
      <c r="AB292" s="8">
        <v>40</v>
      </c>
      <c r="AC292" s="8">
        <v>41</v>
      </c>
      <c r="AD292" s="8">
        <v>18</v>
      </c>
      <c r="AE292" s="8">
        <v>18</v>
      </c>
      <c r="AF292" s="7">
        <v>456853390</v>
      </c>
      <c r="AG292" s="7">
        <v>456654068</v>
      </c>
      <c r="AH292" s="7">
        <v>455224438</v>
      </c>
      <c r="AI292" s="5">
        <v>81.180000000000007</v>
      </c>
      <c r="AJ292" s="7">
        <v>1518</v>
      </c>
      <c r="AK292" s="7">
        <v>370902744</v>
      </c>
      <c r="AL292" s="6">
        <v>29152.955677999998</v>
      </c>
      <c r="AM292" s="7">
        <v>442512678</v>
      </c>
      <c r="AN292" s="5">
        <v>96.856830000000002</v>
      </c>
    </row>
    <row r="293" spans="1:40" x14ac:dyDescent="0.3">
      <c r="A293" s="4" t="s">
        <v>341</v>
      </c>
      <c r="B293" s="2">
        <v>4064204</v>
      </c>
      <c r="C293" s="1" t="s">
        <v>54</v>
      </c>
      <c r="D293" s="5">
        <v>37510.024996</v>
      </c>
      <c r="E293" s="6">
        <v>50216.024996</v>
      </c>
      <c r="F293" s="6" t="s">
        <v>42</v>
      </c>
      <c r="G293" s="5">
        <v>0.99</v>
      </c>
      <c r="H293" s="5">
        <v>19.629819999999999</v>
      </c>
      <c r="I293" s="5">
        <v>0.99</v>
      </c>
      <c r="J293" s="5">
        <v>19.629819999999999</v>
      </c>
      <c r="K293" s="5" t="s">
        <v>799</v>
      </c>
      <c r="L293" s="5">
        <v>16.991544279999999</v>
      </c>
      <c r="M293" s="5">
        <v>17.505731000000001</v>
      </c>
      <c r="N293" s="5" t="s">
        <v>42</v>
      </c>
      <c r="O293" s="5" t="s">
        <v>42</v>
      </c>
      <c r="P293" s="5">
        <v>0.63</v>
      </c>
      <c r="Q293" s="5">
        <v>10.548477</v>
      </c>
      <c r="R293" s="5">
        <v>10.548477</v>
      </c>
      <c r="S293" s="1" t="s">
        <v>47</v>
      </c>
      <c r="T293" s="7">
        <v>78844000</v>
      </c>
      <c r="U293" s="7">
        <v>76325000</v>
      </c>
      <c r="V293" s="7">
        <v>68636000</v>
      </c>
      <c r="W293" s="7">
        <v>51297843</v>
      </c>
      <c r="X293" s="7">
        <v>79708000</v>
      </c>
      <c r="Y293" s="7">
        <v>78844000</v>
      </c>
      <c r="Z293" s="7">
        <v>78015983</v>
      </c>
      <c r="AA293" s="7">
        <v>77512159</v>
      </c>
      <c r="AB293" s="5">
        <v>18.527999999999999</v>
      </c>
      <c r="AC293" s="8">
        <v>18.459</v>
      </c>
      <c r="AD293" s="8">
        <v>5.5339999999999998</v>
      </c>
      <c r="AE293" s="8">
        <v>5.5339999999999998</v>
      </c>
      <c r="AF293" s="7">
        <v>491070552</v>
      </c>
      <c r="AG293" s="7">
        <v>491758215</v>
      </c>
      <c r="AH293" s="7">
        <v>504203139</v>
      </c>
      <c r="AI293" s="5">
        <v>87.66</v>
      </c>
      <c r="AJ293" s="7">
        <v>1711</v>
      </c>
      <c r="AK293" s="7">
        <v>430624420</v>
      </c>
      <c r="AL293" s="6">
        <v>32882.480710999997</v>
      </c>
      <c r="AM293" s="7">
        <v>489712181</v>
      </c>
      <c r="AN293" s="5">
        <v>99.691810000000004</v>
      </c>
    </row>
    <row r="294" spans="1:40" x14ac:dyDescent="0.3">
      <c r="A294" s="4" t="s">
        <v>342</v>
      </c>
      <c r="B294" s="2">
        <v>103577</v>
      </c>
      <c r="C294" s="1" t="s">
        <v>41</v>
      </c>
      <c r="D294" s="5">
        <v>34432.770307860003</v>
      </c>
      <c r="E294" s="6">
        <v>36964.770306999999</v>
      </c>
      <c r="F294" s="6">
        <v>36277.770307999999</v>
      </c>
      <c r="G294" s="5">
        <v>2.56</v>
      </c>
      <c r="H294" s="5">
        <v>6.1671140939597304</v>
      </c>
      <c r="I294" s="5">
        <v>2.56</v>
      </c>
      <c r="J294" s="5">
        <v>6.1671140939597304</v>
      </c>
      <c r="K294" s="5">
        <v>1.7320882853993398</v>
      </c>
      <c r="L294" s="5">
        <v>1.6120601566871899</v>
      </c>
      <c r="M294" s="5">
        <v>5.2461106988399102</v>
      </c>
      <c r="N294" s="5" t="s">
        <v>42</v>
      </c>
      <c r="O294" s="5" t="s">
        <v>42</v>
      </c>
      <c r="P294" s="5">
        <v>2.1915439999999999</v>
      </c>
      <c r="Q294" s="5">
        <v>6.8352019999999998</v>
      </c>
      <c r="R294" s="5">
        <v>7.2223313374198703</v>
      </c>
      <c r="S294" s="1" t="s">
        <v>49</v>
      </c>
      <c r="T294" s="7">
        <v>13574000</v>
      </c>
      <c r="U294" s="7">
        <v>9715713</v>
      </c>
      <c r="V294" s="7">
        <v>9291509</v>
      </c>
      <c r="W294" s="7">
        <v>8424875</v>
      </c>
      <c r="X294" s="7">
        <v>16777000</v>
      </c>
      <c r="Y294" s="7">
        <v>15469000</v>
      </c>
      <c r="Z294" s="7">
        <v>14396000</v>
      </c>
      <c r="AA294" s="7">
        <v>13574000</v>
      </c>
      <c r="AB294" s="8">
        <v>37.229999999999997</v>
      </c>
      <c r="AC294" s="8">
        <v>39.770000000000003</v>
      </c>
      <c r="AD294" s="5">
        <v>26.984000000000002</v>
      </c>
      <c r="AE294" s="5">
        <v>30.663</v>
      </c>
      <c r="AF294" s="7">
        <v>376200000</v>
      </c>
      <c r="AG294" s="7">
        <v>376000000</v>
      </c>
      <c r="AH294" s="7">
        <v>373100000</v>
      </c>
      <c r="AI294" s="5">
        <v>90.4</v>
      </c>
      <c r="AJ294" s="7">
        <v>1075</v>
      </c>
      <c r="AK294" s="7">
        <v>338744925</v>
      </c>
      <c r="AL294" s="6">
        <v>31127.271158</v>
      </c>
      <c r="AM294" s="7">
        <v>362530992</v>
      </c>
      <c r="AN294" s="5">
        <v>96.747870000000006</v>
      </c>
    </row>
    <row r="295" spans="1:40" x14ac:dyDescent="0.3">
      <c r="A295" s="4" t="s">
        <v>343</v>
      </c>
      <c r="B295" s="2">
        <v>4296620</v>
      </c>
      <c r="C295" s="1" t="s">
        <v>54</v>
      </c>
      <c r="D295" s="5">
        <v>36111.202051679997</v>
      </c>
      <c r="E295" s="6">
        <v>34931.224050999997</v>
      </c>
      <c r="F295" s="6" t="s">
        <v>42</v>
      </c>
      <c r="G295" s="5">
        <v>0.159</v>
      </c>
      <c r="H295" s="5" t="s">
        <v>799</v>
      </c>
      <c r="I295" s="5">
        <v>0.159</v>
      </c>
      <c r="J295" s="5" t="s">
        <v>799</v>
      </c>
      <c r="K295" s="5">
        <v>25.727683989999999</v>
      </c>
      <c r="L295" s="5">
        <v>20.526130460000001</v>
      </c>
      <c r="M295" s="5">
        <v>90.999088999999998</v>
      </c>
      <c r="N295" s="5" t="s">
        <v>42</v>
      </c>
      <c r="O295" s="5" t="s">
        <v>42</v>
      </c>
      <c r="P295" s="5">
        <v>13.937479</v>
      </c>
      <c r="Q295" s="5" t="s">
        <v>799</v>
      </c>
      <c r="R295" s="5" t="s">
        <v>799</v>
      </c>
      <c r="S295" s="1" t="s">
        <v>49</v>
      </c>
      <c r="T295" s="7">
        <v>2170230</v>
      </c>
      <c r="U295" s="7">
        <v>1730969</v>
      </c>
      <c r="V295" s="7">
        <v>1300658</v>
      </c>
      <c r="W295" s="7">
        <v>883026</v>
      </c>
      <c r="X295" s="7">
        <v>2506280</v>
      </c>
      <c r="Y295" s="7">
        <v>2394116</v>
      </c>
      <c r="Z295" s="7">
        <v>2286024</v>
      </c>
      <c r="AA295" s="7">
        <v>2170230</v>
      </c>
      <c r="AB295" s="5">
        <v>84.081000000000003</v>
      </c>
      <c r="AC295" s="5">
        <v>84.659000000000006</v>
      </c>
      <c r="AD295" s="8">
        <v>-3.73</v>
      </c>
      <c r="AE295" s="5">
        <v>-2.2810000000000001</v>
      </c>
      <c r="AF295" s="7">
        <v>51407000</v>
      </c>
      <c r="AG295" s="7">
        <v>51122000</v>
      </c>
      <c r="AH295" s="7">
        <v>50114000</v>
      </c>
      <c r="AI295" s="5">
        <v>92.09</v>
      </c>
      <c r="AJ295" s="7">
        <v>947</v>
      </c>
      <c r="AK295" s="7">
        <v>47539620</v>
      </c>
      <c r="AL295" s="6">
        <v>33254.439586</v>
      </c>
      <c r="AM295" s="7">
        <v>49736921</v>
      </c>
      <c r="AN295" s="5">
        <v>96.345380000000006</v>
      </c>
    </row>
    <row r="296" spans="1:40" x14ac:dyDescent="0.3">
      <c r="A296" s="4" t="s">
        <v>344</v>
      </c>
      <c r="B296" s="2">
        <v>4627535</v>
      </c>
      <c r="C296" s="1" t="s">
        <v>54</v>
      </c>
      <c r="D296" s="5">
        <v>34332.229148910003</v>
      </c>
      <c r="E296" s="6">
        <v>29340.944147999999</v>
      </c>
      <c r="F296" s="6" t="s">
        <v>42</v>
      </c>
      <c r="G296" s="8">
        <v>1.1299999999999999</v>
      </c>
      <c r="H296" s="5">
        <v>52.227710999999999</v>
      </c>
      <c r="I296" s="8">
        <v>1.1299999999999999</v>
      </c>
      <c r="J296" s="5">
        <v>52.227710999999999</v>
      </c>
      <c r="K296" s="5">
        <v>6.8405900199999996</v>
      </c>
      <c r="L296" s="5">
        <v>6.2332724199999996</v>
      </c>
      <c r="M296" s="5">
        <v>32.389339999999997</v>
      </c>
      <c r="N296" s="5" t="s">
        <v>42</v>
      </c>
      <c r="O296" s="5" t="s">
        <v>42</v>
      </c>
      <c r="P296" s="5">
        <v>11.045583000000001</v>
      </c>
      <c r="Q296" s="5">
        <v>42.195633000000001</v>
      </c>
      <c r="R296" s="5">
        <v>42.195633000000001</v>
      </c>
      <c r="S296" s="1" t="s">
        <v>45</v>
      </c>
      <c r="T296" s="7">
        <v>2363673</v>
      </c>
      <c r="U296" s="7">
        <v>2155060</v>
      </c>
      <c r="V296" s="7">
        <v>1850777</v>
      </c>
      <c r="W296" s="7">
        <v>1465069</v>
      </c>
      <c r="X296" s="7">
        <v>2656351</v>
      </c>
      <c r="Y296" s="7">
        <v>2573649</v>
      </c>
      <c r="Z296" s="7">
        <v>2487693</v>
      </c>
      <c r="AA296" s="7">
        <v>2363673</v>
      </c>
      <c r="AB296" s="5">
        <v>71.346000000000004</v>
      </c>
      <c r="AC296" s="5">
        <v>73.927999999999997</v>
      </c>
      <c r="AD296" s="5">
        <v>19.544</v>
      </c>
      <c r="AE296" s="8">
        <v>25.65</v>
      </c>
      <c r="AF296" s="7">
        <v>162158468</v>
      </c>
      <c r="AG296" s="7">
        <v>161830287</v>
      </c>
      <c r="AH296" s="7">
        <v>160965687</v>
      </c>
      <c r="AI296" s="5">
        <v>80.650000000000006</v>
      </c>
      <c r="AJ296" s="7">
        <v>1207</v>
      </c>
      <c r="AK296" s="7">
        <v>130934419</v>
      </c>
      <c r="AL296" s="6">
        <v>27688.701584999999</v>
      </c>
      <c r="AM296" s="7">
        <v>148843978</v>
      </c>
      <c r="AN296" s="5">
        <v>91.680719999999994</v>
      </c>
    </row>
    <row r="297" spans="1:40" x14ac:dyDescent="0.3">
      <c r="A297" s="4" t="s">
        <v>345</v>
      </c>
      <c r="B297" s="2">
        <v>4096376</v>
      </c>
      <c r="C297" s="1" t="s">
        <v>54</v>
      </c>
      <c r="D297" s="5">
        <v>34992.913999999997</v>
      </c>
      <c r="E297" s="6">
        <v>47470.214</v>
      </c>
      <c r="F297" s="6" t="s">
        <v>42</v>
      </c>
      <c r="G297" s="5">
        <v>1.42</v>
      </c>
      <c r="H297" s="5">
        <v>13.785076999999999</v>
      </c>
      <c r="I297" s="5">
        <v>1.42</v>
      </c>
      <c r="J297" s="5">
        <v>13.785076999999999</v>
      </c>
      <c r="K297" s="5" t="s">
        <v>799</v>
      </c>
      <c r="L297" s="5">
        <v>3.8032649099999998</v>
      </c>
      <c r="M297" s="5">
        <v>12.747938</v>
      </c>
      <c r="N297" s="5" t="s">
        <v>42</v>
      </c>
      <c r="O297" s="5" t="s">
        <v>42</v>
      </c>
      <c r="P297" s="5">
        <v>2.3852820000000001</v>
      </c>
      <c r="Q297" s="5">
        <v>10.317817</v>
      </c>
      <c r="R297" s="5">
        <v>10.317817</v>
      </c>
      <c r="S297" s="1" t="s">
        <v>63</v>
      </c>
      <c r="T297" s="7">
        <v>19857200</v>
      </c>
      <c r="U297" s="7">
        <v>20094200</v>
      </c>
      <c r="V297" s="7">
        <v>18992800</v>
      </c>
      <c r="W297" s="7">
        <v>18127000</v>
      </c>
      <c r="X297" s="7">
        <v>19901300</v>
      </c>
      <c r="Y297" s="7">
        <v>19800600</v>
      </c>
      <c r="Z297" s="7">
        <v>19857200</v>
      </c>
      <c r="AA297" s="7">
        <v>20173300</v>
      </c>
      <c r="AB297" s="8">
        <v>35.008000000000003</v>
      </c>
      <c r="AC297" s="5">
        <v>35.265000000000001</v>
      </c>
      <c r="AD297" s="8">
        <v>21.762</v>
      </c>
      <c r="AE297" s="8">
        <v>21.83</v>
      </c>
      <c r="AF297" s="7">
        <v>552200000</v>
      </c>
      <c r="AG297" s="7">
        <v>555800000</v>
      </c>
      <c r="AH297" s="7">
        <v>568900000</v>
      </c>
      <c r="AI297" s="5">
        <v>79.38</v>
      </c>
      <c r="AJ297" s="7">
        <v>1885</v>
      </c>
      <c r="AK297" s="7">
        <v>438350535</v>
      </c>
      <c r="AL297" s="6">
        <v>27778.273401999999</v>
      </c>
      <c r="AM297" s="7">
        <v>549663561</v>
      </c>
      <c r="AN297" s="5">
        <v>99.540670000000006</v>
      </c>
    </row>
    <row r="298" spans="1:40" x14ac:dyDescent="0.3">
      <c r="A298" s="4" t="s">
        <v>346</v>
      </c>
      <c r="B298" s="2">
        <v>4783703</v>
      </c>
      <c r="C298" s="1" t="s">
        <v>54</v>
      </c>
      <c r="D298" s="5">
        <v>25443.109011019998</v>
      </c>
      <c r="E298" s="6">
        <v>24910.148011000001</v>
      </c>
      <c r="F298" s="6" t="s">
        <v>42</v>
      </c>
      <c r="G298" s="5">
        <v>4.63</v>
      </c>
      <c r="H298" s="5">
        <v>56.817506000000002</v>
      </c>
      <c r="I298" s="5">
        <v>4.63</v>
      </c>
      <c r="J298" s="5">
        <v>56.817506000000002</v>
      </c>
      <c r="K298" s="5">
        <v>25.035719130000004</v>
      </c>
      <c r="L298" s="5">
        <v>24.184974889999999</v>
      </c>
      <c r="M298" s="5">
        <v>76.169612999999998</v>
      </c>
      <c r="N298" s="5" t="s">
        <v>42</v>
      </c>
      <c r="O298" s="5" t="s">
        <v>42</v>
      </c>
      <c r="P298" s="5">
        <v>36.275365000000001</v>
      </c>
      <c r="Q298" s="5">
        <v>45.345427999999998</v>
      </c>
      <c r="R298" s="5">
        <v>45.345427999999998</v>
      </c>
      <c r="S298" s="1" t="s">
        <v>49</v>
      </c>
      <c r="T298" s="7">
        <v>631595</v>
      </c>
      <c r="U298" s="7">
        <v>667422</v>
      </c>
      <c r="V298" s="7">
        <v>450958</v>
      </c>
      <c r="W298" s="7">
        <v>302564</v>
      </c>
      <c r="X298" s="7">
        <v>686696</v>
      </c>
      <c r="Y298" s="7">
        <v>671100</v>
      </c>
      <c r="Z298" s="7">
        <v>659375</v>
      </c>
      <c r="AA298" s="7">
        <v>631595</v>
      </c>
      <c r="AB298" s="8">
        <v>94.686000000000007</v>
      </c>
      <c r="AC298" s="8">
        <v>93.27</v>
      </c>
      <c r="AD298" s="8">
        <v>79.373999999999995</v>
      </c>
      <c r="AE298" s="8">
        <v>79.881</v>
      </c>
      <c r="AF298" s="7">
        <v>22977125</v>
      </c>
      <c r="AG298" s="7">
        <v>22983392</v>
      </c>
      <c r="AH298" s="7">
        <v>23027982</v>
      </c>
      <c r="AI298" s="5">
        <v>67.900000000000006</v>
      </c>
      <c r="AJ298" s="7">
        <v>703</v>
      </c>
      <c r="AK298" s="7">
        <v>15598872</v>
      </c>
      <c r="AL298" s="6">
        <v>17274.658818</v>
      </c>
      <c r="AM298" s="7">
        <v>19351057</v>
      </c>
      <c r="AN298" s="8">
        <v>84.226900000000001</v>
      </c>
    </row>
    <row r="299" spans="1:40" x14ac:dyDescent="0.3">
      <c r="A299" s="4" t="s">
        <v>347</v>
      </c>
      <c r="B299" s="2">
        <v>4095241</v>
      </c>
      <c r="C299" s="1" t="s">
        <v>54</v>
      </c>
      <c r="D299" s="5">
        <v>31796.669154250001</v>
      </c>
      <c r="E299" s="6">
        <v>36048.669154000003</v>
      </c>
      <c r="F299" s="6" t="s">
        <v>42</v>
      </c>
      <c r="G299" s="5">
        <v>5.91</v>
      </c>
      <c r="H299" s="5">
        <v>16.155829000000001</v>
      </c>
      <c r="I299" s="5">
        <v>5.91</v>
      </c>
      <c r="J299" s="5">
        <v>16.195561000000001</v>
      </c>
      <c r="K299" s="5">
        <v>6.7710027999999998</v>
      </c>
      <c r="L299" s="5">
        <v>3.4678478300000002</v>
      </c>
      <c r="M299" s="5">
        <v>61.619092999999999</v>
      </c>
      <c r="N299" s="5" t="s">
        <v>42</v>
      </c>
      <c r="O299" s="5" t="s">
        <v>42</v>
      </c>
      <c r="P299" s="5">
        <v>5.5347090000000003</v>
      </c>
      <c r="Q299" s="5">
        <v>17.235797000000002</v>
      </c>
      <c r="R299" s="5">
        <v>17.235797000000002</v>
      </c>
      <c r="S299" s="1" t="s">
        <v>49</v>
      </c>
      <c r="T299" s="7">
        <v>6777200</v>
      </c>
      <c r="U299" s="7">
        <v>6160700</v>
      </c>
      <c r="V299" s="7">
        <v>5414000</v>
      </c>
      <c r="W299" s="7">
        <v>4432100</v>
      </c>
      <c r="X299" s="7">
        <v>6513200</v>
      </c>
      <c r="Y299" s="7">
        <v>6617200</v>
      </c>
      <c r="Z299" s="7">
        <v>6674200</v>
      </c>
      <c r="AA299" s="7">
        <v>6777200</v>
      </c>
      <c r="AB299" s="5">
        <v>29.844000000000001</v>
      </c>
      <c r="AC299" s="8">
        <v>28.734999999999999</v>
      </c>
      <c r="AD299" s="5">
        <v>31.215</v>
      </c>
      <c r="AE299" s="8">
        <v>29.87</v>
      </c>
      <c r="AF299" s="7">
        <v>61118057</v>
      </c>
      <c r="AG299" s="7">
        <v>61117053</v>
      </c>
      <c r="AH299" s="7">
        <v>61807161</v>
      </c>
      <c r="AI299" s="5">
        <v>102.65</v>
      </c>
      <c r="AJ299" s="7">
        <v>1140</v>
      </c>
      <c r="AK299" s="7">
        <v>62735191</v>
      </c>
      <c r="AL299" s="6">
        <v>32637.983117</v>
      </c>
      <c r="AM299" s="7">
        <v>60639952</v>
      </c>
      <c r="AN299" s="5">
        <v>99.217740000000006</v>
      </c>
    </row>
    <row r="300" spans="1:40" x14ac:dyDescent="0.3">
      <c r="A300" s="4" t="s">
        <v>348</v>
      </c>
      <c r="B300" s="2">
        <v>4133448</v>
      </c>
      <c r="C300" s="1" t="s">
        <v>41</v>
      </c>
      <c r="D300" s="5">
        <v>30674.024566079999</v>
      </c>
      <c r="E300" s="6">
        <v>36845.524566</v>
      </c>
      <c r="F300" s="6" t="s">
        <v>42</v>
      </c>
      <c r="G300" s="5">
        <v>0.14000000000000001</v>
      </c>
      <c r="H300" s="5">
        <v>39.777158999999997</v>
      </c>
      <c r="I300" s="5">
        <v>0.14000000000000001</v>
      </c>
      <c r="J300" s="5">
        <v>39.777158999999997</v>
      </c>
      <c r="K300" s="5" t="s">
        <v>799</v>
      </c>
      <c r="L300" s="5">
        <v>4.8874818199999996</v>
      </c>
      <c r="M300" s="5">
        <v>20.356379</v>
      </c>
      <c r="N300" s="5" t="s">
        <v>42</v>
      </c>
      <c r="O300" s="5" t="s">
        <v>42</v>
      </c>
      <c r="P300" s="5">
        <v>6.7033300000000002</v>
      </c>
      <c r="Q300" s="5">
        <v>18.302878</v>
      </c>
      <c r="R300" s="5">
        <v>18.302878</v>
      </c>
      <c r="S300" s="1" t="s">
        <v>98</v>
      </c>
      <c r="T300" s="7">
        <v>7634400</v>
      </c>
      <c r="U300" s="7">
        <v>8438700</v>
      </c>
      <c r="V300" s="7">
        <v>6820900</v>
      </c>
      <c r="W300" s="7">
        <v>5438400</v>
      </c>
      <c r="X300" s="7">
        <v>5496600</v>
      </c>
      <c r="Y300" s="7">
        <v>6587100</v>
      </c>
      <c r="Z300" s="7">
        <v>7634400</v>
      </c>
      <c r="AA300" s="7">
        <v>8541300</v>
      </c>
      <c r="AB300" s="5">
        <v>65.436999999999998</v>
      </c>
      <c r="AC300" s="5">
        <v>60.314999999999998</v>
      </c>
      <c r="AD300" s="5">
        <v>45.036000000000001</v>
      </c>
      <c r="AE300" s="5">
        <v>35.491</v>
      </c>
      <c r="AF300" s="7">
        <v>537010234</v>
      </c>
      <c r="AG300" s="7">
        <v>536505077</v>
      </c>
      <c r="AH300" s="7">
        <v>541044229</v>
      </c>
      <c r="AI300" s="8">
        <v>95.08</v>
      </c>
      <c r="AJ300" s="7">
        <v>1451</v>
      </c>
      <c r="AK300" s="7">
        <v>510613378</v>
      </c>
      <c r="AL300" s="6">
        <v>29166.236151000001</v>
      </c>
      <c r="AM300" s="7">
        <v>525172720</v>
      </c>
      <c r="AN300" s="5">
        <v>97.795659999999998</v>
      </c>
    </row>
    <row r="301" spans="1:40" x14ac:dyDescent="0.3">
      <c r="A301" s="4" t="s">
        <v>349</v>
      </c>
      <c r="B301" s="2">
        <v>4811222</v>
      </c>
      <c r="C301" s="1" t="s">
        <v>54</v>
      </c>
      <c r="D301" s="5">
        <v>33678.612297</v>
      </c>
      <c r="E301" s="6">
        <v>34086.277297000001</v>
      </c>
      <c r="F301" s="6" t="s">
        <v>42</v>
      </c>
      <c r="G301" s="5">
        <v>2.11</v>
      </c>
      <c r="H301" s="5">
        <v>30.437666</v>
      </c>
      <c r="I301" s="5">
        <v>2.11</v>
      </c>
      <c r="J301" s="5">
        <v>30.437666</v>
      </c>
      <c r="K301" s="5">
        <v>18.40269425</v>
      </c>
      <c r="L301" s="5">
        <v>6.4841498599999996</v>
      </c>
      <c r="M301" s="5">
        <v>25.040917</v>
      </c>
      <c r="N301" s="5" t="s">
        <v>42</v>
      </c>
      <c r="O301" s="5" t="s">
        <v>42</v>
      </c>
      <c r="P301" s="5">
        <v>7.0902510000000003</v>
      </c>
      <c r="Q301" s="5">
        <v>20.316103999999999</v>
      </c>
      <c r="R301" s="5">
        <v>20.316103999999999</v>
      </c>
      <c r="S301" s="1" t="s">
        <v>47</v>
      </c>
      <c r="T301" s="7">
        <v>4685297</v>
      </c>
      <c r="U301" s="7">
        <v>4222993</v>
      </c>
      <c r="V301" s="7">
        <v>3578127</v>
      </c>
      <c r="W301" s="7">
        <v>3196825</v>
      </c>
      <c r="X301" s="7">
        <v>4807485</v>
      </c>
      <c r="Y301" s="7">
        <v>4685297</v>
      </c>
      <c r="Z301" s="7">
        <v>4584159</v>
      </c>
      <c r="AA301" s="7">
        <v>4504077</v>
      </c>
      <c r="AB301" s="5">
        <v>57.377000000000002</v>
      </c>
      <c r="AC301" s="8">
        <v>58.33</v>
      </c>
      <c r="AD301" s="5">
        <v>32.731000000000002</v>
      </c>
      <c r="AE301" s="8">
        <v>33.951000000000001</v>
      </c>
      <c r="AF301" s="7">
        <v>146776149</v>
      </c>
      <c r="AG301" s="7">
        <v>146901045</v>
      </c>
      <c r="AH301" s="7">
        <v>147085082</v>
      </c>
      <c r="AI301" s="5">
        <v>74.37</v>
      </c>
      <c r="AJ301" s="7">
        <v>1057</v>
      </c>
      <c r="AK301" s="7">
        <v>109133675</v>
      </c>
      <c r="AL301" s="6">
        <v>25046.178412000001</v>
      </c>
      <c r="AM301" s="7">
        <v>145803171</v>
      </c>
      <c r="AN301" s="5">
        <v>99.356309999999993</v>
      </c>
    </row>
    <row r="302" spans="1:40" x14ac:dyDescent="0.3">
      <c r="A302" s="4" t="s">
        <v>350</v>
      </c>
      <c r="B302" s="2">
        <v>100253</v>
      </c>
      <c r="C302" s="1" t="s">
        <v>54</v>
      </c>
      <c r="D302" s="5">
        <v>31286.093552480001</v>
      </c>
      <c r="E302" s="6" t="s">
        <v>42</v>
      </c>
      <c r="F302" s="6">
        <v>21235.093551999998</v>
      </c>
      <c r="G302" s="5">
        <v>4.0199999999999996</v>
      </c>
      <c r="H302" s="5">
        <v>13.9570688378979</v>
      </c>
      <c r="I302" s="5">
        <v>4.0199999999999996</v>
      </c>
      <c r="J302" s="5">
        <v>13.9570688378979</v>
      </c>
      <c r="K302" s="5">
        <v>1.7493370580949201</v>
      </c>
      <c r="L302" s="5">
        <v>1.1830914096548599</v>
      </c>
      <c r="M302" s="5">
        <v>13.131834</v>
      </c>
      <c r="N302" s="5" t="s">
        <v>42</v>
      </c>
      <c r="O302" s="5" t="s">
        <v>42</v>
      </c>
      <c r="P302" s="5" t="s">
        <v>42</v>
      </c>
      <c r="Q302" s="5" t="s">
        <v>42</v>
      </c>
      <c r="R302" s="5" t="s">
        <v>42</v>
      </c>
      <c r="S302" s="1" t="s">
        <v>49</v>
      </c>
      <c r="T302" s="7">
        <v>9418362</v>
      </c>
      <c r="U302" s="7">
        <v>8042228</v>
      </c>
      <c r="V302" s="7">
        <v>5991772</v>
      </c>
      <c r="W302" s="7">
        <v>5954761</v>
      </c>
      <c r="X302" s="7">
        <v>9194000</v>
      </c>
      <c r="Y302" s="7">
        <v>9196969</v>
      </c>
      <c r="Z302" s="7">
        <v>9272631</v>
      </c>
      <c r="AA302" s="7">
        <v>9418362</v>
      </c>
      <c r="AB302" s="5" t="s">
        <v>42</v>
      </c>
      <c r="AC302" s="5" t="s">
        <v>42</v>
      </c>
      <c r="AD302" s="5" t="s">
        <v>42</v>
      </c>
      <c r="AE302" s="5" t="s">
        <v>42</v>
      </c>
      <c r="AF302" s="7">
        <v>166157333</v>
      </c>
      <c r="AG302" s="7">
        <v>167225063</v>
      </c>
      <c r="AH302" s="7">
        <v>165970384</v>
      </c>
      <c r="AI302" s="5">
        <v>88.62</v>
      </c>
      <c r="AJ302" s="7">
        <v>1124</v>
      </c>
      <c r="AK302" s="7">
        <v>147039241</v>
      </c>
      <c r="AL302" s="6">
        <v>27725.719281999998</v>
      </c>
      <c r="AM302" s="7">
        <v>165031464</v>
      </c>
      <c r="AN302" s="5">
        <v>99.463790000000003</v>
      </c>
    </row>
    <row r="303" spans="1:40" x14ac:dyDescent="0.3">
      <c r="A303" s="4" t="s">
        <v>351</v>
      </c>
      <c r="B303" s="2">
        <v>4326091</v>
      </c>
      <c r="C303" s="1" t="s">
        <v>54</v>
      </c>
      <c r="D303" s="5">
        <v>35837.175000000003</v>
      </c>
      <c r="E303" s="6">
        <v>48077.175000000003</v>
      </c>
      <c r="F303" s="6" t="s">
        <v>42</v>
      </c>
      <c r="G303" s="5">
        <v>1.55</v>
      </c>
      <c r="H303" s="5">
        <v>25.912072999999999</v>
      </c>
      <c r="I303" s="5">
        <v>1.55</v>
      </c>
      <c r="J303" s="5">
        <v>25.912072999999999</v>
      </c>
      <c r="K303" s="5" t="s">
        <v>799</v>
      </c>
      <c r="L303" s="5">
        <v>5.1466180100000001</v>
      </c>
      <c r="M303" s="5">
        <v>18.333333</v>
      </c>
      <c r="N303" s="5" t="s">
        <v>42</v>
      </c>
      <c r="O303" s="5" t="s">
        <v>42</v>
      </c>
      <c r="P303" s="5">
        <v>3.139221</v>
      </c>
      <c r="Q303" s="5">
        <v>16.172626000000001</v>
      </c>
      <c r="R303" s="5">
        <v>16.172626000000001</v>
      </c>
      <c r="S303" s="1" t="s">
        <v>49</v>
      </c>
      <c r="T303" s="7">
        <v>14984000</v>
      </c>
      <c r="U303" s="7">
        <v>14410000</v>
      </c>
      <c r="V303" s="7">
        <v>13874000</v>
      </c>
      <c r="W303" s="7">
        <v>11359000</v>
      </c>
      <c r="X303" s="7">
        <v>15315000</v>
      </c>
      <c r="Y303" s="7">
        <v>15155000</v>
      </c>
      <c r="Z303" s="7">
        <v>15069000</v>
      </c>
      <c r="AA303" s="7">
        <v>14984000</v>
      </c>
      <c r="AB303" s="5">
        <v>34.963999999999999</v>
      </c>
      <c r="AC303" s="5">
        <v>35.174999999999997</v>
      </c>
      <c r="AD303" s="5">
        <v>18.158999999999999</v>
      </c>
      <c r="AE303" s="5">
        <v>18.459</v>
      </c>
      <c r="AF303" s="7">
        <v>181600000</v>
      </c>
      <c r="AG303" s="7">
        <v>182300000</v>
      </c>
      <c r="AH303" s="7">
        <v>182500000</v>
      </c>
      <c r="AI303" s="5">
        <v>92.14</v>
      </c>
      <c r="AJ303" s="7">
        <v>1324</v>
      </c>
      <c r="AK303" s="7">
        <v>167234921</v>
      </c>
      <c r="AL303" s="6">
        <v>33020.535150999996</v>
      </c>
      <c r="AM303" s="7">
        <v>176885731</v>
      </c>
      <c r="AN303" s="8">
        <v>97.457700000000003</v>
      </c>
    </row>
    <row r="304" spans="1:40" x14ac:dyDescent="0.3">
      <c r="A304" s="4" t="s">
        <v>352</v>
      </c>
      <c r="B304" s="2">
        <v>4121108</v>
      </c>
      <c r="C304" s="1" t="s">
        <v>54</v>
      </c>
      <c r="D304" s="5">
        <v>27205.42444776</v>
      </c>
      <c r="E304" s="6">
        <v>30369.725447000001</v>
      </c>
      <c r="F304" s="6" t="s">
        <v>42</v>
      </c>
      <c r="G304" s="5">
        <v>1.05</v>
      </c>
      <c r="H304" s="5">
        <v>11.144671000000001</v>
      </c>
      <c r="I304" s="5">
        <v>1.05</v>
      </c>
      <c r="J304" s="5">
        <v>11.144671000000001</v>
      </c>
      <c r="K304" s="5">
        <v>2.0919399100000002</v>
      </c>
      <c r="L304" s="5">
        <v>1.3288525899999999</v>
      </c>
      <c r="M304" s="5">
        <v>15.94989</v>
      </c>
      <c r="N304" s="5" t="s">
        <v>42</v>
      </c>
      <c r="O304" s="5" t="s">
        <v>42</v>
      </c>
      <c r="P304" s="5">
        <v>0.96833100000000005</v>
      </c>
      <c r="Q304" s="5">
        <v>6.0699490000000003</v>
      </c>
      <c r="R304" s="5">
        <v>6.0699490000000003</v>
      </c>
      <c r="S304" s="1" t="s">
        <v>49</v>
      </c>
      <c r="T304" s="7">
        <v>34713501</v>
      </c>
      <c r="U304" s="7">
        <v>41512467</v>
      </c>
      <c r="V304" s="7">
        <v>36483939</v>
      </c>
      <c r="W304" s="7">
        <v>20139658</v>
      </c>
      <c r="X304" s="7">
        <v>31362946</v>
      </c>
      <c r="Y304" s="7">
        <v>32694520</v>
      </c>
      <c r="Z304" s="7">
        <v>34140604</v>
      </c>
      <c r="AA304" s="7">
        <v>34713501</v>
      </c>
      <c r="AB304" s="5">
        <v>22.588000000000001</v>
      </c>
      <c r="AC304" s="8">
        <v>15.61</v>
      </c>
      <c r="AD304" s="5">
        <v>21.312999999999999</v>
      </c>
      <c r="AE304" s="8">
        <v>15.752000000000001</v>
      </c>
      <c r="AF304" s="7">
        <v>234812916</v>
      </c>
      <c r="AG304" s="7">
        <v>237338008</v>
      </c>
      <c r="AH304" s="7">
        <v>245838999</v>
      </c>
      <c r="AI304" s="5">
        <v>78.75</v>
      </c>
      <c r="AJ304" s="7">
        <v>1438</v>
      </c>
      <c r="AK304" s="7">
        <v>184918692</v>
      </c>
      <c r="AL304" s="6">
        <v>21424.679655</v>
      </c>
      <c r="AM304" s="7">
        <v>233146729</v>
      </c>
      <c r="AN304" s="5">
        <v>99.290419999999997</v>
      </c>
    </row>
    <row r="305" spans="1:40" x14ac:dyDescent="0.3">
      <c r="A305" s="4" t="s">
        <v>353</v>
      </c>
      <c r="B305" s="2">
        <v>4094831</v>
      </c>
      <c r="C305" s="1" t="s">
        <v>54</v>
      </c>
      <c r="D305" s="5">
        <v>30428.905868990001</v>
      </c>
      <c r="E305" s="6">
        <v>46623.539868</v>
      </c>
      <c r="F305" s="6">
        <v>46623.539869</v>
      </c>
      <c r="G305" s="5">
        <v>-0.115</v>
      </c>
      <c r="H305" s="5">
        <v>288.027777777778</v>
      </c>
      <c r="I305" s="5">
        <v>-0.115</v>
      </c>
      <c r="J305" s="5">
        <v>288.027777777778</v>
      </c>
      <c r="K305" s="5" t="s">
        <v>799</v>
      </c>
      <c r="L305" s="5" t="s">
        <v>799</v>
      </c>
      <c r="M305" s="5" t="s">
        <v>799</v>
      </c>
      <c r="N305" s="5" t="s">
        <v>42</v>
      </c>
      <c r="O305" s="5" t="s">
        <v>42</v>
      </c>
      <c r="P305" s="5">
        <v>7.7855660000000002</v>
      </c>
      <c r="Q305" s="5">
        <v>17.354718999999999</v>
      </c>
      <c r="R305" s="5">
        <v>27.245502886793101</v>
      </c>
      <c r="S305" s="1" t="s">
        <v>49</v>
      </c>
      <c r="T305" s="7">
        <v>5492760</v>
      </c>
      <c r="U305" s="7">
        <v>5111850</v>
      </c>
      <c r="V305" s="7">
        <v>4498872</v>
      </c>
      <c r="W305" s="7">
        <v>4155582</v>
      </c>
      <c r="X305" s="7">
        <v>5996048</v>
      </c>
      <c r="Y305" s="7">
        <v>5829975</v>
      </c>
      <c r="Z305" s="7">
        <v>5655792</v>
      </c>
      <c r="AA305" s="7">
        <v>5492760</v>
      </c>
      <c r="AB305" s="8">
        <v>56.976999999999997</v>
      </c>
      <c r="AC305" s="8">
        <v>56.433999999999997</v>
      </c>
      <c r="AD305" s="8">
        <v>33.408999999999999</v>
      </c>
      <c r="AE305" s="8">
        <v>33.430999999999997</v>
      </c>
      <c r="AF305" s="7">
        <v>293425265</v>
      </c>
      <c r="AG305" s="7">
        <v>293298465</v>
      </c>
      <c r="AH305" s="7">
        <v>291927407</v>
      </c>
      <c r="AI305" s="5">
        <v>83.93</v>
      </c>
      <c r="AJ305" s="7">
        <v>1260</v>
      </c>
      <c r="AK305" s="7">
        <v>246306611</v>
      </c>
      <c r="AL305" s="6">
        <v>25539.532493999999</v>
      </c>
      <c r="AM305" s="7">
        <v>291030260</v>
      </c>
      <c r="AN305" s="5">
        <v>99.171909999999997</v>
      </c>
    </row>
    <row r="306" spans="1:40" x14ac:dyDescent="0.3">
      <c r="A306" s="4" t="s">
        <v>354</v>
      </c>
      <c r="B306" s="2">
        <v>4092889</v>
      </c>
      <c r="C306" s="1" t="s">
        <v>54</v>
      </c>
      <c r="D306" s="5">
        <v>31214.580535249999</v>
      </c>
      <c r="E306" s="6">
        <v>44302.417535</v>
      </c>
      <c r="F306" s="6">
        <v>44831.47769</v>
      </c>
      <c r="G306" s="5">
        <v>0.91100000000000003</v>
      </c>
      <c r="H306" s="5">
        <v>38.547120418848202</v>
      </c>
      <c r="I306" s="5">
        <v>0.91100000000000003</v>
      </c>
      <c r="J306" s="5">
        <v>38.547120418848202</v>
      </c>
      <c r="K306" s="5">
        <v>2.2618568047124201</v>
      </c>
      <c r="L306" s="5">
        <v>2.2279047682995698</v>
      </c>
      <c r="M306" s="5">
        <v>17.100221000000001</v>
      </c>
      <c r="N306" s="5" t="s">
        <v>42</v>
      </c>
      <c r="O306" s="5" t="s">
        <v>42</v>
      </c>
      <c r="P306" s="5">
        <v>13.37936</v>
      </c>
      <c r="Q306" s="5">
        <v>19.168714999999999</v>
      </c>
      <c r="R306" s="5">
        <v>19.923126592564401</v>
      </c>
      <c r="S306" s="1" t="s">
        <v>49</v>
      </c>
      <c r="T306" s="7">
        <v>2699936</v>
      </c>
      <c r="U306" s="7">
        <v>2035020</v>
      </c>
      <c r="V306" s="7">
        <v>1659423</v>
      </c>
      <c r="W306" s="7">
        <v>1393765</v>
      </c>
      <c r="X306" s="7">
        <v>3409517</v>
      </c>
      <c r="Y306" s="7">
        <v>3318689</v>
      </c>
      <c r="Z306" s="7">
        <v>3005262</v>
      </c>
      <c r="AA306" s="7">
        <v>2699936</v>
      </c>
      <c r="AB306" s="5">
        <v>75.599000000000004</v>
      </c>
      <c r="AC306" s="8">
        <v>74.344999999999999</v>
      </c>
      <c r="AD306" s="8">
        <v>68.540000000000006</v>
      </c>
      <c r="AE306" s="8">
        <v>68.275999999999996</v>
      </c>
      <c r="AF306" s="7">
        <v>211981742</v>
      </c>
      <c r="AG306" s="7">
        <v>211927348</v>
      </c>
      <c r="AH306" s="7">
        <v>211276086</v>
      </c>
      <c r="AI306" s="5">
        <v>97.64</v>
      </c>
      <c r="AJ306" s="7">
        <v>964</v>
      </c>
      <c r="AK306" s="7">
        <v>206985329</v>
      </c>
      <c r="AL306" s="6">
        <v>30478.589694999999</v>
      </c>
      <c r="AM306" s="7">
        <v>209451642</v>
      </c>
      <c r="AN306" s="8">
        <v>98.805599999999998</v>
      </c>
    </row>
    <row r="307" spans="1:40" x14ac:dyDescent="0.3">
      <c r="A307" s="4" t="s">
        <v>355</v>
      </c>
      <c r="B307" s="2">
        <v>103647</v>
      </c>
      <c r="C307" s="1" t="s">
        <v>54</v>
      </c>
      <c r="D307" s="5">
        <v>31676.389023650001</v>
      </c>
      <c r="E307" s="6">
        <v>36146.389023000003</v>
      </c>
      <c r="F307" s="6">
        <v>36105.389024000004</v>
      </c>
      <c r="G307" s="5">
        <v>2.56</v>
      </c>
      <c r="H307" s="5">
        <v>10.948897795591201</v>
      </c>
      <c r="I307" s="5">
        <v>2.56</v>
      </c>
      <c r="J307" s="5">
        <v>10.948897795591201</v>
      </c>
      <c r="K307" s="5">
        <v>2.3133810574875899</v>
      </c>
      <c r="L307" s="5">
        <v>1.95727336904879</v>
      </c>
      <c r="M307" s="5">
        <v>6.0897197392857496</v>
      </c>
      <c r="N307" s="5" t="s">
        <v>42</v>
      </c>
      <c r="O307" s="5" t="s">
        <v>42</v>
      </c>
      <c r="P307" s="5">
        <v>1.385769</v>
      </c>
      <c r="Q307" s="5">
        <v>8.4375319999999991</v>
      </c>
      <c r="R307" s="5">
        <v>8.35966404807826</v>
      </c>
      <c r="S307" s="1" t="s">
        <v>49</v>
      </c>
      <c r="T307" s="7">
        <v>24527000</v>
      </c>
      <c r="U307" s="7">
        <v>22362000</v>
      </c>
      <c r="V307" s="7">
        <v>22390000</v>
      </c>
      <c r="W307" s="7">
        <v>20523000</v>
      </c>
      <c r="X307" s="7">
        <v>26056000</v>
      </c>
      <c r="Y307" s="7">
        <v>25473000</v>
      </c>
      <c r="Z307" s="7">
        <v>25036000</v>
      </c>
      <c r="AA307" s="7">
        <v>24527000</v>
      </c>
      <c r="AB307" s="5">
        <v>33.686</v>
      </c>
      <c r="AC307" s="8">
        <v>35.006</v>
      </c>
      <c r="AD307" s="8">
        <v>15.2</v>
      </c>
      <c r="AE307" s="8">
        <v>16.309000000000001</v>
      </c>
      <c r="AF307" s="7">
        <v>298472098</v>
      </c>
      <c r="AG307" s="7">
        <v>293989261</v>
      </c>
      <c r="AH307" s="7">
        <v>302436787</v>
      </c>
      <c r="AI307" s="5">
        <v>93.98</v>
      </c>
      <c r="AJ307" s="7">
        <v>1245</v>
      </c>
      <c r="AK307" s="7">
        <v>272440413</v>
      </c>
      <c r="AL307" s="6">
        <v>29769.563928</v>
      </c>
      <c r="AM307" s="7">
        <v>288751142</v>
      </c>
      <c r="AN307" s="8">
        <v>99.606800000000007</v>
      </c>
    </row>
    <row r="308" spans="1:40" x14ac:dyDescent="0.3">
      <c r="A308" s="4" t="s">
        <v>356</v>
      </c>
      <c r="B308" s="2">
        <v>111564</v>
      </c>
      <c r="C308" s="1" t="s">
        <v>54</v>
      </c>
      <c r="D308" s="5">
        <v>30615.788071179999</v>
      </c>
      <c r="E308" s="6">
        <v>38936.788071000003</v>
      </c>
      <c r="F308" s="6">
        <v>38580.788071000003</v>
      </c>
      <c r="G308" s="5">
        <v>3.98</v>
      </c>
      <c r="H308" s="5">
        <v>22.520814880425199</v>
      </c>
      <c r="I308" s="5">
        <v>3.98</v>
      </c>
      <c r="J308" s="5">
        <v>22.520814880425199</v>
      </c>
      <c r="K308" s="5">
        <v>4.8404408017675902</v>
      </c>
      <c r="L308" s="5">
        <v>1.74299960553259</v>
      </c>
      <c r="M308" s="5" t="s">
        <v>799</v>
      </c>
      <c r="N308" s="5" t="s">
        <v>42</v>
      </c>
      <c r="O308" s="5" t="s">
        <v>42</v>
      </c>
      <c r="P308" s="5">
        <v>0.33855099999999999</v>
      </c>
      <c r="Q308" s="5">
        <v>10.227683000000001</v>
      </c>
      <c r="R308" s="5">
        <v>10.716885575327799</v>
      </c>
      <c r="S308" s="1" t="s">
        <v>49</v>
      </c>
      <c r="T308" s="7">
        <v>106374000</v>
      </c>
      <c r="U308" s="7">
        <v>92870000</v>
      </c>
      <c r="V308" s="7">
        <v>83064000</v>
      </c>
      <c r="W308" s="7">
        <v>77155000</v>
      </c>
      <c r="X308" s="7">
        <v>115010000</v>
      </c>
      <c r="Y308" s="7">
        <v>112036000</v>
      </c>
      <c r="Z308" s="7">
        <v>109243000</v>
      </c>
      <c r="AA308" s="7">
        <v>106374000</v>
      </c>
      <c r="AB308" s="5">
        <v>16.902999999999999</v>
      </c>
      <c r="AC308" s="5">
        <v>14.734</v>
      </c>
      <c r="AD308" s="8">
        <v>4.6079999999999997</v>
      </c>
      <c r="AE308" s="8">
        <v>3.2080000000000002</v>
      </c>
      <c r="AF308" s="7">
        <v>120411343</v>
      </c>
      <c r="AG308" s="7">
        <v>120401661</v>
      </c>
      <c r="AH308" s="7">
        <v>123110720</v>
      </c>
      <c r="AI308" s="5">
        <v>95.02</v>
      </c>
      <c r="AJ308" s="7">
        <v>1233</v>
      </c>
      <c r="AK308" s="7">
        <v>114418356</v>
      </c>
      <c r="AL308" s="6">
        <v>29092.011195999999</v>
      </c>
      <c r="AM308" s="7">
        <v>120019766</v>
      </c>
      <c r="AN308" s="8">
        <v>99.674800000000005</v>
      </c>
    </row>
    <row r="309" spans="1:40" x14ac:dyDescent="0.3">
      <c r="A309" s="4" t="s">
        <v>357</v>
      </c>
      <c r="B309" s="2">
        <v>4438507</v>
      </c>
      <c r="C309" s="1" t="s">
        <v>54</v>
      </c>
      <c r="D309" s="5">
        <v>36140.564581780003</v>
      </c>
      <c r="E309" s="6">
        <v>52699.276580999998</v>
      </c>
      <c r="F309" s="6">
        <v>72601.853008999999</v>
      </c>
      <c r="G309" s="5">
        <v>0.55000000000000004</v>
      </c>
      <c r="H309" s="5">
        <v>81.931349999999995</v>
      </c>
      <c r="I309" s="5">
        <v>0.55000000000000004</v>
      </c>
      <c r="J309" s="5">
        <v>81.931349999999995</v>
      </c>
      <c r="K309" s="5" t="s">
        <v>799</v>
      </c>
      <c r="L309" s="5">
        <v>17.402546900000001</v>
      </c>
      <c r="M309" s="5">
        <v>26.458763999999999</v>
      </c>
      <c r="N309" s="5" t="s">
        <v>42</v>
      </c>
      <c r="O309" s="5" t="s">
        <v>42</v>
      </c>
      <c r="P309" s="5">
        <v>14.32137</v>
      </c>
      <c r="Q309" s="5">
        <v>43.798028000000002</v>
      </c>
      <c r="R309" s="5">
        <v>43.798028000000002</v>
      </c>
      <c r="S309" s="1" t="s">
        <v>49</v>
      </c>
      <c r="T309" s="7">
        <v>3631884</v>
      </c>
      <c r="U309" s="7">
        <v>3055443</v>
      </c>
      <c r="V309" s="7">
        <v>4212091</v>
      </c>
      <c r="W309" s="7">
        <v>1764046</v>
      </c>
      <c r="X309" s="7">
        <v>3679765</v>
      </c>
      <c r="Y309" s="7">
        <v>3221281</v>
      </c>
      <c r="Z309" s="7">
        <v>3525885</v>
      </c>
      <c r="AA309" s="7">
        <v>3631884</v>
      </c>
      <c r="AB309" s="8">
        <v>42.54</v>
      </c>
      <c r="AC309" s="8">
        <v>46.1</v>
      </c>
      <c r="AD309" s="5">
        <v>31.713000000000001</v>
      </c>
      <c r="AE309" s="5">
        <v>30.943000000000001</v>
      </c>
      <c r="AF309" s="7">
        <v>201824585</v>
      </c>
      <c r="AG309" s="7">
        <v>199187895</v>
      </c>
      <c r="AH309" s="7">
        <v>187850855</v>
      </c>
      <c r="AI309" s="8">
        <v>93.4</v>
      </c>
      <c r="AJ309" s="7">
        <v>797</v>
      </c>
      <c r="AK309" s="7">
        <v>188547902</v>
      </c>
      <c r="AL309" s="6">
        <v>33753.845415999996</v>
      </c>
      <c r="AM309" s="7">
        <v>188261809</v>
      </c>
      <c r="AN309" s="8">
        <v>93.254300000000001</v>
      </c>
    </row>
    <row r="310" spans="1:40" x14ac:dyDescent="0.3">
      <c r="A310" s="4" t="s">
        <v>358</v>
      </c>
      <c r="B310" s="2">
        <v>4914369</v>
      </c>
      <c r="C310" s="1" t="s">
        <v>54</v>
      </c>
      <c r="D310" s="5">
        <v>34131.176019840001</v>
      </c>
      <c r="E310" s="6">
        <v>39160.449019</v>
      </c>
      <c r="F310" s="6" t="s">
        <v>42</v>
      </c>
      <c r="G310" s="8">
        <v>2.2000000000000002</v>
      </c>
      <c r="H310" s="5">
        <v>19.398505</v>
      </c>
      <c r="I310" s="8">
        <v>2.2000000000000002</v>
      </c>
      <c r="J310" s="5">
        <v>19.398505</v>
      </c>
      <c r="K310" s="5" t="s">
        <v>799</v>
      </c>
      <c r="L310" s="5">
        <v>8.1165487700000014</v>
      </c>
      <c r="M310" s="5">
        <v>20.754276000000001</v>
      </c>
      <c r="N310" s="5" t="s">
        <v>42</v>
      </c>
      <c r="O310" s="5" t="s">
        <v>42</v>
      </c>
      <c r="P310" s="5">
        <v>3.5691799999999998</v>
      </c>
      <c r="Q310" s="5">
        <v>13.036015000000001</v>
      </c>
      <c r="R310" s="5">
        <v>13.036015000000001</v>
      </c>
      <c r="S310" s="1" t="s">
        <v>49</v>
      </c>
      <c r="T310" s="7">
        <v>11164992</v>
      </c>
      <c r="U310" s="7">
        <v>10419294</v>
      </c>
      <c r="V310" s="7">
        <v>8971337</v>
      </c>
      <c r="W310" s="7">
        <v>8149719</v>
      </c>
      <c r="X310" s="7">
        <v>10971834</v>
      </c>
      <c r="Y310" s="7">
        <v>11014327</v>
      </c>
      <c r="Z310" s="7">
        <v>11430127</v>
      </c>
      <c r="AA310" s="7">
        <v>11164992</v>
      </c>
      <c r="AB310" s="5">
        <v>44.768000000000001</v>
      </c>
      <c r="AC310" s="5">
        <v>44.457999999999998</v>
      </c>
      <c r="AD310" s="8">
        <v>26.44</v>
      </c>
      <c r="AE310" s="5">
        <v>26.911999999999999</v>
      </c>
      <c r="AF310" s="7">
        <v>202345827</v>
      </c>
      <c r="AG310" s="7">
        <v>202271990</v>
      </c>
      <c r="AH310" s="7">
        <v>204489207</v>
      </c>
      <c r="AI310" s="5">
        <v>89.06</v>
      </c>
      <c r="AJ310" s="7">
        <v>1686</v>
      </c>
      <c r="AK310" s="7">
        <v>180220822</v>
      </c>
      <c r="AL310" s="6">
        <v>30397.846045999999</v>
      </c>
      <c r="AM310" s="7">
        <v>144996716</v>
      </c>
      <c r="AN310" s="5">
        <v>71.654709999999994</v>
      </c>
    </row>
    <row r="311" spans="1:40" x14ac:dyDescent="0.3">
      <c r="A311" s="4" t="s">
        <v>359</v>
      </c>
      <c r="B311" s="2">
        <v>4994265</v>
      </c>
      <c r="C311" s="1" t="s">
        <v>54</v>
      </c>
      <c r="D311" s="5">
        <v>33451.2381504</v>
      </c>
      <c r="E311" s="6">
        <v>37102.238149999997</v>
      </c>
      <c r="F311" s="6" t="s">
        <v>42</v>
      </c>
      <c r="G311" s="5">
        <v>1.63</v>
      </c>
      <c r="H311" s="5">
        <v>31.851542999999999</v>
      </c>
      <c r="I311" s="5">
        <v>1.63</v>
      </c>
      <c r="J311" s="5">
        <v>31.851542999999999</v>
      </c>
      <c r="K311" s="5" t="s">
        <v>799</v>
      </c>
      <c r="L311" s="5">
        <v>3.23030857</v>
      </c>
      <c r="M311" s="5">
        <v>20.836970999999998</v>
      </c>
      <c r="N311" s="5" t="s">
        <v>42</v>
      </c>
      <c r="O311" s="5" t="s">
        <v>42</v>
      </c>
      <c r="P311" s="5">
        <v>3.5916980000000001</v>
      </c>
      <c r="Q311" s="5">
        <v>17.378097</v>
      </c>
      <c r="R311" s="5">
        <v>17.378097</v>
      </c>
      <c r="S311" s="1" t="s">
        <v>49</v>
      </c>
      <c r="T311" s="7">
        <v>9677000</v>
      </c>
      <c r="U311" s="7">
        <v>8362000</v>
      </c>
      <c r="V311" s="7">
        <v>7822000</v>
      </c>
      <c r="W311" s="7">
        <v>7556000</v>
      </c>
      <c r="X311" s="7">
        <v>10330000</v>
      </c>
      <c r="Y311" s="7">
        <v>10217000</v>
      </c>
      <c r="Z311" s="7">
        <v>9980000</v>
      </c>
      <c r="AA311" s="7">
        <v>9677000</v>
      </c>
      <c r="AB311" s="8">
        <v>30.815000000000001</v>
      </c>
      <c r="AC311" s="8">
        <v>32.575000000000003</v>
      </c>
      <c r="AD311" s="8">
        <v>18.548999999999999</v>
      </c>
      <c r="AE311" s="8">
        <v>20.425999999999998</v>
      </c>
      <c r="AF311" s="7">
        <v>173400000</v>
      </c>
      <c r="AG311" s="7">
        <v>175600000</v>
      </c>
      <c r="AH311" s="7">
        <v>179100000</v>
      </c>
      <c r="AI311" s="5">
        <v>90.64</v>
      </c>
      <c r="AJ311" s="7">
        <v>1215</v>
      </c>
      <c r="AK311" s="7">
        <v>158786900</v>
      </c>
      <c r="AL311" s="6">
        <v>30320.358554999999</v>
      </c>
      <c r="AM311" s="7">
        <v>173167600</v>
      </c>
      <c r="AN311" s="5">
        <v>98.849419999999995</v>
      </c>
    </row>
    <row r="312" spans="1:40" x14ac:dyDescent="0.3">
      <c r="A312" s="4" t="s">
        <v>360</v>
      </c>
      <c r="B312" s="2">
        <v>4873611</v>
      </c>
      <c r="C312" s="1" t="s">
        <v>54</v>
      </c>
      <c r="D312" s="5">
        <v>31743.713465450001</v>
      </c>
      <c r="E312" s="6">
        <v>38194.713465000001</v>
      </c>
      <c r="F312" s="6" t="s">
        <v>42</v>
      </c>
      <c r="G312" s="8">
        <v>1.129</v>
      </c>
      <c r="H312" s="5">
        <v>63.450291999999997</v>
      </c>
      <c r="I312" s="8">
        <v>1.0860000000000001</v>
      </c>
      <c r="J312" s="5">
        <v>40.291777000000003</v>
      </c>
      <c r="K312" s="5">
        <v>17.980587119999999</v>
      </c>
      <c r="L312" s="5">
        <v>1.3108840499999999</v>
      </c>
      <c r="M312" s="5">
        <v>33.860900999999998</v>
      </c>
      <c r="N312" s="5" t="s">
        <v>42</v>
      </c>
      <c r="O312" s="5" t="s">
        <v>42</v>
      </c>
      <c r="P312" s="5">
        <v>3.132768</v>
      </c>
      <c r="Q312" s="5">
        <v>11.920947</v>
      </c>
      <c r="R312" s="5">
        <v>11.920947</v>
      </c>
      <c r="S312" s="1" t="s">
        <v>49</v>
      </c>
      <c r="T312" s="7">
        <v>12068000</v>
      </c>
      <c r="U312" s="7">
        <v>13017000</v>
      </c>
      <c r="V312" s="7">
        <v>12566000</v>
      </c>
      <c r="W312" s="7">
        <v>11128000</v>
      </c>
      <c r="X312" s="7">
        <v>12192000</v>
      </c>
      <c r="Y312" s="7">
        <v>12058000</v>
      </c>
      <c r="Z312" s="7">
        <v>11981000</v>
      </c>
      <c r="AA312" s="7">
        <v>12068000</v>
      </c>
      <c r="AB312" s="5">
        <v>35.076000000000001</v>
      </c>
      <c r="AC312" s="5">
        <v>36.401000000000003</v>
      </c>
      <c r="AD312" s="5">
        <v>23.658000000000001</v>
      </c>
      <c r="AE312" s="5">
        <v>24.425999999999998</v>
      </c>
      <c r="AF312" s="7">
        <v>417891872</v>
      </c>
      <c r="AG312" s="7">
        <v>417477709</v>
      </c>
      <c r="AH312" s="7">
        <v>430011698</v>
      </c>
      <c r="AI312" s="5">
        <v>72.209999999999994</v>
      </c>
      <c r="AJ312" s="7">
        <v>1620</v>
      </c>
      <c r="AK312" s="7">
        <v>301788757</v>
      </c>
      <c r="AL312" s="6">
        <v>22920.856093999999</v>
      </c>
      <c r="AM312" s="7">
        <v>416706541</v>
      </c>
      <c r="AN312" s="8">
        <v>99.7012</v>
      </c>
    </row>
    <row r="313" spans="1:40" x14ac:dyDescent="0.3">
      <c r="A313" s="4" t="s">
        <v>361</v>
      </c>
      <c r="B313" s="2">
        <v>4057041</v>
      </c>
      <c r="C313" s="1" t="s">
        <v>54</v>
      </c>
      <c r="D313" s="5">
        <v>30886.1108604</v>
      </c>
      <c r="E313" s="6">
        <v>57086.110860000001</v>
      </c>
      <c r="F313" s="6">
        <v>57086.110860000001</v>
      </c>
      <c r="G313" s="5">
        <v>1.69</v>
      </c>
      <c r="H313" s="5">
        <v>16.778320999999998</v>
      </c>
      <c r="I313" s="5">
        <v>1.69</v>
      </c>
      <c r="J313" s="5">
        <v>16.778320999999998</v>
      </c>
      <c r="K313" s="5">
        <v>1.4355176299999999</v>
      </c>
      <c r="L313" s="5">
        <v>1.4087756200000001</v>
      </c>
      <c r="M313" s="5" t="s">
        <v>799</v>
      </c>
      <c r="N313" s="5" t="s">
        <v>799</v>
      </c>
      <c r="O313" s="5">
        <v>25.7652401265997</v>
      </c>
      <c r="P313" s="5">
        <v>3.797892</v>
      </c>
      <c r="Q313" s="5">
        <v>10.170339</v>
      </c>
      <c r="R313" s="5">
        <v>10.170339</v>
      </c>
      <c r="S313" s="1" t="s">
        <v>49</v>
      </c>
      <c r="T313" s="7">
        <v>14663000</v>
      </c>
      <c r="U313" s="7">
        <v>15670000</v>
      </c>
      <c r="V313" s="7">
        <v>13676000</v>
      </c>
      <c r="W313" s="7">
        <v>12246000</v>
      </c>
      <c r="X313" s="7">
        <v>15031000</v>
      </c>
      <c r="Y313" s="7">
        <v>14811000</v>
      </c>
      <c r="Z313" s="7">
        <v>14535000</v>
      </c>
      <c r="AA313" s="7">
        <v>14663000</v>
      </c>
      <c r="AB313" s="8">
        <v>50.500999999999998</v>
      </c>
      <c r="AC313" s="8">
        <v>53.29</v>
      </c>
      <c r="AD313" s="8">
        <v>34.829000000000001</v>
      </c>
      <c r="AE313" s="8">
        <v>36.896999999999998</v>
      </c>
      <c r="AF313" s="7">
        <v>346000000</v>
      </c>
      <c r="AG313" s="7">
        <v>346000000</v>
      </c>
      <c r="AH313" s="7">
        <v>345000000</v>
      </c>
      <c r="AI313" s="5">
        <v>68.989999999999995</v>
      </c>
      <c r="AJ313" s="7">
        <v>1421</v>
      </c>
      <c r="AK313" s="7">
        <v>238993916</v>
      </c>
      <c r="AL313" s="6">
        <v>21308.697550000001</v>
      </c>
      <c r="AM313" s="7">
        <v>345852347</v>
      </c>
      <c r="AN313" s="5">
        <v>99.838390000000004</v>
      </c>
    </row>
    <row r="314" spans="1:40" x14ac:dyDescent="0.3">
      <c r="A314" s="4" t="s">
        <v>362</v>
      </c>
      <c r="B314" s="2">
        <v>102771</v>
      </c>
      <c r="C314" s="1" t="s">
        <v>54</v>
      </c>
      <c r="D314" s="5">
        <v>31694.284375880001</v>
      </c>
      <c r="E314" s="6" t="s">
        <v>42</v>
      </c>
      <c r="F314" s="6">
        <v>24381.784375999996</v>
      </c>
      <c r="G314" s="8">
        <v>2.8540000000000001</v>
      </c>
      <c r="H314" s="5">
        <v>16.0134020618557</v>
      </c>
      <c r="I314" s="8">
        <v>2.8540000000000001</v>
      </c>
      <c r="J314" s="5">
        <v>16.0134020618557</v>
      </c>
      <c r="K314" s="5">
        <v>3.2532077240168902</v>
      </c>
      <c r="L314" s="5">
        <v>2.72393882020013</v>
      </c>
      <c r="M314" s="5">
        <v>16.951976784247201</v>
      </c>
      <c r="N314" s="5" t="s">
        <v>42</v>
      </c>
      <c r="O314" s="5" t="s">
        <v>42</v>
      </c>
      <c r="P314" s="5" t="s">
        <v>42</v>
      </c>
      <c r="Q314" s="5" t="s">
        <v>42</v>
      </c>
      <c r="R314" s="5">
        <v>4.9516215223151896</v>
      </c>
      <c r="S314" s="1" t="s">
        <v>43</v>
      </c>
      <c r="T314" s="7">
        <v>12821000</v>
      </c>
      <c r="U314" s="7">
        <v>11619000</v>
      </c>
      <c r="V314" s="7">
        <v>11003000</v>
      </c>
      <c r="W314" s="7">
        <v>9760000</v>
      </c>
      <c r="X314" s="7">
        <v>12821000</v>
      </c>
      <c r="Y314" s="7">
        <v>12412000</v>
      </c>
      <c r="Z314" s="7">
        <v>12091000</v>
      </c>
      <c r="AA314" s="7">
        <v>11846000</v>
      </c>
      <c r="AB314" s="8">
        <v>93.42</v>
      </c>
      <c r="AC314" s="8">
        <v>93.42</v>
      </c>
      <c r="AD314" s="5" t="s">
        <v>42</v>
      </c>
      <c r="AE314" s="5" t="s">
        <v>42</v>
      </c>
      <c r="AF314" s="7">
        <v>203291449</v>
      </c>
      <c r="AG314" s="7">
        <v>205573733</v>
      </c>
      <c r="AH314" s="7">
        <v>208769095</v>
      </c>
      <c r="AI314" s="5">
        <v>77.760000000000005</v>
      </c>
      <c r="AJ314" s="7">
        <v>928</v>
      </c>
      <c r="AK314" s="7">
        <v>158657841</v>
      </c>
      <c r="AL314" s="6">
        <v>24644.322442000001</v>
      </c>
      <c r="AM314" s="7">
        <v>182866150</v>
      </c>
      <c r="AN314" s="5">
        <v>89.620570000000001</v>
      </c>
    </row>
    <row r="315" spans="1:40" x14ac:dyDescent="0.3">
      <c r="A315" s="4" t="s">
        <v>363</v>
      </c>
      <c r="B315" s="2">
        <v>4811348</v>
      </c>
      <c r="C315" s="1" t="s">
        <v>41</v>
      </c>
      <c r="D315" s="5">
        <v>33797.895065999997</v>
      </c>
      <c r="E315" s="6">
        <v>34487.539065999998</v>
      </c>
      <c r="F315" s="6" t="s">
        <v>42</v>
      </c>
      <c r="G315" s="5">
        <v>2.8</v>
      </c>
      <c r="H315" s="5">
        <v>39.848426000000003</v>
      </c>
      <c r="I315" s="5">
        <v>2.8</v>
      </c>
      <c r="J315" s="5">
        <v>39.848426000000003</v>
      </c>
      <c r="K315" s="5">
        <v>30.806836840000003</v>
      </c>
      <c r="L315" s="5">
        <v>20.927343709999999</v>
      </c>
      <c r="M315" s="5">
        <v>43.107050000000001</v>
      </c>
      <c r="N315" s="5" t="s">
        <v>42</v>
      </c>
      <c r="O315" s="5" t="s">
        <v>42</v>
      </c>
      <c r="P315" s="5">
        <v>8.9698779999999996</v>
      </c>
      <c r="Q315" s="5">
        <v>25.864943</v>
      </c>
      <c r="R315" s="5">
        <v>25.864943</v>
      </c>
      <c r="S315" s="1" t="s">
        <v>49</v>
      </c>
      <c r="T315" s="7">
        <v>3660953</v>
      </c>
      <c r="U315" s="7">
        <v>3367324</v>
      </c>
      <c r="V315" s="7">
        <v>3215360</v>
      </c>
      <c r="W315" s="7">
        <v>2706655</v>
      </c>
      <c r="X315" s="7">
        <v>3844817</v>
      </c>
      <c r="Y315" s="7">
        <v>3784801</v>
      </c>
      <c r="Z315" s="7">
        <v>3724853</v>
      </c>
      <c r="AA315" s="7">
        <v>3660953</v>
      </c>
      <c r="AB315" s="8">
        <v>59.82</v>
      </c>
      <c r="AC315" s="8">
        <v>60.716000000000001</v>
      </c>
      <c r="AD315" s="5">
        <v>33.106999999999999</v>
      </c>
      <c r="AE315" s="8">
        <v>33.796999999999997</v>
      </c>
      <c r="AF315" s="7">
        <v>82037000</v>
      </c>
      <c r="AG315" s="7">
        <v>82477000</v>
      </c>
      <c r="AH315" s="7">
        <v>83068000</v>
      </c>
      <c r="AI315" s="5">
        <v>91.43</v>
      </c>
      <c r="AJ315" s="7">
        <v>1435</v>
      </c>
      <c r="AK315" s="7">
        <v>74868609</v>
      </c>
      <c r="AL315" s="6">
        <v>30902.018364</v>
      </c>
      <c r="AM315" s="7">
        <v>80996026</v>
      </c>
      <c r="AN315" s="5">
        <v>98.914770000000004</v>
      </c>
    </row>
    <row r="316" spans="1:40" x14ac:dyDescent="0.3">
      <c r="A316" s="4" t="s">
        <v>364</v>
      </c>
      <c r="B316" s="2">
        <v>6614190</v>
      </c>
      <c r="C316" s="1" t="s">
        <v>54</v>
      </c>
      <c r="D316" s="5">
        <v>30581.59194645</v>
      </c>
      <c r="E316" s="6">
        <v>48288.050946000003</v>
      </c>
      <c r="F316" s="6">
        <v>47979.894946</v>
      </c>
      <c r="G316" s="5">
        <v>0</v>
      </c>
      <c r="H316" s="5">
        <v>10.744444444444399</v>
      </c>
      <c r="I316" s="5">
        <v>0</v>
      </c>
      <c r="J316" s="5">
        <v>10.744444444444399</v>
      </c>
      <c r="K316" s="5">
        <v>1.1634227577465099</v>
      </c>
      <c r="L316" s="5">
        <v>1.1634227577465099</v>
      </c>
      <c r="M316" s="5">
        <v>13.067568</v>
      </c>
      <c r="N316" s="5" t="s">
        <v>42</v>
      </c>
      <c r="O316" s="5" t="s">
        <v>42</v>
      </c>
      <c r="P316" s="5">
        <v>12.690624</v>
      </c>
      <c r="Q316" s="5">
        <v>13.150727</v>
      </c>
      <c r="R316" s="5">
        <v>13.030529458471401</v>
      </c>
      <c r="S316" s="1" t="s">
        <v>49</v>
      </c>
      <c r="T316" s="7">
        <v>3641694</v>
      </c>
      <c r="U316" s="7">
        <v>2669996</v>
      </c>
      <c r="V316" s="7">
        <v>1509688</v>
      </c>
      <c r="W316" s="7">
        <v>1232369</v>
      </c>
      <c r="X316" s="7">
        <v>3825741</v>
      </c>
      <c r="Y316" s="7">
        <v>3768876</v>
      </c>
      <c r="Z316" s="7">
        <v>3714375</v>
      </c>
      <c r="AA316" s="7">
        <v>3641694</v>
      </c>
      <c r="AB316" s="8">
        <v>99</v>
      </c>
      <c r="AC316" s="8">
        <v>99</v>
      </c>
      <c r="AD316" s="8">
        <v>92</v>
      </c>
      <c r="AE316" s="8">
        <v>96</v>
      </c>
      <c r="AF316" s="7">
        <v>1047172481</v>
      </c>
      <c r="AG316" s="7">
        <v>1043171743</v>
      </c>
      <c r="AH316" s="7">
        <v>1016827883</v>
      </c>
      <c r="AI316" s="5">
        <v>99.63</v>
      </c>
      <c r="AJ316" s="7">
        <v>1002</v>
      </c>
      <c r="AK316" s="7">
        <v>1050232217</v>
      </c>
      <c r="AL316" s="6">
        <v>30467.236615000002</v>
      </c>
      <c r="AM316" s="7">
        <v>1050516805</v>
      </c>
      <c r="AN316" s="5">
        <v>99.653059999999996</v>
      </c>
    </row>
    <row r="317" spans="1:40" x14ac:dyDescent="0.3">
      <c r="A317" s="4" t="s">
        <v>365</v>
      </c>
      <c r="B317" s="2">
        <v>4586618</v>
      </c>
      <c r="C317" s="1" t="s">
        <v>54</v>
      </c>
      <c r="D317" s="5">
        <v>37418.432661480001</v>
      </c>
      <c r="E317" s="6">
        <v>37045.320660999998</v>
      </c>
      <c r="F317" s="6" t="s">
        <v>42</v>
      </c>
      <c r="G317" s="5">
        <v>-4.4999999999999998E-2</v>
      </c>
      <c r="H317" s="5" t="s">
        <v>799</v>
      </c>
      <c r="I317" s="5">
        <v>-4.4999999999999998E-2</v>
      </c>
      <c r="J317" s="5" t="s">
        <v>799</v>
      </c>
      <c r="K317" s="5">
        <v>46.95521102</v>
      </c>
      <c r="L317" s="5">
        <v>38.431441659999997</v>
      </c>
      <c r="M317" s="5">
        <v>218.06</v>
      </c>
      <c r="N317" s="5" t="s">
        <v>42</v>
      </c>
      <c r="O317" s="5" t="s">
        <v>42</v>
      </c>
      <c r="P317" s="5">
        <v>23.563431999999999</v>
      </c>
      <c r="Q317" s="5" t="s">
        <v>799</v>
      </c>
      <c r="R317" s="5" t="s">
        <v>799</v>
      </c>
      <c r="S317" s="1" t="s">
        <v>49</v>
      </c>
      <c r="T317" s="7">
        <v>1296745</v>
      </c>
      <c r="U317" s="7">
        <v>975241</v>
      </c>
      <c r="V317" s="7">
        <v>656426</v>
      </c>
      <c r="W317" s="7">
        <v>431059</v>
      </c>
      <c r="X317" s="7">
        <v>1572153</v>
      </c>
      <c r="Y317" s="7">
        <v>1477674</v>
      </c>
      <c r="Z317" s="7">
        <v>1385172</v>
      </c>
      <c r="AA317" s="7">
        <v>1296745</v>
      </c>
      <c r="AB317" s="5">
        <v>76.325000000000003</v>
      </c>
      <c r="AC317" s="5">
        <v>77.528000000000006</v>
      </c>
      <c r="AD317" s="5">
        <v>-5.4880000000000004</v>
      </c>
      <c r="AE317" s="5">
        <v>-2.7549999999999999</v>
      </c>
      <c r="AF317" s="7">
        <v>343047000</v>
      </c>
      <c r="AG317" s="7">
        <v>341537000</v>
      </c>
      <c r="AH317" s="7">
        <v>335666000</v>
      </c>
      <c r="AI317" s="5">
        <v>78.040000000000006</v>
      </c>
      <c r="AJ317" s="7">
        <v>893</v>
      </c>
      <c r="AK317" s="7">
        <v>267842848</v>
      </c>
      <c r="AL317" s="6">
        <v>29202.905717000001</v>
      </c>
      <c r="AM317" s="7">
        <v>304021969</v>
      </c>
      <c r="AN317" s="5">
        <v>88.586060000000003</v>
      </c>
    </row>
    <row r="318" spans="1:40" x14ac:dyDescent="0.3">
      <c r="A318" s="4" t="s">
        <v>366</v>
      </c>
      <c r="B318" s="2">
        <v>105223</v>
      </c>
      <c r="C318" s="1" t="s">
        <v>54</v>
      </c>
      <c r="D318" s="5">
        <v>30600.340125679999</v>
      </c>
      <c r="E318" s="6">
        <v>38268.340125000002</v>
      </c>
      <c r="F318" s="6" t="s">
        <v>42</v>
      </c>
      <c r="G318" s="5">
        <v>0.93799999999999994</v>
      </c>
      <c r="H318" s="5">
        <v>11.6121</v>
      </c>
      <c r="I318" s="5">
        <v>0.93799999999999994</v>
      </c>
      <c r="J318" s="5">
        <v>11.6121</v>
      </c>
      <c r="K318" s="5" t="s">
        <v>799</v>
      </c>
      <c r="L318" s="5" t="s">
        <v>799</v>
      </c>
      <c r="M318" s="5">
        <v>10.117829</v>
      </c>
      <c r="N318" s="5" t="s">
        <v>42</v>
      </c>
      <c r="O318" s="5" t="s">
        <v>42</v>
      </c>
      <c r="P318" s="5">
        <v>0.71450800000000003</v>
      </c>
      <c r="Q318" s="5">
        <v>7.1130740000000001</v>
      </c>
      <c r="R318" s="5">
        <v>7.1130740000000001</v>
      </c>
      <c r="S318" s="1" t="s">
        <v>56</v>
      </c>
      <c r="T318" s="7">
        <v>53559000</v>
      </c>
      <c r="U318" s="7">
        <v>53718000</v>
      </c>
      <c r="V318" s="7">
        <v>62910000</v>
      </c>
      <c r="W318" s="7">
        <v>63460000</v>
      </c>
      <c r="X318" s="7">
        <v>53559000</v>
      </c>
      <c r="Y318" s="7">
        <v>53321000</v>
      </c>
      <c r="Z318" s="7">
        <v>52998000</v>
      </c>
      <c r="AA318" s="7">
        <v>53105000</v>
      </c>
      <c r="AB318" s="5">
        <v>22.065000000000001</v>
      </c>
      <c r="AC318" s="5">
        <v>22.065000000000001</v>
      </c>
      <c r="AD318" s="8">
        <v>9.4179999999999993</v>
      </c>
      <c r="AE318" s="8">
        <v>9.4179999999999993</v>
      </c>
      <c r="AF318" s="7">
        <v>939000000</v>
      </c>
      <c r="AG318" s="7">
        <v>963717799</v>
      </c>
      <c r="AH318" s="7">
        <v>988782000</v>
      </c>
      <c r="AI318" s="5">
        <v>84.64</v>
      </c>
      <c r="AJ318" s="7">
        <v>1417</v>
      </c>
      <c r="AK318" s="7">
        <v>793794437</v>
      </c>
      <c r="AL318" s="6">
        <v>25901.512479000001</v>
      </c>
      <c r="AM318" s="7">
        <v>934909940</v>
      </c>
      <c r="AN318" s="5">
        <v>99.692070000000001</v>
      </c>
    </row>
    <row r="319" spans="1:40" x14ac:dyDescent="0.3">
      <c r="A319" s="4" t="s">
        <v>367</v>
      </c>
      <c r="B319" s="2">
        <v>4056943</v>
      </c>
      <c r="C319" s="1" t="s">
        <v>54</v>
      </c>
      <c r="D319" s="5">
        <v>30848.13343392</v>
      </c>
      <c r="E319" s="6">
        <v>71336.133432999995</v>
      </c>
      <c r="F319" s="6">
        <v>71336.133434000003</v>
      </c>
      <c r="G319" s="5">
        <v>1.32</v>
      </c>
      <c r="H319" s="5">
        <v>23.325527000000001</v>
      </c>
      <c r="I319" s="5">
        <v>1.32</v>
      </c>
      <c r="J319" s="5">
        <v>23.325527000000001</v>
      </c>
      <c r="K319" s="5">
        <v>2.20061865</v>
      </c>
      <c r="L319" s="5">
        <v>2.20061865</v>
      </c>
      <c r="M319" s="5" t="s">
        <v>799</v>
      </c>
      <c r="N319" s="5" t="s">
        <v>799</v>
      </c>
      <c r="O319" s="5" t="s">
        <v>799</v>
      </c>
      <c r="P319" s="5">
        <v>4.1184770000000004</v>
      </c>
      <c r="Q319" s="5">
        <v>7.9818889999999998</v>
      </c>
      <c r="R319" s="5">
        <v>7.9818889999999998</v>
      </c>
      <c r="S319" s="1" t="s">
        <v>49</v>
      </c>
      <c r="T319" s="7">
        <v>16338000</v>
      </c>
      <c r="U319" s="7">
        <v>17220000</v>
      </c>
      <c r="V319" s="7">
        <v>14905000</v>
      </c>
      <c r="W319" s="7">
        <v>13578000</v>
      </c>
      <c r="X319" s="7">
        <v>17321000</v>
      </c>
      <c r="Y319" s="7">
        <v>16822000</v>
      </c>
      <c r="Z319" s="7">
        <v>16450000</v>
      </c>
      <c r="AA319" s="7">
        <v>16338000</v>
      </c>
      <c r="AB319" s="5">
        <v>58.453000000000003</v>
      </c>
      <c r="AC319" s="8">
        <v>58.34</v>
      </c>
      <c r="AD319" s="5">
        <v>36.527999999999999</v>
      </c>
      <c r="AE319" s="8">
        <v>37.203000000000003</v>
      </c>
      <c r="AF319" s="7">
        <v>387148995</v>
      </c>
      <c r="AG319" s="7">
        <v>386099652</v>
      </c>
      <c r="AH319" s="7">
        <v>383567856</v>
      </c>
      <c r="AI319" s="5">
        <v>90.23</v>
      </c>
      <c r="AJ319" s="7">
        <v>1082</v>
      </c>
      <c r="AK319" s="7">
        <v>349342242</v>
      </c>
      <c r="AL319" s="6">
        <v>27835.589842000001</v>
      </c>
      <c r="AM319" s="7">
        <v>386279466</v>
      </c>
      <c r="AN319" s="5">
        <v>99.775069999999999</v>
      </c>
    </row>
    <row r="320" spans="1:40" x14ac:dyDescent="0.3">
      <c r="A320" s="4" t="s">
        <v>368</v>
      </c>
      <c r="B320" s="2">
        <v>4007889</v>
      </c>
      <c r="C320" s="1" t="s">
        <v>54</v>
      </c>
      <c r="D320" s="5">
        <v>32482.814120999999</v>
      </c>
      <c r="E320" s="6">
        <v>60402.130121000002</v>
      </c>
      <c r="F320" s="6">
        <v>60402.130121000002</v>
      </c>
      <c r="G320" s="5">
        <v>1.4950000000000001</v>
      </c>
      <c r="H320" s="5">
        <v>18.471105000000001</v>
      </c>
      <c r="I320" s="5">
        <v>1.4950000000000001</v>
      </c>
      <c r="J320" s="5">
        <v>18.471105000000001</v>
      </c>
      <c r="K320" s="5">
        <v>2.2159489799999998</v>
      </c>
      <c r="L320" s="5">
        <v>2.1607667500000001</v>
      </c>
      <c r="M320" s="5" t="s">
        <v>799</v>
      </c>
      <c r="N320" s="5" t="s">
        <v>799</v>
      </c>
      <c r="O320" s="5">
        <v>22.256668469248499</v>
      </c>
      <c r="P320" s="5">
        <v>5.0920040000000002</v>
      </c>
      <c r="Q320" s="5">
        <v>12.947633</v>
      </c>
      <c r="R320" s="5">
        <v>12.947633</v>
      </c>
      <c r="S320" s="1" t="s">
        <v>49</v>
      </c>
      <c r="T320" s="7">
        <v>12147412</v>
      </c>
      <c r="U320" s="7">
        <v>13764237</v>
      </c>
      <c r="V320" s="7">
        <v>11742896</v>
      </c>
      <c r="W320" s="7">
        <v>10113636</v>
      </c>
      <c r="X320" s="7">
        <v>11862153</v>
      </c>
      <c r="Y320" s="7">
        <v>12068575</v>
      </c>
      <c r="Z320" s="7">
        <v>11960981</v>
      </c>
      <c r="AA320" s="7">
        <v>12147412</v>
      </c>
      <c r="AB320" s="5">
        <v>43.872999999999998</v>
      </c>
      <c r="AC320" s="8">
        <v>46.27</v>
      </c>
      <c r="AD320" s="5">
        <v>38.789000000000001</v>
      </c>
      <c r="AE320" s="8">
        <v>38.753</v>
      </c>
      <c r="AF320" s="7">
        <v>428816028</v>
      </c>
      <c r="AG320" s="7">
        <v>213808596</v>
      </c>
      <c r="AH320" s="7">
        <v>211471804</v>
      </c>
      <c r="AI320" s="5">
        <v>96.59</v>
      </c>
      <c r="AJ320" s="7">
        <v>1136</v>
      </c>
      <c r="AK320" s="7">
        <v>414198201</v>
      </c>
      <c r="AL320" s="6">
        <v>31375.513725000001</v>
      </c>
      <c r="AM320" s="7">
        <v>427221659</v>
      </c>
      <c r="AN320" s="5">
        <v>99.628190000000004</v>
      </c>
    </row>
    <row r="321" spans="1:40" x14ac:dyDescent="0.3">
      <c r="A321" s="4" t="s">
        <v>369</v>
      </c>
      <c r="B321" s="2">
        <v>6676338</v>
      </c>
      <c r="C321" s="1" t="s">
        <v>54</v>
      </c>
      <c r="D321" s="5">
        <v>27057.843875549999</v>
      </c>
      <c r="E321" s="6">
        <v>31607.843874999999</v>
      </c>
      <c r="F321" s="6" t="s">
        <v>42</v>
      </c>
      <c r="G321" s="5">
        <v>0.64</v>
      </c>
      <c r="H321" s="5" t="s">
        <v>799</v>
      </c>
      <c r="I321" s="5">
        <v>0.64</v>
      </c>
      <c r="J321" s="5" t="s">
        <v>799</v>
      </c>
      <c r="K321" s="5">
        <v>46.540671970000005</v>
      </c>
      <c r="L321" s="5">
        <v>43.574089400000005</v>
      </c>
      <c r="M321" s="5">
        <v>46.664450000000002</v>
      </c>
      <c r="N321" s="5" t="s">
        <v>42</v>
      </c>
      <c r="O321" s="5" t="s">
        <v>42</v>
      </c>
      <c r="P321" s="5">
        <v>2.5185529999999998</v>
      </c>
      <c r="Q321" s="5">
        <v>29.430022000000001</v>
      </c>
      <c r="R321" s="5">
        <v>29.430022000000001</v>
      </c>
      <c r="S321" s="1" t="s">
        <v>49</v>
      </c>
      <c r="T321" s="7">
        <v>10771000</v>
      </c>
      <c r="U321" s="7">
        <v>13604000</v>
      </c>
      <c r="V321" s="7">
        <v>12814000</v>
      </c>
      <c r="W321" s="7">
        <v>5587000</v>
      </c>
      <c r="X321" s="7">
        <v>12550000</v>
      </c>
      <c r="Y321" s="7">
        <v>11668000</v>
      </c>
      <c r="Z321" s="7">
        <v>11226000</v>
      </c>
      <c r="AA321" s="7">
        <v>10771000</v>
      </c>
      <c r="AB321" s="5">
        <v>16.006</v>
      </c>
      <c r="AC321" s="8">
        <v>20.04</v>
      </c>
      <c r="AD321" s="8">
        <v>2.6549999999999998</v>
      </c>
      <c r="AE321" s="8">
        <v>8.032</v>
      </c>
      <c r="AF321" s="7">
        <v>126444000</v>
      </c>
      <c r="AG321" s="7">
        <v>121054000</v>
      </c>
      <c r="AH321" s="7">
        <v>113975000</v>
      </c>
      <c r="AI321" s="5">
        <v>87.52</v>
      </c>
      <c r="AJ321" s="7">
        <v>559</v>
      </c>
      <c r="AK321" s="7">
        <v>112475744</v>
      </c>
      <c r="AL321" s="6">
        <v>23681.767898999999</v>
      </c>
      <c r="AM321" s="7">
        <v>118206429</v>
      </c>
      <c r="AN321" s="5">
        <v>91.982069999999993</v>
      </c>
    </row>
    <row r="322" spans="1:40" x14ac:dyDescent="0.3">
      <c r="A322" s="4" t="s">
        <v>370</v>
      </c>
      <c r="B322" s="2">
        <v>103145</v>
      </c>
      <c r="C322" s="1" t="s">
        <v>54</v>
      </c>
      <c r="D322" s="5">
        <v>31221.22466729</v>
      </c>
      <c r="E322" s="6">
        <v>39219.056666999997</v>
      </c>
      <c r="F322" s="6">
        <v>39219.531667000003</v>
      </c>
      <c r="G322" s="5">
        <v>2.6139999999999999</v>
      </c>
      <c r="H322" s="5">
        <v>30.0670314637483</v>
      </c>
      <c r="I322" s="5">
        <v>2.6139999999999999</v>
      </c>
      <c r="J322" s="5">
        <v>30.0670314637483</v>
      </c>
      <c r="K322" s="5">
        <v>2.6269616500000001</v>
      </c>
      <c r="L322" s="5">
        <v>2.6304155642183797</v>
      </c>
      <c r="M322" s="5">
        <v>19.320499000000002</v>
      </c>
      <c r="N322" s="5" t="s">
        <v>42</v>
      </c>
      <c r="O322" s="5" t="s">
        <v>42</v>
      </c>
      <c r="P322" s="5">
        <v>13.403592</v>
      </c>
      <c r="Q322" s="5">
        <v>21.492614</v>
      </c>
      <c r="R322" s="5">
        <v>18.374847460375499</v>
      </c>
      <c r="S322" s="1" t="s">
        <v>49</v>
      </c>
      <c r="T322" s="7">
        <v>2815021</v>
      </c>
      <c r="U322" s="7">
        <v>2610790</v>
      </c>
      <c r="V322" s="7">
        <v>2310130</v>
      </c>
      <c r="W322" s="7">
        <v>2302141</v>
      </c>
      <c r="X322" s="7">
        <v>2956047</v>
      </c>
      <c r="Y322" s="7">
        <v>2891585</v>
      </c>
      <c r="Z322" s="7">
        <v>2858735</v>
      </c>
      <c r="AA322" s="7">
        <v>2815021</v>
      </c>
      <c r="AB322" s="5">
        <v>64.472999999999999</v>
      </c>
      <c r="AC322" s="8">
        <v>64.382000000000005</v>
      </c>
      <c r="AD322" s="5">
        <v>61.720999999999997</v>
      </c>
      <c r="AE322" s="8">
        <v>61.792000000000002</v>
      </c>
      <c r="AF322" s="7">
        <v>142236607</v>
      </c>
      <c r="AG322" s="7">
        <v>142217019</v>
      </c>
      <c r="AH322" s="7">
        <v>142013995</v>
      </c>
      <c r="AI322" s="5">
        <v>94.48</v>
      </c>
      <c r="AJ322" s="7">
        <v>973</v>
      </c>
      <c r="AK322" s="7">
        <v>134215706</v>
      </c>
      <c r="AL322" s="6">
        <v>29499.270021</v>
      </c>
      <c r="AM322" s="7">
        <v>141329982</v>
      </c>
      <c r="AN322" s="5">
        <v>99.492949999999993</v>
      </c>
    </row>
    <row r="323" spans="1:40" x14ac:dyDescent="0.3">
      <c r="A323" s="4" t="s">
        <v>371</v>
      </c>
      <c r="B323" s="2">
        <v>4094053</v>
      </c>
      <c r="C323" s="1" t="s">
        <v>41</v>
      </c>
      <c r="D323" s="5">
        <v>29443.292510939998</v>
      </c>
      <c r="E323" s="6">
        <v>25611.592509999999</v>
      </c>
      <c r="F323" s="6">
        <v>25611.592511000003</v>
      </c>
      <c r="G323" s="5">
        <v>0.13</v>
      </c>
      <c r="H323" s="5">
        <v>167.023256</v>
      </c>
      <c r="I323" s="5">
        <v>0.13</v>
      </c>
      <c r="J323" s="5">
        <v>167.023256</v>
      </c>
      <c r="K323" s="5">
        <v>6.1658653800000005</v>
      </c>
      <c r="L323" s="5">
        <v>3.92609195</v>
      </c>
      <c r="M323" s="5" t="s">
        <v>799</v>
      </c>
      <c r="N323" s="5" t="s">
        <v>799</v>
      </c>
      <c r="O323" s="5" t="s">
        <v>799</v>
      </c>
      <c r="P323" s="5">
        <v>9.6035070000000005</v>
      </c>
      <c r="Q323" s="5">
        <v>122.837374</v>
      </c>
      <c r="R323" s="5">
        <v>122.837374</v>
      </c>
      <c r="S323" s="1" t="s">
        <v>49</v>
      </c>
      <c r="T323" s="7">
        <v>2455000</v>
      </c>
      <c r="U323" s="7">
        <v>2182400</v>
      </c>
      <c r="V323" s="7">
        <v>1944100</v>
      </c>
      <c r="W323" s="7">
        <v>1659019</v>
      </c>
      <c r="X323" s="7">
        <v>2666900</v>
      </c>
      <c r="Y323" s="7">
        <v>2598900</v>
      </c>
      <c r="Z323" s="7">
        <v>2527000</v>
      </c>
      <c r="AA323" s="7">
        <v>2455000</v>
      </c>
      <c r="AB323" s="8">
        <v>79.98</v>
      </c>
      <c r="AC323" s="5">
        <v>79.230999999999995</v>
      </c>
      <c r="AD323" s="5">
        <v>15.878</v>
      </c>
      <c r="AE323" s="8">
        <v>6.3860000000000001</v>
      </c>
      <c r="AF323" s="7">
        <v>409500000</v>
      </c>
      <c r="AG323" s="7">
        <v>409300000</v>
      </c>
      <c r="AH323" s="7">
        <v>408071000</v>
      </c>
      <c r="AI323" s="5">
        <v>98.82</v>
      </c>
      <c r="AJ323" s="7">
        <v>978</v>
      </c>
      <c r="AK323" s="7">
        <v>405101559</v>
      </c>
      <c r="AL323" s="6">
        <v>29094.393967</v>
      </c>
      <c r="AM323" s="7">
        <v>404878670</v>
      </c>
      <c r="AN323" s="5">
        <v>98.760649999999998</v>
      </c>
    </row>
    <row r="324" spans="1:40" x14ac:dyDescent="0.3">
      <c r="A324" s="4" t="s">
        <v>372</v>
      </c>
      <c r="B324" s="2">
        <v>4095448</v>
      </c>
      <c r="C324" s="1" t="s">
        <v>54</v>
      </c>
      <c r="D324" s="5">
        <v>32247.844522759999</v>
      </c>
      <c r="E324" s="6">
        <v>36038.444521999998</v>
      </c>
      <c r="F324" s="6" t="s">
        <v>42</v>
      </c>
      <c r="G324" s="8">
        <v>2.093</v>
      </c>
      <c r="H324" s="5">
        <v>34.497585000000001</v>
      </c>
      <c r="I324" s="8">
        <v>2.093</v>
      </c>
      <c r="J324" s="5">
        <v>34.497585000000001</v>
      </c>
      <c r="K324" s="5" t="s">
        <v>799</v>
      </c>
      <c r="L324" s="5">
        <v>9.2347483100000005</v>
      </c>
      <c r="M324" s="5">
        <v>50.952551</v>
      </c>
      <c r="N324" s="5" t="s">
        <v>42</v>
      </c>
      <c r="O324" s="5" t="s">
        <v>42</v>
      </c>
      <c r="P324" s="5">
        <v>4.3607899999999997</v>
      </c>
      <c r="Q324" s="5">
        <v>20.667801000000001</v>
      </c>
      <c r="R324" s="5">
        <v>20.667801000000001</v>
      </c>
      <c r="S324" s="1" t="s">
        <v>43</v>
      </c>
      <c r="T324" s="7">
        <v>8264200</v>
      </c>
      <c r="U324" s="7">
        <v>9058000</v>
      </c>
      <c r="V324" s="7">
        <v>7760400</v>
      </c>
      <c r="W324" s="7">
        <v>6997400</v>
      </c>
      <c r="X324" s="7">
        <v>8264200</v>
      </c>
      <c r="Y324" s="7">
        <v>8791600</v>
      </c>
      <c r="Z324" s="7">
        <v>8979700</v>
      </c>
      <c r="AA324" s="7">
        <v>9129100</v>
      </c>
      <c r="AB324" s="5">
        <v>39.023000000000003</v>
      </c>
      <c r="AC324" s="5">
        <v>39.023000000000003</v>
      </c>
      <c r="AD324" s="5">
        <v>19.526</v>
      </c>
      <c r="AE324" s="5">
        <v>19.526</v>
      </c>
      <c r="AF324" s="7">
        <v>113100000</v>
      </c>
      <c r="AG324" s="7">
        <v>113467383</v>
      </c>
      <c r="AH324" s="7">
        <v>114800000</v>
      </c>
      <c r="AI324" s="5">
        <v>83.37</v>
      </c>
      <c r="AJ324" s="7">
        <v>1419</v>
      </c>
      <c r="AK324" s="7">
        <v>94117365</v>
      </c>
      <c r="AL324" s="6">
        <v>26883.684138000001</v>
      </c>
      <c r="AM324" s="7">
        <v>112555565</v>
      </c>
      <c r="AN324" s="5">
        <v>99.697739999999996</v>
      </c>
    </row>
    <row r="325" spans="1:40" x14ac:dyDescent="0.3">
      <c r="A325" s="4" t="s">
        <v>373</v>
      </c>
      <c r="B325" s="2">
        <v>4580570</v>
      </c>
      <c r="C325" s="1" t="s">
        <v>41</v>
      </c>
      <c r="D325" s="5">
        <v>33838.589374919997</v>
      </c>
      <c r="E325" s="6" t="s">
        <v>42</v>
      </c>
      <c r="F325" s="6">
        <v>28863.589375000003</v>
      </c>
      <c r="G325" s="5">
        <v>0.17</v>
      </c>
      <c r="H325" s="5">
        <v>64.881355932203405</v>
      </c>
      <c r="I325" s="5">
        <v>0.17</v>
      </c>
      <c r="J325" s="5">
        <v>64.881355932203405</v>
      </c>
      <c r="K325" s="5">
        <v>4.8389918206351901</v>
      </c>
      <c r="L325" s="5">
        <v>4.69264051418424</v>
      </c>
      <c r="M325" s="5">
        <v>16.3002842378697</v>
      </c>
      <c r="N325" s="5" t="s">
        <v>42</v>
      </c>
      <c r="O325" s="5" t="s">
        <v>42</v>
      </c>
      <c r="P325" s="5" t="s">
        <v>42</v>
      </c>
      <c r="Q325" s="5" t="s">
        <v>42</v>
      </c>
      <c r="R325" s="5">
        <v>45.742613906370799</v>
      </c>
      <c r="S325" s="1" t="s">
        <v>49</v>
      </c>
      <c r="T325" s="7">
        <v>1868000</v>
      </c>
      <c r="U325" s="7">
        <v>1342000</v>
      </c>
      <c r="V325" s="7">
        <v>1817373</v>
      </c>
      <c r="W325" s="7">
        <v>958883</v>
      </c>
      <c r="X325" s="7">
        <v>2419000</v>
      </c>
      <c r="Y325" s="7">
        <v>2245000</v>
      </c>
      <c r="Z325" s="7">
        <v>2049000</v>
      </c>
      <c r="AA325" s="7">
        <v>1868000</v>
      </c>
      <c r="AB325" s="5">
        <v>83.646000000000001</v>
      </c>
      <c r="AC325" s="5">
        <v>86.462000000000003</v>
      </c>
      <c r="AD325" s="5" t="s">
        <v>42</v>
      </c>
      <c r="AE325" s="5" t="s">
        <v>42</v>
      </c>
      <c r="AF325" s="7">
        <v>883609008</v>
      </c>
      <c r="AG325" s="7">
        <v>884545769</v>
      </c>
      <c r="AH325" s="7">
        <v>862558666</v>
      </c>
      <c r="AI325" s="5">
        <v>65.260000000000005</v>
      </c>
      <c r="AJ325" s="7">
        <v>614</v>
      </c>
      <c r="AK325" s="7">
        <v>576865193</v>
      </c>
      <c r="AL325" s="6">
        <v>22082.399588</v>
      </c>
      <c r="AM325" s="7">
        <v>757461635</v>
      </c>
      <c r="AN325" s="5">
        <v>85.688059999999993</v>
      </c>
    </row>
    <row r="326" spans="1:40" x14ac:dyDescent="0.3">
      <c r="A326" s="4" t="s">
        <v>374</v>
      </c>
      <c r="B326" s="2">
        <v>4965854</v>
      </c>
      <c r="C326" s="1" t="s">
        <v>41</v>
      </c>
      <c r="D326" s="5">
        <v>32410.27873514</v>
      </c>
      <c r="E326" s="6">
        <v>35643.078735000003</v>
      </c>
      <c r="F326" s="6" t="s">
        <v>42</v>
      </c>
      <c r="G326" s="5">
        <v>-2.0840000000000001</v>
      </c>
      <c r="H326" s="5" t="s">
        <v>799</v>
      </c>
      <c r="I326" s="5">
        <v>-2.0840000000000001</v>
      </c>
      <c r="J326" s="5" t="s">
        <v>799</v>
      </c>
      <c r="K326" s="5" t="s">
        <v>799</v>
      </c>
      <c r="L326" s="5">
        <v>5.5853510900000005</v>
      </c>
      <c r="M326" s="5" t="s">
        <v>799</v>
      </c>
      <c r="N326" s="5" t="s">
        <v>42</v>
      </c>
      <c r="O326" s="5" t="s">
        <v>42</v>
      </c>
      <c r="P326" s="5">
        <v>6.531625</v>
      </c>
      <c r="Q326" s="5">
        <v>74.287367000000003</v>
      </c>
      <c r="R326" s="5">
        <v>74.287367000000003</v>
      </c>
      <c r="S326" s="1" t="s">
        <v>98</v>
      </c>
      <c r="T326" s="7">
        <v>5349600</v>
      </c>
      <c r="U326" s="7">
        <v>5349900</v>
      </c>
      <c r="V326" s="7">
        <v>3504800</v>
      </c>
      <c r="W326" s="7">
        <v>3372800</v>
      </c>
      <c r="X326" s="7">
        <v>5457000</v>
      </c>
      <c r="Y326" s="7">
        <v>5403100</v>
      </c>
      <c r="Z326" s="7">
        <v>5349600</v>
      </c>
      <c r="AA326" s="7">
        <v>5396400</v>
      </c>
      <c r="AB326" s="5">
        <v>54.753999999999998</v>
      </c>
      <c r="AC326" s="5">
        <v>57.301000000000002</v>
      </c>
      <c r="AD326" s="8">
        <v>9.4870000000000001</v>
      </c>
      <c r="AE326" s="8">
        <v>7.0609999999999999</v>
      </c>
      <c r="AF326" s="7">
        <v>175500000</v>
      </c>
      <c r="AG326" s="7">
        <v>175200000</v>
      </c>
      <c r="AH326" s="7">
        <v>170000000</v>
      </c>
      <c r="AI326" s="5">
        <v>89.79</v>
      </c>
      <c r="AJ326" s="7">
        <v>1020</v>
      </c>
      <c r="AK326" s="7">
        <v>157697181</v>
      </c>
      <c r="AL326" s="6">
        <v>29101.437781000001</v>
      </c>
      <c r="AM326" s="7">
        <v>163366485</v>
      </c>
      <c r="AN326" s="8">
        <v>93.018799999999999</v>
      </c>
    </row>
    <row r="327" spans="1:40" x14ac:dyDescent="0.3">
      <c r="A327" s="4" t="s">
        <v>375</v>
      </c>
      <c r="B327" s="2">
        <v>5123418</v>
      </c>
      <c r="C327" s="1" t="s">
        <v>54</v>
      </c>
      <c r="D327" s="5">
        <v>38375.995426560003</v>
      </c>
      <c r="E327" s="6">
        <v>37800.851426000001</v>
      </c>
      <c r="F327" s="6" t="s">
        <v>42</v>
      </c>
      <c r="G327" s="5">
        <v>-0.36799999999999999</v>
      </c>
      <c r="H327" s="5" t="s">
        <v>799</v>
      </c>
      <c r="I327" s="5">
        <v>-0.36799999999999999</v>
      </c>
      <c r="J327" s="5" t="s">
        <v>799</v>
      </c>
      <c r="K327" s="5" t="s">
        <v>799</v>
      </c>
      <c r="L327" s="5">
        <v>202.35294118000002</v>
      </c>
      <c r="M327" s="5">
        <v>62.411952999999997</v>
      </c>
      <c r="N327" s="5" t="s">
        <v>42</v>
      </c>
      <c r="O327" s="5" t="s">
        <v>42</v>
      </c>
      <c r="P327" s="5">
        <v>11.237761000000001</v>
      </c>
      <c r="Q327" s="5" t="s">
        <v>799</v>
      </c>
      <c r="R327" s="5">
        <v>-48.047741000000002</v>
      </c>
      <c r="S327" s="1" t="s">
        <v>49</v>
      </c>
      <c r="T327" s="7">
        <v>2799274</v>
      </c>
      <c r="U327" s="7">
        <v>2225052</v>
      </c>
      <c r="V327" s="7">
        <v>1919181</v>
      </c>
      <c r="W327" s="7">
        <v>923885</v>
      </c>
      <c r="X327" s="7">
        <v>3363735</v>
      </c>
      <c r="Y327" s="7">
        <v>3158007</v>
      </c>
      <c r="Z327" s="7">
        <v>2945230</v>
      </c>
      <c r="AA327" s="7">
        <v>2799274</v>
      </c>
      <c r="AB327" s="5">
        <v>18.971</v>
      </c>
      <c r="AC327" s="5">
        <v>24.669</v>
      </c>
      <c r="AD327" s="5">
        <v>-37.292999999999999</v>
      </c>
      <c r="AE327" s="5">
        <v>-28.617999999999999</v>
      </c>
      <c r="AF327" s="7">
        <v>656132000</v>
      </c>
      <c r="AG327" s="7">
        <v>646611000</v>
      </c>
      <c r="AH327" s="7">
        <v>623588000</v>
      </c>
      <c r="AI327" s="5">
        <v>66.13</v>
      </c>
      <c r="AJ327" s="7">
        <v>837</v>
      </c>
      <c r="AK327" s="7">
        <v>433930295</v>
      </c>
      <c r="AL327" s="6">
        <v>25376.243651000001</v>
      </c>
      <c r="AM327" s="7">
        <v>522040736</v>
      </c>
      <c r="AN327" s="5">
        <v>79.552180000000007</v>
      </c>
    </row>
    <row r="328" spans="1:40" x14ac:dyDescent="0.3">
      <c r="A328" s="4" t="s">
        <v>376</v>
      </c>
      <c r="B328" s="2">
        <v>4987565</v>
      </c>
      <c r="C328" s="1" t="s">
        <v>54</v>
      </c>
      <c r="D328" s="5">
        <v>28857.323180740001</v>
      </c>
      <c r="E328" s="6">
        <v>31488.159179999999</v>
      </c>
      <c r="F328" s="6" t="s">
        <v>42</v>
      </c>
      <c r="G328" s="5">
        <v>1</v>
      </c>
      <c r="H328" s="5">
        <v>65.313350999999997</v>
      </c>
      <c r="I328" s="5">
        <v>1</v>
      </c>
      <c r="J328" s="5">
        <v>65.313350999999997</v>
      </c>
      <c r="K328" s="5" t="s">
        <v>799</v>
      </c>
      <c r="L328" s="5">
        <v>9.1488549599999995</v>
      </c>
      <c r="M328" s="5">
        <v>54.047350999999999</v>
      </c>
      <c r="N328" s="5" t="s">
        <v>42</v>
      </c>
      <c r="O328" s="5" t="s">
        <v>42</v>
      </c>
      <c r="P328" s="5">
        <v>8.1624829999999999</v>
      </c>
      <c r="Q328" s="5">
        <v>30.404806000000001</v>
      </c>
      <c r="R328" s="5">
        <v>30.404806000000001</v>
      </c>
      <c r="S328" s="1" t="s">
        <v>56</v>
      </c>
      <c r="T328" s="7">
        <v>3857669</v>
      </c>
      <c r="U328" s="7">
        <v>2968105</v>
      </c>
      <c r="V328" s="7">
        <v>2208322</v>
      </c>
      <c r="W328" s="7">
        <v>1865682</v>
      </c>
      <c r="X328" s="7">
        <v>3857669</v>
      </c>
      <c r="Y328" s="7">
        <v>3780451</v>
      </c>
      <c r="Z328" s="7">
        <v>3511107</v>
      </c>
      <c r="AA328" s="7">
        <v>3243553</v>
      </c>
      <c r="AB328" s="5">
        <v>38.927999999999997</v>
      </c>
      <c r="AC328" s="5">
        <v>38.927999999999997</v>
      </c>
      <c r="AD328" s="5">
        <v>25.855</v>
      </c>
      <c r="AE328" s="5">
        <v>25.855</v>
      </c>
      <c r="AF328" s="7">
        <v>138813000</v>
      </c>
      <c r="AG328" s="7">
        <v>138583000</v>
      </c>
      <c r="AH328" s="7">
        <v>138228000</v>
      </c>
      <c r="AI328" s="5">
        <v>81.290000000000006</v>
      </c>
      <c r="AJ328" s="7">
        <v>689</v>
      </c>
      <c r="AK328" s="7">
        <v>112856570</v>
      </c>
      <c r="AL328" s="6">
        <v>27051.719829000001</v>
      </c>
      <c r="AM328" s="7">
        <v>117971935</v>
      </c>
      <c r="AN328" s="5">
        <v>84.975769999999997</v>
      </c>
    </row>
    <row r="329" spans="1:40" x14ac:dyDescent="0.3">
      <c r="A329" s="4" t="s">
        <v>377</v>
      </c>
      <c r="B329" s="2">
        <v>4980730</v>
      </c>
      <c r="C329" s="1" t="s">
        <v>54</v>
      </c>
      <c r="D329" s="5">
        <v>32404.43067681</v>
      </c>
      <c r="E329" s="6">
        <v>60070.430676000004</v>
      </c>
      <c r="F329" s="6" t="s">
        <v>42</v>
      </c>
      <c r="G329" s="8">
        <v>0.23</v>
      </c>
      <c r="H329" s="5" t="s">
        <v>42</v>
      </c>
      <c r="I329" s="8">
        <v>0.23</v>
      </c>
      <c r="J329" s="5" t="s">
        <v>42</v>
      </c>
      <c r="K329" s="5" t="s">
        <v>42</v>
      </c>
      <c r="L329" s="5" t="s">
        <v>42</v>
      </c>
      <c r="M329" s="5" t="s">
        <v>42</v>
      </c>
      <c r="N329" s="5" t="s">
        <v>42</v>
      </c>
      <c r="O329" s="5" t="s">
        <v>42</v>
      </c>
      <c r="P329" s="5" t="s">
        <v>42</v>
      </c>
      <c r="Q329" s="5" t="s">
        <v>42</v>
      </c>
      <c r="R329" s="5" t="s">
        <v>42</v>
      </c>
      <c r="S329" s="1" t="s">
        <v>82</v>
      </c>
      <c r="T329" s="7">
        <v>21593000</v>
      </c>
      <c r="U329" s="7">
        <v>12169000</v>
      </c>
      <c r="V329" s="7">
        <v>1908000</v>
      </c>
      <c r="W329" s="7">
        <v>5594000</v>
      </c>
      <c r="X329" s="7">
        <v>24479000</v>
      </c>
      <c r="Y329" s="7">
        <v>23437000</v>
      </c>
      <c r="Z329" s="7">
        <v>22567000</v>
      </c>
      <c r="AA329" s="7">
        <v>21593000</v>
      </c>
      <c r="AB329" s="5">
        <v>49.561999999999998</v>
      </c>
      <c r="AC329" s="8" t="s">
        <v>42</v>
      </c>
      <c r="AD329" s="5">
        <v>19.978999999999999</v>
      </c>
      <c r="AE329" s="8" t="s">
        <v>42</v>
      </c>
      <c r="AF329" s="7">
        <v>1381000000</v>
      </c>
      <c r="AG329" s="7">
        <v>1267000000</v>
      </c>
      <c r="AH329" s="7">
        <v>1264000000</v>
      </c>
      <c r="AI329" s="5">
        <v>60.75</v>
      </c>
      <c r="AJ329" s="7">
        <v>1045</v>
      </c>
      <c r="AK329" s="7">
        <v>794576821</v>
      </c>
      <c r="AL329" s="6">
        <v>19904.149366000001</v>
      </c>
      <c r="AM329" s="7">
        <v>1182975283</v>
      </c>
      <c r="AN329" s="5">
        <v>90.441540000000003</v>
      </c>
    </row>
    <row r="330" spans="1:40" x14ac:dyDescent="0.3">
      <c r="A330" s="4" t="s">
        <v>378</v>
      </c>
      <c r="B330" s="2">
        <v>4239110</v>
      </c>
      <c r="C330" s="1" t="s">
        <v>41</v>
      </c>
      <c r="D330" s="5">
        <v>30440.786221170001</v>
      </c>
      <c r="E330" s="6">
        <v>30386.744221000001</v>
      </c>
      <c r="F330" s="6" t="s">
        <v>42</v>
      </c>
      <c r="G330" s="5">
        <v>-0.87</v>
      </c>
      <c r="H330" s="5" t="s">
        <v>799</v>
      </c>
      <c r="I330" s="5">
        <v>-0.87</v>
      </c>
      <c r="J330" s="5" t="s">
        <v>799</v>
      </c>
      <c r="K330" s="5" t="s">
        <v>799</v>
      </c>
      <c r="L330" s="5" t="s">
        <v>799</v>
      </c>
      <c r="M330" s="5" t="s">
        <v>799</v>
      </c>
      <c r="N330" s="5" t="s">
        <v>42</v>
      </c>
      <c r="O330" s="5" t="s">
        <v>42</v>
      </c>
      <c r="P330" s="5">
        <v>14.505832</v>
      </c>
      <c r="Q330" s="5" t="s">
        <v>799</v>
      </c>
      <c r="R330" s="5" t="s">
        <v>799</v>
      </c>
      <c r="S330" s="1" t="s">
        <v>49</v>
      </c>
      <c r="T330" s="7">
        <v>1828292</v>
      </c>
      <c r="U330" s="7">
        <v>1037418</v>
      </c>
      <c r="V330" s="7">
        <v>844287</v>
      </c>
      <c r="W330" s="7">
        <v>492853</v>
      </c>
      <c r="X330" s="7">
        <v>2094795</v>
      </c>
      <c r="Y330" s="7">
        <v>2344406</v>
      </c>
      <c r="Z330" s="7">
        <v>2003335</v>
      </c>
      <c r="AA330" s="7">
        <v>1828292</v>
      </c>
      <c r="AB330" s="5">
        <v>83.022000000000006</v>
      </c>
      <c r="AC330" s="5">
        <v>85.373000000000005</v>
      </c>
      <c r="AD330" s="5">
        <v>-12.477</v>
      </c>
      <c r="AE330" s="5">
        <v>-6.3079999999999998</v>
      </c>
      <c r="AF330" s="7">
        <v>128841000</v>
      </c>
      <c r="AG330" s="7">
        <v>128021000</v>
      </c>
      <c r="AH330" s="7">
        <v>125454000</v>
      </c>
      <c r="AI330" s="5">
        <v>97.22</v>
      </c>
      <c r="AJ330" s="7">
        <v>738</v>
      </c>
      <c r="AK330" s="7">
        <v>125391661</v>
      </c>
      <c r="AL330" s="6">
        <v>29593.685912000001</v>
      </c>
      <c r="AM330" s="7">
        <v>128427732</v>
      </c>
      <c r="AN330" s="5">
        <v>99.571110000000004</v>
      </c>
    </row>
    <row r="331" spans="1:40" x14ac:dyDescent="0.3">
      <c r="A331" s="4" t="s">
        <v>379</v>
      </c>
      <c r="B331" s="2">
        <v>4248534</v>
      </c>
      <c r="C331" s="1" t="s">
        <v>41</v>
      </c>
      <c r="D331" s="5">
        <v>31551.24684928</v>
      </c>
      <c r="E331" s="6">
        <v>36246.246849000003</v>
      </c>
      <c r="F331" s="6">
        <v>36243.246849000003</v>
      </c>
      <c r="G331" s="5">
        <v>-16.440000000000001</v>
      </c>
      <c r="H331" s="5" t="s">
        <v>799</v>
      </c>
      <c r="I331" s="5">
        <v>-16.440000000000001</v>
      </c>
      <c r="J331" s="5" t="s">
        <v>799</v>
      </c>
      <c r="K331" s="5" t="s">
        <v>799</v>
      </c>
      <c r="L331" s="5">
        <v>4.2174279469887894</v>
      </c>
      <c r="M331" s="5">
        <v>25.029902717501599</v>
      </c>
      <c r="N331" s="5" t="s">
        <v>42</v>
      </c>
      <c r="O331" s="5" t="s">
        <v>42</v>
      </c>
      <c r="P331" s="5">
        <v>3.6952029999999998</v>
      </c>
      <c r="Q331" s="5">
        <v>13.099475</v>
      </c>
      <c r="R331" s="5" t="s">
        <v>799</v>
      </c>
      <c r="S331" s="1" t="s">
        <v>49</v>
      </c>
      <c r="T331" s="7">
        <v>9632000</v>
      </c>
      <c r="U331" s="7">
        <v>9154000</v>
      </c>
      <c r="V331" s="7">
        <v>9699000</v>
      </c>
      <c r="W331" s="7">
        <v>9011000</v>
      </c>
      <c r="X331" s="7">
        <v>8719000</v>
      </c>
      <c r="Y331" s="7">
        <v>9825000</v>
      </c>
      <c r="Z331" s="7">
        <v>9730000</v>
      </c>
      <c r="AA331" s="7">
        <v>9632000</v>
      </c>
      <c r="AB331" s="5">
        <v>44.795999999999999</v>
      </c>
      <c r="AC331" s="8">
        <v>45.274999999999999</v>
      </c>
      <c r="AD331" s="5">
        <v>25.550999999999998</v>
      </c>
      <c r="AE331" s="8">
        <v>26.312999999999999</v>
      </c>
      <c r="AF331" s="7">
        <v>100871441</v>
      </c>
      <c r="AG331" s="7">
        <v>101547339</v>
      </c>
      <c r="AH331" s="7">
        <v>103321046</v>
      </c>
      <c r="AI331" s="5">
        <v>94.99</v>
      </c>
      <c r="AJ331" s="7">
        <v>876</v>
      </c>
      <c r="AK331" s="7">
        <v>95683421</v>
      </c>
      <c r="AL331" s="6">
        <v>29971.874793999999</v>
      </c>
      <c r="AM331" s="7">
        <v>100314191</v>
      </c>
      <c r="AN331" s="5">
        <v>99.591679999999997</v>
      </c>
    </row>
    <row r="332" spans="1:40" x14ac:dyDescent="0.3">
      <c r="A332" s="4" t="s">
        <v>380</v>
      </c>
      <c r="B332" s="2">
        <v>4040823</v>
      </c>
      <c r="C332" s="1" t="s">
        <v>54</v>
      </c>
      <c r="D332" s="5">
        <v>31635.033268300002</v>
      </c>
      <c r="E332" s="6">
        <v>36776.033267999999</v>
      </c>
      <c r="F332" s="6">
        <v>36776.033267999999</v>
      </c>
      <c r="G332" s="8">
        <v>1.1299999999999999</v>
      </c>
      <c r="H332" s="5">
        <v>56.715555999999999</v>
      </c>
      <c r="I332" s="8">
        <v>1.1299999999999999</v>
      </c>
      <c r="J332" s="5">
        <v>56.715555999999999</v>
      </c>
      <c r="K332" s="5" t="s">
        <v>799</v>
      </c>
      <c r="L332" s="5">
        <v>6.4415335300000001</v>
      </c>
      <c r="M332" s="5">
        <v>40.280934000000002</v>
      </c>
      <c r="N332" s="5">
        <v>46.737283975681002</v>
      </c>
      <c r="O332" s="5">
        <v>42.393454995156802</v>
      </c>
      <c r="P332" s="5">
        <v>6.581016</v>
      </c>
      <c r="Q332" s="5">
        <v>21.155104000000001</v>
      </c>
      <c r="R332" s="5">
        <v>21.155104000000001</v>
      </c>
      <c r="S332" s="1" t="s">
        <v>49</v>
      </c>
      <c r="T332" s="7">
        <v>5265200</v>
      </c>
      <c r="U332" s="7">
        <v>5122200</v>
      </c>
      <c r="V332" s="7">
        <v>4923900</v>
      </c>
      <c r="W332" s="7">
        <v>4127500</v>
      </c>
      <c r="X332" s="7">
        <v>5588200</v>
      </c>
      <c r="Y332" s="7">
        <v>5465500</v>
      </c>
      <c r="Z332" s="7">
        <v>5352600</v>
      </c>
      <c r="AA332" s="7">
        <v>5265200</v>
      </c>
      <c r="AB332" s="8">
        <v>55.65</v>
      </c>
      <c r="AC332" s="5">
        <v>55.526000000000003</v>
      </c>
      <c r="AD332" s="5">
        <v>30.128</v>
      </c>
      <c r="AE332" s="8">
        <v>30.38</v>
      </c>
      <c r="AF332" s="7">
        <v>123900000</v>
      </c>
      <c r="AG332" s="7">
        <v>123700000</v>
      </c>
      <c r="AH332" s="7">
        <v>123200000</v>
      </c>
      <c r="AI332" s="5">
        <v>97.63</v>
      </c>
      <c r="AJ332" s="7">
        <v>1015</v>
      </c>
      <c r="AK332" s="7">
        <v>121009514</v>
      </c>
      <c r="AL332" s="6">
        <v>30884.048162999999</v>
      </c>
      <c r="AM332" s="7">
        <v>123373856</v>
      </c>
      <c r="AN332" s="5">
        <v>99.533559999999994</v>
      </c>
    </row>
    <row r="333" spans="1:40" x14ac:dyDescent="0.3">
      <c r="A333" s="4" t="s">
        <v>381</v>
      </c>
      <c r="B333" s="2">
        <v>103448</v>
      </c>
      <c r="C333" s="1" t="s">
        <v>54</v>
      </c>
      <c r="D333" s="5">
        <v>29164.896196099999</v>
      </c>
      <c r="E333" s="6">
        <v>32030.896196000002</v>
      </c>
      <c r="F333" s="6">
        <v>32041.896196000002</v>
      </c>
      <c r="G333" s="5">
        <v>0.81</v>
      </c>
      <c r="H333" s="5">
        <v>27.7901907356948</v>
      </c>
      <c r="I333" s="5">
        <v>0.81</v>
      </c>
      <c r="J333" s="5">
        <v>27.7901907356948</v>
      </c>
      <c r="K333" s="5" t="s">
        <v>799</v>
      </c>
      <c r="L333" s="5">
        <v>4.5125525990098998</v>
      </c>
      <c r="M333" s="5">
        <v>28.1621627706681</v>
      </c>
      <c r="N333" s="5" t="s">
        <v>42</v>
      </c>
      <c r="O333" s="5" t="s">
        <v>42</v>
      </c>
      <c r="P333" s="5">
        <v>7.0263220000000004</v>
      </c>
      <c r="Q333" s="5">
        <v>20.126231000000001</v>
      </c>
      <c r="R333" s="5">
        <v>17.8725436167448</v>
      </c>
      <c r="S333" s="1" t="s">
        <v>49</v>
      </c>
      <c r="T333" s="7">
        <v>4257100</v>
      </c>
      <c r="U333" s="7">
        <v>3573400</v>
      </c>
      <c r="V333" s="7">
        <v>3051398</v>
      </c>
      <c r="W333" s="7">
        <v>2613375</v>
      </c>
      <c r="X333" s="7">
        <v>4648200</v>
      </c>
      <c r="Y333" s="7">
        <v>4529900</v>
      </c>
      <c r="Z333" s="7">
        <v>4399200</v>
      </c>
      <c r="AA333" s="7">
        <v>4257100</v>
      </c>
      <c r="AB333" s="5">
        <v>47.996000000000002</v>
      </c>
      <c r="AC333" s="8">
        <v>47.866999999999997</v>
      </c>
      <c r="AD333" s="5">
        <v>32.850999999999999</v>
      </c>
      <c r="AE333" s="8">
        <v>33.524999999999999</v>
      </c>
      <c r="AF333" s="7">
        <v>286000000</v>
      </c>
      <c r="AG333" s="7">
        <v>285000000</v>
      </c>
      <c r="AH333" s="7">
        <v>284300000</v>
      </c>
      <c r="AI333" s="5">
        <v>74.45</v>
      </c>
      <c r="AJ333" s="7">
        <v>987</v>
      </c>
      <c r="AK333" s="7">
        <v>212892916</v>
      </c>
      <c r="AL333" s="6">
        <v>21712.948501999999</v>
      </c>
      <c r="AM333" s="7">
        <v>238485434</v>
      </c>
      <c r="AN333" s="5">
        <v>83.398650000000004</v>
      </c>
    </row>
    <row r="334" spans="1:40" x14ac:dyDescent="0.3">
      <c r="A334" s="4" t="s">
        <v>382</v>
      </c>
      <c r="B334" s="2">
        <v>100260</v>
      </c>
      <c r="C334" s="1" t="s">
        <v>41</v>
      </c>
      <c r="D334" s="5">
        <v>28645.61028864</v>
      </c>
      <c r="E334" s="6" t="s">
        <v>42</v>
      </c>
      <c r="F334" s="6">
        <v>25115.610289000004</v>
      </c>
      <c r="G334" s="5">
        <v>0.78</v>
      </c>
      <c r="H334" s="5">
        <v>14.192691029900301</v>
      </c>
      <c r="I334" s="5">
        <v>0.78</v>
      </c>
      <c r="J334" s="5">
        <v>14.192691029900301</v>
      </c>
      <c r="K334" s="5">
        <v>2.11618812123058</v>
      </c>
      <c r="L334" s="5">
        <v>1.5475787567516599</v>
      </c>
      <c r="M334" s="5">
        <v>6.3713649999999999</v>
      </c>
      <c r="N334" s="5" t="s">
        <v>42</v>
      </c>
      <c r="O334" s="5" t="s">
        <v>42</v>
      </c>
      <c r="P334" s="5" t="s">
        <v>42</v>
      </c>
      <c r="Q334" s="5" t="s">
        <v>42</v>
      </c>
      <c r="R334" s="5" t="s">
        <v>42</v>
      </c>
      <c r="S334" s="1" t="s">
        <v>49</v>
      </c>
      <c r="T334" s="7">
        <v>8708000</v>
      </c>
      <c r="U334" s="7">
        <v>8387000</v>
      </c>
      <c r="V334" s="7">
        <v>7828000</v>
      </c>
      <c r="W334" s="7">
        <v>7638000</v>
      </c>
      <c r="X334" s="7">
        <v>8468000</v>
      </c>
      <c r="Y334" s="7">
        <v>8489000</v>
      </c>
      <c r="Z334" s="7">
        <v>8590000</v>
      </c>
      <c r="AA334" s="7">
        <v>8708000</v>
      </c>
      <c r="AB334" s="5" t="s">
        <v>42</v>
      </c>
      <c r="AC334" s="5" t="s">
        <v>42</v>
      </c>
      <c r="AD334" s="5" t="s">
        <v>42</v>
      </c>
      <c r="AE334" s="5" t="s">
        <v>42</v>
      </c>
      <c r="AF334" s="7">
        <v>676268732</v>
      </c>
      <c r="AG334" s="7">
        <v>680789253</v>
      </c>
      <c r="AH334" s="7">
        <v>680989701</v>
      </c>
      <c r="AI334" s="5">
        <v>86.07</v>
      </c>
      <c r="AJ334" s="7">
        <v>1153</v>
      </c>
      <c r="AK334" s="7">
        <v>577159096</v>
      </c>
      <c r="AL334" s="6">
        <v>24656.236581000001</v>
      </c>
      <c r="AM334" s="7">
        <v>667530094</v>
      </c>
      <c r="AN334" s="5">
        <v>99.550629999999998</v>
      </c>
    </row>
    <row r="335" spans="1:40" x14ac:dyDescent="0.3">
      <c r="A335" s="4" t="s">
        <v>383</v>
      </c>
      <c r="B335" s="2">
        <v>4009725</v>
      </c>
      <c r="C335" s="1" t="s">
        <v>54</v>
      </c>
      <c r="D335" s="5">
        <v>29803.75235766</v>
      </c>
      <c r="E335" s="6">
        <v>49100.352357000003</v>
      </c>
      <c r="F335" s="6">
        <v>49100.352358000004</v>
      </c>
      <c r="G335" s="5">
        <v>0.75900000000000001</v>
      </c>
      <c r="H335" s="5">
        <v>23.022971999999999</v>
      </c>
      <c r="I335" s="5">
        <v>0.75900000000000001</v>
      </c>
      <c r="J335" s="5">
        <v>23.022971999999999</v>
      </c>
      <c r="K335" s="5">
        <v>3.3115399500000002</v>
      </c>
      <c r="L335" s="5">
        <v>2.4668115500000001</v>
      </c>
      <c r="M335" s="5">
        <v>72.246932999999999</v>
      </c>
      <c r="N335" s="5">
        <v>68.346641774380899</v>
      </c>
      <c r="O335" s="5" t="s">
        <v>799</v>
      </c>
      <c r="P335" s="5">
        <v>5.7540370000000003</v>
      </c>
      <c r="Q335" s="5">
        <v>13.361731000000001</v>
      </c>
      <c r="R335" s="5">
        <v>13.361731000000001</v>
      </c>
      <c r="S335" s="1" t="s">
        <v>49</v>
      </c>
      <c r="T335" s="7">
        <v>8893000</v>
      </c>
      <c r="U335" s="7">
        <v>9597400</v>
      </c>
      <c r="V335" s="7">
        <v>8316000</v>
      </c>
      <c r="W335" s="7">
        <v>7241700</v>
      </c>
      <c r="X335" s="7">
        <v>8533200</v>
      </c>
      <c r="Y335" s="7">
        <v>8627100</v>
      </c>
      <c r="Z335" s="7">
        <v>8685100</v>
      </c>
      <c r="AA335" s="7">
        <v>8893000</v>
      </c>
      <c r="AB335" s="5">
        <v>40.561999999999998</v>
      </c>
      <c r="AC335" s="8">
        <v>43.073</v>
      </c>
      <c r="AD335" s="5">
        <v>38.780999999999999</v>
      </c>
      <c r="AE335" s="8">
        <v>40.854999999999997</v>
      </c>
      <c r="AF335" s="7">
        <v>316354446</v>
      </c>
      <c r="AG335" s="7">
        <v>316079401</v>
      </c>
      <c r="AH335" s="7">
        <v>315434531</v>
      </c>
      <c r="AI335" s="5">
        <v>80.930000000000007</v>
      </c>
      <c r="AJ335" s="7">
        <v>1277</v>
      </c>
      <c r="AK335" s="7">
        <v>256018220</v>
      </c>
      <c r="AL335" s="6">
        <v>24119.476505999999</v>
      </c>
      <c r="AM335" s="7">
        <v>315572016</v>
      </c>
      <c r="AN335" s="5">
        <v>99.752669999999995</v>
      </c>
    </row>
    <row r="336" spans="1:40" x14ac:dyDescent="0.3">
      <c r="A336" s="4" t="s">
        <v>384</v>
      </c>
      <c r="B336" s="2">
        <v>4121693</v>
      </c>
      <c r="C336" s="1" t="s">
        <v>54</v>
      </c>
      <c r="D336" s="5">
        <v>30210.810362699998</v>
      </c>
      <c r="E336" s="6">
        <v>34575.399361999996</v>
      </c>
      <c r="F336" s="6">
        <v>34575.399362999997</v>
      </c>
      <c r="G336" s="5">
        <v>1.663</v>
      </c>
      <c r="H336" s="5">
        <v>146.872197</v>
      </c>
      <c r="I336" s="5">
        <v>1.663</v>
      </c>
      <c r="J336" s="5">
        <v>146.872197</v>
      </c>
      <c r="K336" s="5" t="s">
        <v>799</v>
      </c>
      <c r="L336" s="5">
        <v>104.30732484000001</v>
      </c>
      <c r="M336" s="5">
        <v>45.426490999999999</v>
      </c>
      <c r="N336" s="5">
        <v>80.775680218385006</v>
      </c>
      <c r="O336" s="5">
        <v>17.557672657368499</v>
      </c>
      <c r="P336" s="5">
        <v>1.4829380000000001</v>
      </c>
      <c r="Q336" s="5">
        <v>17.617149000000001</v>
      </c>
      <c r="R336" s="5">
        <v>17.617149000000001</v>
      </c>
      <c r="S336" s="1" t="s">
        <v>49</v>
      </c>
      <c r="T336" s="7">
        <v>22749073</v>
      </c>
      <c r="U336" s="7">
        <v>16681254</v>
      </c>
      <c r="V336" s="7">
        <v>6268447</v>
      </c>
      <c r="W336" s="7">
        <v>1861178</v>
      </c>
      <c r="X336" s="7">
        <v>23315469</v>
      </c>
      <c r="Y336" s="7">
        <v>23818945</v>
      </c>
      <c r="Z336" s="7">
        <v>23421212</v>
      </c>
      <c r="AA336" s="7">
        <v>22749073</v>
      </c>
      <c r="AB336" s="5">
        <v>23.988</v>
      </c>
      <c r="AC336" s="8">
        <v>24.762</v>
      </c>
      <c r="AD336" s="8">
        <v>7.0750000000000002</v>
      </c>
      <c r="AE336" s="8">
        <v>6.5819999999999999</v>
      </c>
      <c r="AF336" s="7">
        <v>229198503</v>
      </c>
      <c r="AG336" s="7">
        <v>229013149</v>
      </c>
      <c r="AH336" s="7">
        <v>228261691</v>
      </c>
      <c r="AI336" s="5">
        <v>70.819999999999993</v>
      </c>
      <c r="AJ336" s="7">
        <v>796</v>
      </c>
      <c r="AK336" s="7">
        <v>163309742</v>
      </c>
      <c r="AL336" s="6">
        <v>21395.209298999998</v>
      </c>
      <c r="AM336" s="7">
        <v>142895800</v>
      </c>
      <c r="AN336" s="5">
        <v>61.967149999999997</v>
      </c>
    </row>
    <row r="337" spans="1:40" x14ac:dyDescent="0.3">
      <c r="A337" s="4" t="s">
        <v>385</v>
      </c>
      <c r="B337" s="2">
        <v>4994529</v>
      </c>
      <c r="C337" s="1" t="s">
        <v>41</v>
      </c>
      <c r="D337" s="5">
        <v>32298.902139000002</v>
      </c>
      <c r="E337" s="6">
        <v>51493.902138999998</v>
      </c>
      <c r="F337" s="6" t="s">
        <v>42</v>
      </c>
      <c r="G337" s="8">
        <v>2.9</v>
      </c>
      <c r="H337" s="5">
        <v>11.831105000000001</v>
      </c>
      <c r="I337" s="8">
        <v>2.9</v>
      </c>
      <c r="J337" s="5">
        <v>11.831105000000001</v>
      </c>
      <c r="K337" s="5">
        <v>7.6547155099999999</v>
      </c>
      <c r="L337" s="5">
        <v>2.8238304699999999</v>
      </c>
      <c r="M337" s="5">
        <v>105.715823</v>
      </c>
      <c r="N337" s="5" t="s">
        <v>42</v>
      </c>
      <c r="O337" s="5" t="s">
        <v>42</v>
      </c>
      <c r="P337" s="5">
        <v>0.91963200000000001</v>
      </c>
      <c r="Q337" s="5">
        <v>4.4212160000000003</v>
      </c>
      <c r="R337" s="5">
        <v>4.4212160000000003</v>
      </c>
      <c r="S337" s="1" t="s">
        <v>49</v>
      </c>
      <c r="T337" s="7">
        <v>53717000</v>
      </c>
      <c r="U337" s="7">
        <v>44955000</v>
      </c>
      <c r="V337" s="7">
        <v>24634000</v>
      </c>
      <c r="W337" s="7">
        <v>15355000</v>
      </c>
      <c r="X337" s="7">
        <v>55994000</v>
      </c>
      <c r="Y337" s="7">
        <v>55635000</v>
      </c>
      <c r="Z337" s="7">
        <v>54827000</v>
      </c>
      <c r="AA337" s="7">
        <v>53717000</v>
      </c>
      <c r="AB337" s="5">
        <v>33.511000000000003</v>
      </c>
      <c r="AC337" s="5">
        <v>33.286000000000001</v>
      </c>
      <c r="AD337" s="5">
        <v>14.509</v>
      </c>
      <c r="AE337" s="5">
        <v>13.364000000000001</v>
      </c>
      <c r="AF337" s="7">
        <v>328846178</v>
      </c>
      <c r="AG337" s="7">
        <v>328832139</v>
      </c>
      <c r="AH337" s="7">
        <v>328013283</v>
      </c>
      <c r="AI337" s="5">
        <v>82.62</v>
      </c>
      <c r="AJ337" s="7">
        <v>770</v>
      </c>
      <c r="AK337" s="7">
        <v>271728666</v>
      </c>
      <c r="AL337" s="6">
        <v>26686.472287000001</v>
      </c>
      <c r="AM337" s="7">
        <v>326658002</v>
      </c>
      <c r="AN337" s="5">
        <v>99.325609999999998</v>
      </c>
    </row>
    <row r="338" spans="1:40" x14ac:dyDescent="0.3">
      <c r="A338" s="4" t="s">
        <v>386</v>
      </c>
      <c r="B338" s="2">
        <v>100247</v>
      </c>
      <c r="C338" s="1" t="s">
        <v>41</v>
      </c>
      <c r="D338" s="5">
        <v>29203.071108112501</v>
      </c>
      <c r="E338" s="6" t="s">
        <v>42</v>
      </c>
      <c r="F338" s="6">
        <v>40661.071108000004</v>
      </c>
      <c r="G338" s="5">
        <v>43.405999999999999</v>
      </c>
      <c r="H338" s="5">
        <v>12.1050128902893</v>
      </c>
      <c r="I338" s="5">
        <v>43.405999999999999</v>
      </c>
      <c r="J338" s="5">
        <v>12.1050128902893</v>
      </c>
      <c r="K338" s="5">
        <v>1.4041841938245199</v>
      </c>
      <c r="L338" s="5">
        <v>1.36509199250193</v>
      </c>
      <c r="M338" s="5">
        <v>25.539760999999999</v>
      </c>
      <c r="N338" s="5" t="s">
        <v>42</v>
      </c>
      <c r="O338" s="5" t="s">
        <v>42</v>
      </c>
      <c r="P338" s="5" t="s">
        <v>42</v>
      </c>
      <c r="Q338" s="5" t="s">
        <v>42</v>
      </c>
      <c r="R338" s="5" t="s">
        <v>42</v>
      </c>
      <c r="S338" s="1" t="s">
        <v>49</v>
      </c>
      <c r="T338" s="7">
        <v>8979000</v>
      </c>
      <c r="U338" s="7">
        <v>4644000</v>
      </c>
      <c r="V338" s="7">
        <v>1898336</v>
      </c>
      <c r="W338" s="7">
        <v>1864919</v>
      </c>
      <c r="X338" s="7">
        <v>9889000</v>
      </c>
      <c r="Y338" s="7">
        <v>10036000</v>
      </c>
      <c r="Z338" s="7">
        <v>10140000</v>
      </c>
      <c r="AA338" s="7">
        <v>8979000</v>
      </c>
      <c r="AB338" s="5" t="s">
        <v>42</v>
      </c>
      <c r="AC338" s="5" t="s">
        <v>42</v>
      </c>
      <c r="AD338" s="5" t="s">
        <v>42</v>
      </c>
      <c r="AE338" s="5" t="s">
        <v>42</v>
      </c>
      <c r="AF338" s="7">
        <v>14179208</v>
      </c>
      <c r="AG338" s="7">
        <v>14529735</v>
      </c>
      <c r="AH338" s="7">
        <v>14520103</v>
      </c>
      <c r="AI338" s="5">
        <v>68.59</v>
      </c>
      <c r="AJ338" s="7">
        <v>715</v>
      </c>
      <c r="AK338" s="7">
        <v>9595444</v>
      </c>
      <c r="AL338" s="6">
        <v>20274.501489999999</v>
      </c>
      <c r="AM338" s="7">
        <v>10121310</v>
      </c>
      <c r="AN338" s="5">
        <v>72.349360000000004</v>
      </c>
    </row>
    <row r="339" spans="1:40" x14ac:dyDescent="0.3">
      <c r="A339" s="4" t="s">
        <v>387</v>
      </c>
      <c r="B339" s="2">
        <v>5174695</v>
      </c>
      <c r="C339" s="1" t="s">
        <v>41</v>
      </c>
      <c r="D339" s="5">
        <v>28099.215029989999</v>
      </c>
      <c r="E339" s="6">
        <v>26630.083029000001</v>
      </c>
      <c r="F339" s="6" t="s">
        <v>42</v>
      </c>
      <c r="G339" s="5">
        <v>-7.9000000000000001E-2</v>
      </c>
      <c r="H339" s="5" t="s">
        <v>799</v>
      </c>
      <c r="I339" s="5">
        <v>-7.9000000000000001E-2</v>
      </c>
      <c r="J339" s="5" t="s">
        <v>799</v>
      </c>
      <c r="K339" s="5">
        <v>29.801464609999996</v>
      </c>
      <c r="L339" s="5">
        <v>19.666022339999998</v>
      </c>
      <c r="M339" s="5">
        <v>42.351989000000003</v>
      </c>
      <c r="N339" s="5" t="s">
        <v>42</v>
      </c>
      <c r="O339" s="5" t="s">
        <v>42</v>
      </c>
      <c r="P339" s="5">
        <v>11.583216999999999</v>
      </c>
      <c r="Q339" s="5" t="s">
        <v>799</v>
      </c>
      <c r="R339" s="5" t="s">
        <v>799</v>
      </c>
      <c r="S339" s="1" t="s">
        <v>80</v>
      </c>
      <c r="T339" s="7">
        <v>2167771</v>
      </c>
      <c r="U339" s="7">
        <v>1616952</v>
      </c>
      <c r="V339" s="7">
        <v>1090946</v>
      </c>
      <c r="W339" s="7">
        <v>673100</v>
      </c>
      <c r="X339" s="7">
        <v>2299023</v>
      </c>
      <c r="Y339" s="7">
        <v>2167771</v>
      </c>
      <c r="Z339" s="7">
        <v>2029909</v>
      </c>
      <c r="AA339" s="7">
        <v>1895508</v>
      </c>
      <c r="AB339" s="8">
        <v>78.08</v>
      </c>
      <c r="AC339" s="5">
        <v>78.031999999999996</v>
      </c>
      <c r="AD339" s="5">
        <v>-4.1630000000000003</v>
      </c>
      <c r="AE339" s="5">
        <v>-3.0449999999999999</v>
      </c>
      <c r="AF339" s="7">
        <v>153415000</v>
      </c>
      <c r="AG339" s="7">
        <v>152490000</v>
      </c>
      <c r="AH339" s="7">
        <v>148313000</v>
      </c>
      <c r="AI339" s="5">
        <v>49.99</v>
      </c>
      <c r="AJ339" s="7">
        <v>953</v>
      </c>
      <c r="AK339" s="7">
        <v>76704652</v>
      </c>
      <c r="AL339" s="6">
        <v>14046.922920000001</v>
      </c>
      <c r="AM339" s="7">
        <v>96258227</v>
      </c>
      <c r="AN339" s="5">
        <v>62.734029999999997</v>
      </c>
    </row>
    <row r="340" spans="1:40" x14ac:dyDescent="0.3">
      <c r="A340" s="4" t="s">
        <v>388</v>
      </c>
      <c r="B340" s="2">
        <v>4209300</v>
      </c>
      <c r="C340" s="1" t="s">
        <v>54</v>
      </c>
      <c r="D340" s="5">
        <v>27706.2722536</v>
      </c>
      <c r="E340" s="6">
        <v>42863.272253000003</v>
      </c>
      <c r="F340" s="6" t="s">
        <v>42</v>
      </c>
      <c r="G340" s="5">
        <v>0.3</v>
      </c>
      <c r="H340" s="5">
        <v>39.44</v>
      </c>
      <c r="I340" s="5">
        <v>0.3</v>
      </c>
      <c r="J340" s="5">
        <v>39.44</v>
      </c>
      <c r="K340" s="5">
        <v>3.5458059899999999</v>
      </c>
      <c r="L340" s="5">
        <v>1.5079334700000002</v>
      </c>
      <c r="M340" s="5">
        <v>56.182335999999999</v>
      </c>
      <c r="N340" s="5" t="s">
        <v>42</v>
      </c>
      <c r="O340" s="5" t="s">
        <v>42</v>
      </c>
      <c r="P340" s="5">
        <v>0.99266500000000002</v>
      </c>
      <c r="Q340" s="5">
        <v>6.4282050000000002</v>
      </c>
      <c r="R340" s="5">
        <v>6.4282050000000002</v>
      </c>
      <c r="S340" s="1" t="s">
        <v>49</v>
      </c>
      <c r="T340" s="7">
        <v>44622000</v>
      </c>
      <c r="U340" s="7">
        <v>56902000</v>
      </c>
      <c r="V340" s="7">
        <v>54968000</v>
      </c>
      <c r="W340" s="7">
        <v>38542000</v>
      </c>
      <c r="X340" s="7">
        <v>43180000</v>
      </c>
      <c r="Y340" s="7">
        <v>43031000</v>
      </c>
      <c r="Z340" s="7">
        <v>43536000</v>
      </c>
      <c r="AA340" s="7">
        <v>44622000</v>
      </c>
      <c r="AB340" s="8">
        <v>11.333</v>
      </c>
      <c r="AC340" s="8">
        <v>10.76</v>
      </c>
      <c r="AD340" s="8">
        <v>11.6</v>
      </c>
      <c r="AE340" s="8">
        <v>11.237</v>
      </c>
      <c r="AF340" s="7">
        <v>700091690</v>
      </c>
      <c r="AG340" s="7">
        <v>700921028</v>
      </c>
      <c r="AH340" s="7">
        <v>701397006</v>
      </c>
      <c r="AI340" s="5">
        <v>69.62</v>
      </c>
      <c r="AJ340" s="7">
        <v>1747</v>
      </c>
      <c r="AK340" s="7">
        <v>489052189</v>
      </c>
      <c r="AL340" s="6">
        <v>19288.218334000001</v>
      </c>
      <c r="AM340" s="7">
        <v>700633470</v>
      </c>
      <c r="AN340" s="5">
        <v>99.735479999999995</v>
      </c>
    </row>
    <row r="341" spans="1:40" x14ac:dyDescent="0.3">
      <c r="A341" s="4" t="s">
        <v>389</v>
      </c>
      <c r="B341" s="2">
        <v>4317520</v>
      </c>
      <c r="C341" s="1" t="s">
        <v>54</v>
      </c>
      <c r="D341" s="5">
        <v>28249.610064839999</v>
      </c>
      <c r="E341" s="6">
        <v>29370.610064</v>
      </c>
      <c r="F341" s="6" t="s">
        <v>42</v>
      </c>
      <c r="G341" s="5">
        <v>0</v>
      </c>
      <c r="H341" s="5">
        <v>38.76</v>
      </c>
      <c r="I341" s="5">
        <v>0</v>
      </c>
      <c r="J341" s="5">
        <v>38.76</v>
      </c>
      <c r="K341" s="5">
        <v>41.917808219999998</v>
      </c>
      <c r="L341" s="5">
        <v>2.6674007299999998</v>
      </c>
      <c r="M341" s="5">
        <v>34.009943999999997</v>
      </c>
      <c r="N341" s="5" t="s">
        <v>42</v>
      </c>
      <c r="O341" s="5" t="s">
        <v>42</v>
      </c>
      <c r="P341" s="5">
        <v>3.4865400000000002</v>
      </c>
      <c r="Q341" s="5">
        <v>16.095690000000001</v>
      </c>
      <c r="R341" s="5">
        <v>16.095690000000001</v>
      </c>
      <c r="S341" s="1" t="s">
        <v>49</v>
      </c>
      <c r="T341" s="7">
        <v>7364000</v>
      </c>
      <c r="U341" s="7">
        <v>5522000</v>
      </c>
      <c r="V341" s="7">
        <v>5195000</v>
      </c>
      <c r="W341" s="7">
        <v>4876000</v>
      </c>
      <c r="X341" s="7">
        <v>8424000</v>
      </c>
      <c r="Y341" s="7">
        <v>8396000</v>
      </c>
      <c r="Z341" s="7">
        <v>7949000</v>
      </c>
      <c r="AA341" s="7">
        <v>7364000</v>
      </c>
      <c r="AB341" s="5">
        <v>36.896000000000001</v>
      </c>
      <c r="AC341" s="8">
        <v>36</v>
      </c>
      <c r="AD341" s="8">
        <v>17.489999999999998</v>
      </c>
      <c r="AE341" s="8">
        <v>20</v>
      </c>
      <c r="AF341" s="7">
        <v>243000000</v>
      </c>
      <c r="AG341" s="7">
        <v>242900000</v>
      </c>
      <c r="AH341" s="7">
        <v>240800000</v>
      </c>
      <c r="AI341" s="5">
        <v>94.25</v>
      </c>
      <c r="AJ341" s="7">
        <v>1356</v>
      </c>
      <c r="AK341" s="7">
        <v>228976765</v>
      </c>
      <c r="AL341" s="6">
        <v>26625.418234000001</v>
      </c>
      <c r="AM341" s="7">
        <v>241132988</v>
      </c>
      <c r="AN341" s="5">
        <v>99.254270000000005</v>
      </c>
    </row>
    <row r="342" spans="1:40" x14ac:dyDescent="0.3">
      <c r="A342" s="4" t="s">
        <v>390</v>
      </c>
      <c r="B342" s="2">
        <v>4097536</v>
      </c>
      <c r="C342" s="1" t="s">
        <v>41</v>
      </c>
      <c r="D342" s="5">
        <v>29551.088455680001</v>
      </c>
      <c r="E342" s="6">
        <v>29123.594454999999</v>
      </c>
      <c r="F342" s="6" t="s">
        <v>42</v>
      </c>
      <c r="G342" s="5">
        <v>1.46</v>
      </c>
      <c r="H342" s="5">
        <v>52.140101999999999</v>
      </c>
      <c r="I342" s="5">
        <v>1.46</v>
      </c>
      <c r="J342" s="5">
        <v>52.140101999999999</v>
      </c>
      <c r="K342" s="5">
        <v>23.56814061</v>
      </c>
      <c r="L342" s="5">
        <v>5.0683185100000001</v>
      </c>
      <c r="M342" s="5">
        <v>40.382409000000003</v>
      </c>
      <c r="N342" s="5" t="s">
        <v>42</v>
      </c>
      <c r="O342" s="5" t="s">
        <v>42</v>
      </c>
      <c r="P342" s="5">
        <v>11.801712999999999</v>
      </c>
      <c r="Q342" s="5">
        <v>34.595987999999998</v>
      </c>
      <c r="R342" s="5">
        <v>34.595987999999998</v>
      </c>
      <c r="S342" s="1" t="s">
        <v>49</v>
      </c>
      <c r="T342" s="7">
        <v>2269949</v>
      </c>
      <c r="U342" s="7">
        <v>2065553</v>
      </c>
      <c r="V342" s="7">
        <v>1906715</v>
      </c>
      <c r="W342" s="7">
        <v>1681297</v>
      </c>
      <c r="X342" s="7">
        <v>2467743</v>
      </c>
      <c r="Y342" s="7">
        <v>2324646</v>
      </c>
      <c r="Z342" s="7">
        <v>2227107</v>
      </c>
      <c r="AA342" s="7">
        <v>2269949</v>
      </c>
      <c r="AB342" s="8">
        <v>91.616</v>
      </c>
      <c r="AC342" s="8">
        <v>92.313999999999993</v>
      </c>
      <c r="AD342" s="8">
        <v>33.420999999999999</v>
      </c>
      <c r="AE342" s="8">
        <v>33.881999999999998</v>
      </c>
      <c r="AF342" s="7">
        <v>87423750</v>
      </c>
      <c r="AG342" s="7">
        <v>87375423</v>
      </c>
      <c r="AH342" s="7">
        <v>86838335</v>
      </c>
      <c r="AI342" s="8">
        <v>91.7</v>
      </c>
      <c r="AJ342" s="7">
        <v>1078</v>
      </c>
      <c r="AK342" s="7">
        <v>80191960</v>
      </c>
      <c r="AL342" s="6">
        <v>27098.467122999999</v>
      </c>
      <c r="AM342" s="7">
        <v>87062734</v>
      </c>
      <c r="AN342" s="5">
        <v>99.557209999999998</v>
      </c>
    </row>
    <row r="343" spans="1:40" x14ac:dyDescent="0.3">
      <c r="A343" s="4" t="s">
        <v>391</v>
      </c>
      <c r="B343" s="2">
        <v>4270258</v>
      </c>
      <c r="C343" s="1" t="s">
        <v>41</v>
      </c>
      <c r="D343" s="5">
        <v>30466.440419999999</v>
      </c>
      <c r="E343" s="6">
        <v>30565.34042</v>
      </c>
      <c r="F343" s="6" t="s">
        <v>42</v>
      </c>
      <c r="G343" s="5">
        <v>0.33500000000000002</v>
      </c>
      <c r="H343" s="5">
        <v>46.790641999999998</v>
      </c>
      <c r="I343" s="5">
        <v>0.33500000000000002</v>
      </c>
      <c r="J343" s="5">
        <v>46.790641999999998</v>
      </c>
      <c r="K343" s="5">
        <v>16.476552600000002</v>
      </c>
      <c r="L343" s="5">
        <v>15.3937241</v>
      </c>
      <c r="M343" s="5">
        <v>57.142856999999999</v>
      </c>
      <c r="N343" s="5" t="s">
        <v>42</v>
      </c>
      <c r="O343" s="5" t="s">
        <v>42</v>
      </c>
      <c r="P343" s="5">
        <v>7.7302330000000001</v>
      </c>
      <c r="Q343" s="5">
        <v>34.986797000000003</v>
      </c>
      <c r="R343" s="5">
        <v>34.986797000000003</v>
      </c>
      <c r="S343" s="1" t="s">
        <v>49</v>
      </c>
      <c r="T343" s="7">
        <v>3622300</v>
      </c>
      <c r="U343" s="7">
        <v>2909800</v>
      </c>
      <c r="V343" s="7">
        <v>2448500</v>
      </c>
      <c r="W343" s="7">
        <v>1926700</v>
      </c>
      <c r="X343" s="7">
        <v>3954000</v>
      </c>
      <c r="Y343" s="7">
        <v>3934800</v>
      </c>
      <c r="Z343" s="7">
        <v>3801800</v>
      </c>
      <c r="AA343" s="7">
        <v>3622300</v>
      </c>
      <c r="AB343" s="8">
        <v>63.189</v>
      </c>
      <c r="AC343" s="8">
        <v>61.683999999999997</v>
      </c>
      <c r="AD343" s="8">
        <v>21.635000000000002</v>
      </c>
      <c r="AE343" s="8">
        <v>21.254000000000001</v>
      </c>
      <c r="AF343" s="7">
        <v>390600000</v>
      </c>
      <c r="AG343" s="7">
        <v>400700000</v>
      </c>
      <c r="AH343" s="7">
        <v>386400000</v>
      </c>
      <c r="AI343" s="5">
        <v>96.46</v>
      </c>
      <c r="AJ343" s="7">
        <v>1210</v>
      </c>
      <c r="AK343" s="7">
        <v>376752804</v>
      </c>
      <c r="AL343" s="6">
        <v>29386.718712000002</v>
      </c>
      <c r="AM343" s="7">
        <v>387690406</v>
      </c>
      <c r="AN343" s="5">
        <v>99.256270000000001</v>
      </c>
    </row>
    <row r="344" spans="1:40" x14ac:dyDescent="0.3">
      <c r="A344" s="4" t="s">
        <v>392</v>
      </c>
      <c r="B344" s="2">
        <v>4081627</v>
      </c>
      <c r="C344" s="1" t="s">
        <v>41</v>
      </c>
      <c r="D344" s="5">
        <v>29726.74</v>
      </c>
      <c r="E344" s="6">
        <v>32694.74</v>
      </c>
      <c r="F344" s="6">
        <v>35996.740000000005</v>
      </c>
      <c r="G344" s="5">
        <v>1.29</v>
      </c>
      <c r="H344" s="5">
        <v>15.577309</v>
      </c>
      <c r="I344" s="5">
        <v>1.286</v>
      </c>
      <c r="J344" s="5">
        <v>15.644064</v>
      </c>
      <c r="K344" s="5">
        <v>30.844930420000001</v>
      </c>
      <c r="L344" s="5">
        <v>5.51889729</v>
      </c>
      <c r="M344" s="5">
        <v>22.591918</v>
      </c>
      <c r="N344" s="5">
        <v>30.744134383099102</v>
      </c>
      <c r="O344" s="5">
        <v>14.635703551607699</v>
      </c>
      <c r="P344" s="5">
        <v>3.1847590000000001</v>
      </c>
      <c r="Q344" s="5">
        <v>11.914993000000001</v>
      </c>
      <c r="R344" s="5">
        <v>11.914993000000001</v>
      </c>
      <c r="S344" s="1" t="s">
        <v>49</v>
      </c>
      <c r="T344" s="7">
        <v>10112000</v>
      </c>
      <c r="U344" s="7">
        <v>9795000</v>
      </c>
      <c r="V344" s="7">
        <v>10420000</v>
      </c>
      <c r="W344" s="7">
        <v>8894000</v>
      </c>
      <c r="X344" s="7">
        <v>10266000</v>
      </c>
      <c r="Y344" s="7">
        <v>10190000</v>
      </c>
      <c r="Z344" s="7">
        <v>10158000</v>
      </c>
      <c r="AA344" s="7">
        <v>10112000</v>
      </c>
      <c r="AB344" s="5">
        <v>71.983999999999995</v>
      </c>
      <c r="AC344" s="8">
        <v>72.024000000000001</v>
      </c>
      <c r="AD344" s="5">
        <v>24.574999999999999</v>
      </c>
      <c r="AE344" s="8">
        <v>25.510999999999999</v>
      </c>
      <c r="AF344" s="7">
        <v>482000000</v>
      </c>
      <c r="AG344" s="7">
        <v>494000000</v>
      </c>
      <c r="AH344" s="7">
        <v>520000000</v>
      </c>
      <c r="AI344" s="5">
        <v>94.72</v>
      </c>
      <c r="AJ344" s="7">
        <v>1322</v>
      </c>
      <c r="AK344" s="7">
        <v>453693475</v>
      </c>
      <c r="AL344" s="6">
        <v>28156.217057999998</v>
      </c>
      <c r="AM344" s="7">
        <v>476899196</v>
      </c>
      <c r="AN344" s="5">
        <v>99.561419999999998</v>
      </c>
    </row>
    <row r="345" spans="1:40" x14ac:dyDescent="0.3">
      <c r="A345" s="4" t="s">
        <v>393</v>
      </c>
      <c r="B345" s="2">
        <v>4071364</v>
      </c>
      <c r="C345" s="1" t="s">
        <v>41</v>
      </c>
      <c r="D345" s="5">
        <v>28093.315312949999</v>
      </c>
      <c r="E345" s="6">
        <v>33240.703311999998</v>
      </c>
      <c r="F345" s="6" t="s">
        <v>42</v>
      </c>
      <c r="G345" s="5">
        <v>0.44800000000000001</v>
      </c>
      <c r="H345" s="5">
        <v>25.591241</v>
      </c>
      <c r="I345" s="5">
        <v>0.44800000000000001</v>
      </c>
      <c r="J345" s="5">
        <v>25.591241</v>
      </c>
      <c r="K345" s="5">
        <v>13.92374901</v>
      </c>
      <c r="L345" s="5">
        <v>12.284512959999999</v>
      </c>
      <c r="M345" s="5">
        <v>53.014113000000002</v>
      </c>
      <c r="N345" s="5" t="s">
        <v>42</v>
      </c>
      <c r="O345" s="5" t="s">
        <v>42</v>
      </c>
      <c r="P345" s="5">
        <v>2.2506249999999999</v>
      </c>
      <c r="Q345" s="5">
        <v>13.244051000000001</v>
      </c>
      <c r="R345" s="5">
        <v>13.244051000000001</v>
      </c>
      <c r="S345" s="1" t="s">
        <v>49</v>
      </c>
      <c r="T345" s="7">
        <v>14555741</v>
      </c>
      <c r="U345" s="7">
        <v>14204717</v>
      </c>
      <c r="V345" s="7">
        <v>12731105</v>
      </c>
      <c r="W345" s="7">
        <v>10620352</v>
      </c>
      <c r="X345" s="7">
        <v>14769541</v>
      </c>
      <c r="Y345" s="7">
        <v>14713277</v>
      </c>
      <c r="Z345" s="7">
        <v>14651350</v>
      </c>
      <c r="AA345" s="7">
        <v>14555741</v>
      </c>
      <c r="AB345" s="5">
        <v>35.918999999999997</v>
      </c>
      <c r="AC345" s="8">
        <v>36.290999999999997</v>
      </c>
      <c r="AD345" s="8">
        <v>12.861000000000001</v>
      </c>
      <c r="AE345" s="8">
        <v>12.958</v>
      </c>
      <c r="AF345" s="7">
        <v>534605000</v>
      </c>
      <c r="AG345" s="7">
        <v>107447000</v>
      </c>
      <c r="AH345" s="7">
        <v>108474000</v>
      </c>
      <c r="AI345" s="5">
        <v>97.97</v>
      </c>
      <c r="AJ345" s="7">
        <v>1413</v>
      </c>
      <c r="AK345" s="7">
        <v>523355903</v>
      </c>
      <c r="AL345" s="6">
        <v>27523.286938000001</v>
      </c>
      <c r="AM345" s="7">
        <v>532387826</v>
      </c>
      <c r="AN345" s="8">
        <v>99.661699999999996</v>
      </c>
    </row>
    <row r="346" spans="1:40" x14ac:dyDescent="0.3">
      <c r="A346" s="4" t="s">
        <v>394</v>
      </c>
      <c r="B346" s="2">
        <v>4022661</v>
      </c>
      <c r="C346" s="1" t="s">
        <v>54</v>
      </c>
      <c r="D346" s="5">
        <v>30473.651399999999</v>
      </c>
      <c r="E346" s="6">
        <v>33603.651400000002</v>
      </c>
      <c r="F346" s="6">
        <v>33530.651400000002</v>
      </c>
      <c r="G346" s="5">
        <v>1.36</v>
      </c>
      <c r="H346" s="5">
        <v>10.4791666666667</v>
      </c>
      <c r="I346" s="5">
        <v>1.36</v>
      </c>
      <c r="J346" s="5">
        <v>10.4791666666667</v>
      </c>
      <c r="K346" s="5">
        <v>7.3886028509719202</v>
      </c>
      <c r="L346" s="5">
        <v>1.1274877533233201</v>
      </c>
      <c r="M346" s="5">
        <v>133.07863227589101</v>
      </c>
      <c r="N346" s="5" t="s">
        <v>42</v>
      </c>
      <c r="O346" s="5" t="s">
        <v>42</v>
      </c>
      <c r="P346" s="5">
        <v>0.22984099999999999</v>
      </c>
      <c r="Q346" s="5">
        <v>5.677251</v>
      </c>
      <c r="R346" s="5">
        <v>5.6937767702496203</v>
      </c>
      <c r="S346" s="1" t="s">
        <v>49</v>
      </c>
      <c r="T346" s="7">
        <v>155392000</v>
      </c>
      <c r="U346" s="7">
        <v>145826000</v>
      </c>
      <c r="V346" s="7">
        <v>126801000</v>
      </c>
      <c r="W346" s="7">
        <v>111595000</v>
      </c>
      <c r="X346" s="7">
        <v>163567000</v>
      </c>
      <c r="Y346" s="7">
        <v>159368000</v>
      </c>
      <c r="Z346" s="7">
        <v>157102000</v>
      </c>
      <c r="AA346" s="7">
        <v>155392000</v>
      </c>
      <c r="AB346" s="5">
        <v>15.837</v>
      </c>
      <c r="AC346" s="8">
        <v>14.823</v>
      </c>
      <c r="AD346" s="8">
        <v>4.3029999999999999</v>
      </c>
      <c r="AE346" s="8">
        <v>4.048</v>
      </c>
      <c r="AF346" s="7">
        <v>510078000</v>
      </c>
      <c r="AG346" s="7">
        <v>526001000</v>
      </c>
      <c r="AH346" s="7">
        <v>534596000</v>
      </c>
      <c r="AI346" s="5">
        <v>99.62</v>
      </c>
      <c r="AJ346" s="7">
        <v>1149</v>
      </c>
      <c r="AK346" s="7">
        <v>502961672</v>
      </c>
      <c r="AL346" s="6">
        <v>30358.766521000001</v>
      </c>
      <c r="AM346" s="7">
        <v>502475313</v>
      </c>
      <c r="AN346" s="5">
        <v>99.526669999999996</v>
      </c>
    </row>
    <row r="347" spans="1:40" x14ac:dyDescent="0.3">
      <c r="A347" s="4" t="s">
        <v>395</v>
      </c>
      <c r="B347" s="2">
        <v>4133677</v>
      </c>
      <c r="C347" s="1" t="s">
        <v>41</v>
      </c>
      <c r="D347" s="5">
        <v>27021.10541548</v>
      </c>
      <c r="E347" s="6">
        <v>27637.205415</v>
      </c>
      <c r="F347" s="6" t="s">
        <v>42</v>
      </c>
      <c r="G347" s="5">
        <v>0.93</v>
      </c>
      <c r="H347" s="5">
        <v>15.727385</v>
      </c>
      <c r="I347" s="5">
        <v>0.93</v>
      </c>
      <c r="J347" s="5">
        <v>15.727385</v>
      </c>
      <c r="K347" s="5">
        <v>4.0177271299999999</v>
      </c>
      <c r="L347" s="5">
        <v>3.14672485</v>
      </c>
      <c r="M347" s="5">
        <v>27.212693000000002</v>
      </c>
      <c r="N347" s="5" t="s">
        <v>42</v>
      </c>
      <c r="O347" s="5" t="s">
        <v>42</v>
      </c>
      <c r="P347" s="5">
        <v>3.7459449999999999</v>
      </c>
      <c r="Q347" s="5">
        <v>9.9485980000000005</v>
      </c>
      <c r="R347" s="5">
        <v>9.9485980000000005</v>
      </c>
      <c r="S347" s="1" t="s">
        <v>49</v>
      </c>
      <c r="T347" s="7">
        <v>8253000</v>
      </c>
      <c r="U347" s="7">
        <v>8326200</v>
      </c>
      <c r="V347" s="7">
        <v>6739800</v>
      </c>
      <c r="W347" s="7">
        <v>5255000</v>
      </c>
      <c r="X347" s="7">
        <v>7377900</v>
      </c>
      <c r="Y347" s="7">
        <v>7796800</v>
      </c>
      <c r="Z347" s="7">
        <v>8156000</v>
      </c>
      <c r="AA347" s="7">
        <v>8253000</v>
      </c>
      <c r="AB347" s="8">
        <v>47.055999999999997</v>
      </c>
      <c r="AC347" s="5">
        <v>45.798000000000002</v>
      </c>
      <c r="AD347" s="8">
        <v>38.985999999999997</v>
      </c>
      <c r="AE347" s="5">
        <v>36.820999999999998</v>
      </c>
      <c r="AF347" s="7">
        <v>425645765</v>
      </c>
      <c r="AG347" s="7">
        <v>428217874</v>
      </c>
      <c r="AH347" s="7">
        <v>430594632</v>
      </c>
      <c r="AI347" s="8">
        <v>101.5</v>
      </c>
      <c r="AJ347" s="7">
        <v>1091</v>
      </c>
      <c r="AK347" s="7">
        <v>432182643</v>
      </c>
      <c r="AL347" s="6">
        <v>27426.310524</v>
      </c>
      <c r="AM347" s="7">
        <v>423934995</v>
      </c>
      <c r="AN347" s="8">
        <v>99.562600000000003</v>
      </c>
    </row>
    <row r="348" spans="1:40" x14ac:dyDescent="0.3">
      <c r="A348" s="4" t="s">
        <v>396</v>
      </c>
      <c r="B348" s="2">
        <v>4090258</v>
      </c>
      <c r="C348" s="1" t="s">
        <v>54</v>
      </c>
      <c r="D348" s="5">
        <v>28205.662563049998</v>
      </c>
      <c r="E348" s="6">
        <v>43662.872562999997</v>
      </c>
      <c r="F348" s="6">
        <v>43628.700562999999</v>
      </c>
      <c r="G348" s="8">
        <v>1.2390000000000001</v>
      </c>
      <c r="H348" s="5">
        <v>20.915267</v>
      </c>
      <c r="I348" s="8">
        <v>1.2390000000000001</v>
      </c>
      <c r="J348" s="5">
        <v>20.915267</v>
      </c>
      <c r="K348" s="5" t="s">
        <v>799</v>
      </c>
      <c r="L348" s="5">
        <v>1.23601771</v>
      </c>
      <c r="M348" s="5">
        <v>9.8603199999999998</v>
      </c>
      <c r="N348" s="5">
        <v>11.579970457798</v>
      </c>
      <c r="O348" s="5">
        <v>12.005517158324899</v>
      </c>
      <c r="P348" s="5">
        <v>4.3556939999999997</v>
      </c>
      <c r="Q348" s="5">
        <v>9.6552640000000007</v>
      </c>
      <c r="R348" s="5">
        <v>9.6552640000000007</v>
      </c>
      <c r="S348" s="1" t="s">
        <v>49</v>
      </c>
      <c r="T348" s="7">
        <v>9654419</v>
      </c>
      <c r="U348" s="7">
        <v>8975515</v>
      </c>
      <c r="V348" s="7">
        <v>8523762</v>
      </c>
      <c r="W348" s="7">
        <v>7423558</v>
      </c>
      <c r="X348" s="7">
        <v>10024320</v>
      </c>
      <c r="Y348" s="7">
        <v>9898458</v>
      </c>
      <c r="Z348" s="7">
        <v>9782159</v>
      </c>
      <c r="AA348" s="7">
        <v>9654419</v>
      </c>
      <c r="AB348" s="5">
        <v>61.597999999999999</v>
      </c>
      <c r="AC348" s="5">
        <v>62.988999999999997</v>
      </c>
      <c r="AD348" s="5">
        <v>41.325000000000003</v>
      </c>
      <c r="AE348" s="5">
        <v>43.456000000000003</v>
      </c>
      <c r="AF348" s="7">
        <v>254401583</v>
      </c>
      <c r="AG348" s="7">
        <v>254353455</v>
      </c>
      <c r="AH348" s="7">
        <v>260359506</v>
      </c>
      <c r="AI348" s="5">
        <v>92.62</v>
      </c>
      <c r="AJ348" s="7">
        <v>1098</v>
      </c>
      <c r="AK348" s="7">
        <v>235724521</v>
      </c>
      <c r="AL348" s="6">
        <v>26125.348662</v>
      </c>
      <c r="AM348" s="7">
        <v>252539886</v>
      </c>
      <c r="AN348" s="5">
        <v>99.231830000000002</v>
      </c>
    </row>
    <row r="349" spans="1:40" x14ac:dyDescent="0.3">
      <c r="A349" s="4" t="s">
        <v>397</v>
      </c>
      <c r="B349" s="2">
        <v>4294084</v>
      </c>
      <c r="C349" s="1" t="s">
        <v>41</v>
      </c>
      <c r="D349" s="5">
        <v>29472.340019449999</v>
      </c>
      <c r="E349" s="6">
        <v>24352.516799000001</v>
      </c>
      <c r="F349" s="6" t="s">
        <v>42</v>
      </c>
      <c r="G349" s="5">
        <v>3.0153862425436193</v>
      </c>
      <c r="H349" s="5">
        <v>10.129699</v>
      </c>
      <c r="I349" s="5">
        <v>3.0153862425436193</v>
      </c>
      <c r="J349" s="5">
        <v>10.129699</v>
      </c>
      <c r="K349" s="5">
        <v>0.89449350999999988</v>
      </c>
      <c r="L349" s="5">
        <v>0.79046448000000002</v>
      </c>
      <c r="M349" s="5">
        <v>10.350937999999999</v>
      </c>
      <c r="N349" s="5" t="s">
        <v>42</v>
      </c>
      <c r="O349" s="5" t="s">
        <v>42</v>
      </c>
      <c r="P349" s="5">
        <v>1.2752380000000001</v>
      </c>
      <c r="Q349" s="5">
        <v>4.4412279999999997</v>
      </c>
      <c r="R349" s="5">
        <v>4.4412279999999997</v>
      </c>
      <c r="S349" s="1" t="s">
        <v>49</v>
      </c>
      <c r="T349" s="7">
        <v>19020793.031093366</v>
      </c>
      <c r="U349" s="7">
        <v>18408008.039965518</v>
      </c>
      <c r="V349" s="7">
        <v>19300727.211615369</v>
      </c>
      <c r="W349" s="7">
        <v>15529149.795646584</v>
      </c>
      <c r="X349" s="7">
        <v>18602026.595134635</v>
      </c>
      <c r="Y349" s="7">
        <v>18672937.451204583</v>
      </c>
      <c r="Z349" s="7">
        <v>18840683.786563642</v>
      </c>
      <c r="AA349" s="7">
        <v>19020793.031093366</v>
      </c>
      <c r="AB349" s="5">
        <v>51.685000000000002</v>
      </c>
      <c r="AC349" s="5">
        <v>51.097000000000001</v>
      </c>
      <c r="AD349" s="5">
        <v>27.143999999999998</v>
      </c>
      <c r="AE349" s="5">
        <v>28.059000000000001</v>
      </c>
      <c r="AF349" s="7">
        <v>348124652</v>
      </c>
      <c r="AG349" s="7">
        <v>349499651</v>
      </c>
      <c r="AH349" s="7">
        <v>351749648</v>
      </c>
      <c r="AI349" s="5">
        <v>39.840000000000003</v>
      </c>
      <c r="AJ349" s="7">
        <v>662</v>
      </c>
      <c r="AK349" s="7">
        <v>139700371</v>
      </c>
      <c r="AL349" s="6">
        <v>11741.816182</v>
      </c>
      <c r="AM349" s="7">
        <v>282296361</v>
      </c>
      <c r="AN349" s="5">
        <v>80.506020000000007</v>
      </c>
    </row>
    <row r="350" spans="1:40" x14ac:dyDescent="0.3">
      <c r="A350" s="4" t="s">
        <v>398</v>
      </c>
      <c r="B350" s="2">
        <v>4391531</v>
      </c>
      <c r="C350" s="1" t="s">
        <v>54</v>
      </c>
      <c r="D350" s="5">
        <v>31259.46825088</v>
      </c>
      <c r="E350" s="6">
        <v>30292.410250000001</v>
      </c>
      <c r="F350" s="6" t="s">
        <v>42</v>
      </c>
      <c r="G350" s="5">
        <v>1.59</v>
      </c>
      <c r="H350" s="5">
        <v>36.225352000000001</v>
      </c>
      <c r="I350" s="5">
        <v>1.59</v>
      </c>
      <c r="J350" s="5">
        <v>36.225352000000001</v>
      </c>
      <c r="K350" s="5">
        <v>14.26017049</v>
      </c>
      <c r="L350" s="5">
        <v>14.068097909999999</v>
      </c>
      <c r="M350" s="5">
        <v>36.808587000000003</v>
      </c>
      <c r="N350" s="5" t="s">
        <v>42</v>
      </c>
      <c r="O350" s="5" t="s">
        <v>42</v>
      </c>
      <c r="P350" s="5">
        <v>6.5050790000000003</v>
      </c>
      <c r="Q350" s="5">
        <v>23.885006000000001</v>
      </c>
      <c r="R350" s="5">
        <v>23.885006000000001</v>
      </c>
      <c r="S350" s="1" t="s">
        <v>98</v>
      </c>
      <c r="T350" s="7">
        <v>4287763</v>
      </c>
      <c r="U350" s="7">
        <v>3627286</v>
      </c>
      <c r="V350" s="7">
        <v>3150339</v>
      </c>
      <c r="W350" s="7">
        <v>2545641</v>
      </c>
      <c r="X350" s="7">
        <v>4656732</v>
      </c>
      <c r="Y350" s="7">
        <v>4437319</v>
      </c>
      <c r="Z350" s="7">
        <v>4287763</v>
      </c>
      <c r="AA350" s="7">
        <v>4119576</v>
      </c>
      <c r="AB350" s="5">
        <v>55.634999999999998</v>
      </c>
      <c r="AC350" s="8">
        <v>57.106999999999999</v>
      </c>
      <c r="AD350" s="5">
        <v>23.189</v>
      </c>
      <c r="AE350" s="8">
        <v>24.597000000000001</v>
      </c>
      <c r="AF350" s="7">
        <v>152008000</v>
      </c>
      <c r="AG350" s="7">
        <v>152553756</v>
      </c>
      <c r="AH350" s="7">
        <v>154932000</v>
      </c>
      <c r="AI350" s="8">
        <v>99.8</v>
      </c>
      <c r="AJ350" s="7">
        <v>1094</v>
      </c>
      <c r="AK350" s="7">
        <v>151621933</v>
      </c>
      <c r="AL350" s="6">
        <v>31197.728933999999</v>
      </c>
      <c r="AM350" s="7">
        <v>150710987</v>
      </c>
      <c r="AN350" s="5">
        <v>99.202879999999993</v>
      </c>
    </row>
    <row r="351" spans="1:40" x14ac:dyDescent="0.3">
      <c r="A351" s="4" t="s">
        <v>399</v>
      </c>
      <c r="B351" s="2">
        <v>5297753</v>
      </c>
      <c r="C351" s="1" t="s">
        <v>54</v>
      </c>
      <c r="D351" s="5">
        <v>24642.22020715</v>
      </c>
      <c r="E351" s="6">
        <v>23815.131206999999</v>
      </c>
      <c r="F351" s="6" t="s">
        <v>42</v>
      </c>
      <c r="G351" s="5">
        <v>-6.8000000000000005E-2</v>
      </c>
      <c r="H351" s="5" t="s">
        <v>799</v>
      </c>
      <c r="I351" s="5">
        <v>-6.8000000000000005E-2</v>
      </c>
      <c r="J351" s="5" t="s">
        <v>799</v>
      </c>
      <c r="K351" s="5">
        <v>24.668539329999998</v>
      </c>
      <c r="L351" s="5">
        <v>24.668539329999998</v>
      </c>
      <c r="M351" s="5" t="s">
        <v>799</v>
      </c>
      <c r="N351" s="5" t="s">
        <v>42</v>
      </c>
      <c r="O351" s="5" t="s">
        <v>42</v>
      </c>
      <c r="P351" s="5">
        <v>20.196297999999999</v>
      </c>
      <c r="Q351" s="5" t="s">
        <v>799</v>
      </c>
      <c r="R351" s="5">
        <v>-129.34148999999999</v>
      </c>
      <c r="S351" s="1" t="s">
        <v>45</v>
      </c>
      <c r="T351" s="7">
        <v>937385</v>
      </c>
      <c r="U351" s="7">
        <v>652545</v>
      </c>
      <c r="V351" s="7">
        <v>428345</v>
      </c>
      <c r="W351" s="7">
        <v>249905</v>
      </c>
      <c r="X351" s="7">
        <v>1179183</v>
      </c>
      <c r="Y351" s="7">
        <v>1094736</v>
      </c>
      <c r="Z351" s="7">
        <v>1013791</v>
      </c>
      <c r="AA351" s="7">
        <v>937385</v>
      </c>
      <c r="AB351" s="5">
        <v>73.647000000000006</v>
      </c>
      <c r="AC351" s="5">
        <v>75.658000000000001</v>
      </c>
      <c r="AD351" s="5">
        <v>-25.515999999999998</v>
      </c>
      <c r="AE351" s="5">
        <v>-17.515999999999998</v>
      </c>
      <c r="AF351" s="7">
        <v>561197615</v>
      </c>
      <c r="AG351" s="7">
        <v>556361204</v>
      </c>
      <c r="AH351" s="7">
        <v>540168817</v>
      </c>
      <c r="AI351" s="5">
        <v>39.44</v>
      </c>
      <c r="AJ351" s="7">
        <v>483</v>
      </c>
      <c r="AK351" s="7">
        <v>221338639</v>
      </c>
      <c r="AL351" s="6">
        <v>9718.9796380000007</v>
      </c>
      <c r="AM351" s="7">
        <v>252034468</v>
      </c>
      <c r="AN351" s="5">
        <v>44.910049999999998</v>
      </c>
    </row>
    <row r="352" spans="1:40" x14ac:dyDescent="0.3">
      <c r="A352" s="4" t="s">
        <v>400</v>
      </c>
      <c r="B352" s="2">
        <v>4073203</v>
      </c>
      <c r="C352" s="1" t="s">
        <v>54</v>
      </c>
      <c r="D352" s="5">
        <v>28537.878513759999</v>
      </c>
      <c r="E352" s="6">
        <v>30835.878513</v>
      </c>
      <c r="F352" s="6" t="s">
        <v>42</v>
      </c>
      <c r="G352" s="8">
        <v>1.7</v>
      </c>
      <c r="H352" s="5">
        <v>22.642088999999999</v>
      </c>
      <c r="I352" s="8">
        <v>1.7</v>
      </c>
      <c r="J352" s="5">
        <v>22.642088999999999</v>
      </c>
      <c r="K352" s="5" t="s">
        <v>799</v>
      </c>
      <c r="L352" s="5" t="s">
        <v>799</v>
      </c>
      <c r="M352" s="5">
        <v>26.636548000000001</v>
      </c>
      <c r="N352" s="5" t="s">
        <v>42</v>
      </c>
      <c r="O352" s="5" t="s">
        <v>42</v>
      </c>
      <c r="P352" s="5">
        <v>0.137382</v>
      </c>
      <c r="Q352" s="5">
        <v>10.027927999999999</v>
      </c>
      <c r="R352" s="5">
        <v>10.027927999999999</v>
      </c>
      <c r="S352" s="1" t="s">
        <v>47</v>
      </c>
      <c r="T352" s="7">
        <v>226827000</v>
      </c>
      <c r="U352" s="7">
        <v>204979000</v>
      </c>
      <c r="V352" s="7">
        <v>181326000</v>
      </c>
      <c r="W352" s="7">
        <v>162467000</v>
      </c>
      <c r="X352" s="7">
        <v>224454000</v>
      </c>
      <c r="Y352" s="7">
        <v>226827000</v>
      </c>
      <c r="Z352" s="7">
        <v>220426000</v>
      </c>
      <c r="AA352" s="7">
        <v>216002000</v>
      </c>
      <c r="AB352" s="8">
        <v>3.2690000000000001</v>
      </c>
      <c r="AC352" s="8">
        <v>3.3740000000000001</v>
      </c>
      <c r="AD352" s="8">
        <v>1.2589999999999999</v>
      </c>
      <c r="AE352" s="8">
        <v>1.3029999999999999</v>
      </c>
      <c r="AF352" s="7">
        <v>242000000</v>
      </c>
      <c r="AG352" s="7">
        <v>244000000</v>
      </c>
      <c r="AH352" s="7">
        <v>247000000</v>
      </c>
      <c r="AI352" s="5">
        <v>90.04</v>
      </c>
      <c r="AJ352" s="7">
        <v>1246</v>
      </c>
      <c r="AK352" s="7">
        <v>217915550</v>
      </c>
      <c r="AL352" s="6">
        <v>25696.601655999999</v>
      </c>
      <c r="AM352" s="7">
        <v>240775672</v>
      </c>
      <c r="AN352" s="5">
        <v>99.489760000000004</v>
      </c>
    </row>
    <row r="353" spans="1:40" x14ac:dyDescent="0.3">
      <c r="A353" s="4" t="s">
        <v>401</v>
      </c>
      <c r="B353" s="2">
        <v>4972803</v>
      </c>
      <c r="C353" s="1" t="s">
        <v>54</v>
      </c>
      <c r="D353" s="5">
        <v>27910.254373880001</v>
      </c>
      <c r="E353" s="6">
        <v>28144.254373</v>
      </c>
      <c r="F353" s="6" t="s">
        <v>42</v>
      </c>
      <c r="G353" s="5">
        <v>-0.42199999999999999</v>
      </c>
      <c r="H353" s="5">
        <v>45.917378999999997</v>
      </c>
      <c r="I353" s="5">
        <v>-0.42199999999999999</v>
      </c>
      <c r="J353" s="5">
        <v>45.917378999999997</v>
      </c>
      <c r="K353" s="5">
        <v>43.939476550000002</v>
      </c>
      <c r="L353" s="5">
        <v>5.4486139300000005</v>
      </c>
      <c r="M353" s="5">
        <v>31.228444</v>
      </c>
      <c r="N353" s="5" t="s">
        <v>42</v>
      </c>
      <c r="O353" s="5" t="s">
        <v>42</v>
      </c>
      <c r="P353" s="5">
        <v>5.6525920000000003</v>
      </c>
      <c r="Q353" s="5">
        <v>23.551677000000002</v>
      </c>
      <c r="R353" s="5">
        <v>23.551677000000002</v>
      </c>
      <c r="S353" s="1" t="s">
        <v>56</v>
      </c>
      <c r="T353" s="7">
        <v>4979000</v>
      </c>
      <c r="U353" s="7">
        <v>5464000</v>
      </c>
      <c r="V353" s="7">
        <v>5420000</v>
      </c>
      <c r="W353" s="7">
        <v>4941000</v>
      </c>
      <c r="X353" s="7">
        <v>4979000</v>
      </c>
      <c r="Y353" s="7">
        <v>5003000</v>
      </c>
      <c r="Z353" s="7">
        <v>5168000</v>
      </c>
      <c r="AA353" s="7">
        <v>5342000</v>
      </c>
      <c r="AB353" s="5">
        <v>62.923999999999999</v>
      </c>
      <c r="AC353" s="5">
        <v>62.923999999999999</v>
      </c>
      <c r="AD353" s="5">
        <v>22.373999999999999</v>
      </c>
      <c r="AE353" s="5">
        <v>22.373999999999999</v>
      </c>
      <c r="AF353" s="7">
        <v>172584000</v>
      </c>
      <c r="AG353" s="7">
        <v>173520000</v>
      </c>
      <c r="AH353" s="7">
        <v>174322000</v>
      </c>
      <c r="AI353" s="8">
        <v>89.13</v>
      </c>
      <c r="AJ353" s="7">
        <v>1077</v>
      </c>
      <c r="AK353" s="7">
        <v>154351756</v>
      </c>
      <c r="AL353" s="6">
        <v>24876.872513999999</v>
      </c>
      <c r="AM353" s="7">
        <v>172053969</v>
      </c>
      <c r="AN353" s="5">
        <v>99.353939999999994</v>
      </c>
    </row>
    <row r="354" spans="1:40" x14ac:dyDescent="0.3">
      <c r="A354" s="4" t="s">
        <v>402</v>
      </c>
      <c r="B354" s="2">
        <v>103054</v>
      </c>
      <c r="C354" s="1" t="s">
        <v>54</v>
      </c>
      <c r="D354" s="5">
        <v>26994.883156079999</v>
      </c>
      <c r="E354" s="6">
        <v>36206.536156000002</v>
      </c>
      <c r="F354" s="6">
        <v>36478.346963000004</v>
      </c>
      <c r="G354" s="5">
        <v>0.376</v>
      </c>
      <c r="H354" s="5">
        <v>29.163934426229499</v>
      </c>
      <c r="I354" s="5">
        <v>0.376</v>
      </c>
      <c r="J354" s="5">
        <v>29.163934426229499</v>
      </c>
      <c r="K354" s="5">
        <v>2.49103363865783</v>
      </c>
      <c r="L354" s="5">
        <v>2.49103363865783</v>
      </c>
      <c r="M354" s="5" t="s">
        <v>42</v>
      </c>
      <c r="N354" s="5" t="s">
        <v>42</v>
      </c>
      <c r="O354" s="5" t="s">
        <v>42</v>
      </c>
      <c r="P354" s="5">
        <v>12.311677</v>
      </c>
      <c r="Q354" s="5">
        <v>19.910872000000001</v>
      </c>
      <c r="R354" s="5">
        <v>16.918851674926302</v>
      </c>
      <c r="S354" s="1" t="s">
        <v>49</v>
      </c>
      <c r="T354" s="7">
        <v>2874906</v>
      </c>
      <c r="U354" s="7">
        <v>2731847</v>
      </c>
      <c r="V354" s="7">
        <v>2460439</v>
      </c>
      <c r="W354" s="7">
        <v>2568568</v>
      </c>
      <c r="X354" s="7">
        <v>2942127</v>
      </c>
      <c r="Y354" s="7">
        <v>2918629</v>
      </c>
      <c r="Z354" s="7">
        <v>2901658</v>
      </c>
      <c r="AA354" s="7">
        <v>2874906</v>
      </c>
      <c r="AB354" s="5">
        <v>63.587000000000003</v>
      </c>
      <c r="AC354" s="8">
        <v>63.639000000000003</v>
      </c>
      <c r="AD354" s="5">
        <v>61.475000000000001</v>
      </c>
      <c r="AE354" s="8">
        <v>61.076999999999998</v>
      </c>
      <c r="AF354" s="7">
        <v>379354738</v>
      </c>
      <c r="AG354" s="7">
        <v>379086882</v>
      </c>
      <c r="AH354" s="7">
        <v>379723838</v>
      </c>
      <c r="AI354" s="5">
        <v>84.64</v>
      </c>
      <c r="AJ354" s="7">
        <v>870</v>
      </c>
      <c r="AK354" s="7">
        <v>321093061</v>
      </c>
      <c r="AL354" s="6">
        <v>22848.982220000002</v>
      </c>
      <c r="AM354" s="7">
        <v>341586220</v>
      </c>
      <c r="AN354" s="5">
        <v>90.04401</v>
      </c>
    </row>
    <row r="355" spans="1:40" x14ac:dyDescent="0.3">
      <c r="A355" s="4" t="s">
        <v>403</v>
      </c>
      <c r="B355" s="2">
        <v>14362218</v>
      </c>
      <c r="C355" s="1" t="s">
        <v>41</v>
      </c>
      <c r="D355" s="5">
        <v>28376.123576319998</v>
      </c>
      <c r="E355" s="6" t="s">
        <v>42</v>
      </c>
      <c r="F355" s="6">
        <v>30823.022579</v>
      </c>
      <c r="G355" s="5">
        <v>0.53</v>
      </c>
      <c r="H355" s="5">
        <v>63.969245999999998</v>
      </c>
      <c r="I355" s="5">
        <v>0.53</v>
      </c>
      <c r="J355" s="5">
        <v>63.969245999999998</v>
      </c>
      <c r="K355" s="5">
        <v>30.60229885</v>
      </c>
      <c r="L355" s="5">
        <v>4.9777511900000002</v>
      </c>
      <c r="M355" s="5">
        <v>35.517609</v>
      </c>
      <c r="N355" s="5" t="s">
        <v>42</v>
      </c>
      <c r="O355" s="5" t="s">
        <v>42</v>
      </c>
      <c r="P355" s="5" t="s">
        <v>42</v>
      </c>
      <c r="Q355" s="5" t="s">
        <v>42</v>
      </c>
      <c r="R355" s="5">
        <v>34.485175825688998</v>
      </c>
      <c r="S355" s="1" t="s">
        <v>49</v>
      </c>
      <c r="T355" s="7">
        <v>1338219</v>
      </c>
      <c r="U355" s="7">
        <v>1188781</v>
      </c>
      <c r="V355" s="7">
        <v>1074857</v>
      </c>
      <c r="W355" s="7">
        <v>892343</v>
      </c>
      <c r="X355" s="7">
        <v>1630279</v>
      </c>
      <c r="Y355" s="7">
        <v>1510703</v>
      </c>
      <c r="Z355" s="7">
        <v>1416440</v>
      </c>
      <c r="AA355" s="7">
        <v>1338219</v>
      </c>
      <c r="AB355" s="5">
        <v>94.207999999999998</v>
      </c>
      <c r="AC355" s="5">
        <v>94.397000000000006</v>
      </c>
      <c r="AD355" s="5" t="s">
        <v>42</v>
      </c>
      <c r="AE355" s="5" t="s">
        <v>42</v>
      </c>
      <c r="AF355" s="7">
        <v>213160866</v>
      </c>
      <c r="AG355" s="7">
        <v>213215797</v>
      </c>
      <c r="AH355" s="7">
        <v>211644675</v>
      </c>
      <c r="AI355" s="5">
        <v>55.23</v>
      </c>
      <c r="AJ355" s="7">
        <v>597</v>
      </c>
      <c r="AK355" s="7">
        <v>117728891</v>
      </c>
      <c r="AL355" s="6">
        <v>15672.069969</v>
      </c>
      <c r="AM355" s="7">
        <v>116069748</v>
      </c>
      <c r="AN355" s="5">
        <v>54.451430000000002</v>
      </c>
    </row>
    <row r="356" spans="1:40" x14ac:dyDescent="0.3">
      <c r="A356" s="4" t="s">
        <v>404</v>
      </c>
      <c r="B356" s="2">
        <v>100447</v>
      </c>
      <c r="C356" s="1" t="s">
        <v>54</v>
      </c>
      <c r="D356" s="5">
        <v>28810.833007320001</v>
      </c>
      <c r="E356" s="6" t="s">
        <v>42</v>
      </c>
      <c r="F356" s="6">
        <v>-52856.166992999999</v>
      </c>
      <c r="G356" s="5">
        <v>2.2599999999999998</v>
      </c>
      <c r="H356" s="5">
        <v>15.587629</v>
      </c>
      <c r="I356" s="5">
        <v>2.2599999999999998</v>
      </c>
      <c r="J356" s="5">
        <v>15.587629</v>
      </c>
      <c r="K356" s="5">
        <v>2.0633187799999999</v>
      </c>
      <c r="L356" s="5">
        <v>1.2564400899999999</v>
      </c>
      <c r="M356" s="5" t="s">
        <v>799</v>
      </c>
      <c r="N356" s="5" t="s">
        <v>42</v>
      </c>
      <c r="O356" s="5" t="s">
        <v>42</v>
      </c>
      <c r="P356" s="5" t="s">
        <v>42</v>
      </c>
      <c r="Q356" s="5" t="s">
        <v>42</v>
      </c>
      <c r="R356" s="5" t="s">
        <v>42</v>
      </c>
      <c r="S356" s="1" t="s">
        <v>49</v>
      </c>
      <c r="T356" s="7">
        <v>11899000</v>
      </c>
      <c r="U356" s="7">
        <v>12128000</v>
      </c>
      <c r="V356" s="7">
        <v>12060000</v>
      </c>
      <c r="W356" s="7">
        <v>11615000</v>
      </c>
      <c r="X356" s="7">
        <v>12548000</v>
      </c>
      <c r="Y356" s="7">
        <v>12006000</v>
      </c>
      <c r="Z356" s="7">
        <v>11953000</v>
      </c>
      <c r="AA356" s="7">
        <v>11899000</v>
      </c>
      <c r="AB356" s="5" t="s">
        <v>42</v>
      </c>
      <c r="AC356" s="5" t="s">
        <v>42</v>
      </c>
      <c r="AD356" s="5" t="s">
        <v>42</v>
      </c>
      <c r="AE356" s="5" t="s">
        <v>42</v>
      </c>
      <c r="AF356" s="7">
        <v>294191001</v>
      </c>
      <c r="AG356" s="7">
        <v>299231005</v>
      </c>
      <c r="AH356" s="7">
        <v>308583511</v>
      </c>
      <c r="AI356" s="5">
        <v>90.35</v>
      </c>
      <c r="AJ356" s="7">
        <v>1125</v>
      </c>
      <c r="AK356" s="7">
        <v>264864025</v>
      </c>
      <c r="AL356" s="6">
        <v>26030.836377</v>
      </c>
      <c r="AM356" s="7">
        <v>277022825</v>
      </c>
      <c r="AN356" s="5">
        <v>94.498490000000004</v>
      </c>
    </row>
    <row r="357" spans="1:40" x14ac:dyDescent="0.3">
      <c r="A357" s="4" t="s">
        <v>405</v>
      </c>
      <c r="B357" s="2">
        <v>4062397</v>
      </c>
      <c r="C357" s="1" t="s">
        <v>54</v>
      </c>
      <c r="D357" s="5">
        <v>27593.596610249999</v>
      </c>
      <c r="E357" s="6">
        <v>33636.596610000001</v>
      </c>
      <c r="F357" s="6" t="s">
        <v>42</v>
      </c>
      <c r="G357" s="5">
        <v>2</v>
      </c>
      <c r="H357" s="5">
        <v>18.897175000000001</v>
      </c>
      <c r="I357" s="5">
        <v>2</v>
      </c>
      <c r="J357" s="5">
        <v>18.897175000000001</v>
      </c>
      <c r="K357" s="5" t="s">
        <v>799</v>
      </c>
      <c r="L357" s="5">
        <v>3.5476183400000001</v>
      </c>
      <c r="M357" s="5">
        <v>21.835349999999998</v>
      </c>
      <c r="N357" s="5" t="s">
        <v>42</v>
      </c>
      <c r="O357" s="5" t="s">
        <v>42</v>
      </c>
      <c r="P357" s="5">
        <v>1.8655900000000001</v>
      </c>
      <c r="Q357" s="5">
        <v>10.636919000000001</v>
      </c>
      <c r="R357" s="5">
        <v>10.636919000000001</v>
      </c>
      <c r="S357" s="1" t="s">
        <v>49</v>
      </c>
      <c r="T357" s="7">
        <v>18246000</v>
      </c>
      <c r="U357" s="7">
        <v>17652000</v>
      </c>
      <c r="V357" s="7">
        <v>16802000</v>
      </c>
      <c r="W357" s="7">
        <v>13834000</v>
      </c>
      <c r="X357" s="7">
        <v>18030000</v>
      </c>
      <c r="Y357" s="7">
        <v>18099000</v>
      </c>
      <c r="Z357" s="7">
        <v>18177000</v>
      </c>
      <c r="AA357" s="7">
        <v>18246000</v>
      </c>
      <c r="AB357" s="5">
        <v>41.362000000000002</v>
      </c>
      <c r="AC357" s="5">
        <v>42.722999999999999</v>
      </c>
      <c r="AD357" s="5">
        <v>15.384</v>
      </c>
      <c r="AE357" s="5">
        <v>15.917999999999999</v>
      </c>
      <c r="AF357" s="7">
        <v>232000000</v>
      </c>
      <c r="AG357" s="7">
        <v>233300000</v>
      </c>
      <c r="AH357" s="7">
        <v>235800000</v>
      </c>
      <c r="AI357" s="5">
        <v>84.63</v>
      </c>
      <c r="AJ357" s="7">
        <v>1305</v>
      </c>
      <c r="AK357" s="7">
        <v>196084584</v>
      </c>
      <c r="AL357" s="6">
        <v>23351.713108</v>
      </c>
      <c r="AM357" s="7">
        <v>230994904</v>
      </c>
      <c r="AN357" s="5">
        <v>99.69408</v>
      </c>
    </row>
    <row r="358" spans="1:40" x14ac:dyDescent="0.3">
      <c r="A358" s="4" t="s">
        <v>406</v>
      </c>
      <c r="B358" s="2">
        <v>4217596</v>
      </c>
      <c r="C358" s="1" t="s">
        <v>54</v>
      </c>
      <c r="D358" s="5">
        <v>27781.515203260002</v>
      </c>
      <c r="E358" s="6">
        <v>41788.515203000003</v>
      </c>
      <c r="F358" s="6" t="s">
        <v>42</v>
      </c>
      <c r="G358" s="5">
        <v>-0.3</v>
      </c>
      <c r="H358" s="5">
        <v>78.852941000000001</v>
      </c>
      <c r="I358" s="5">
        <v>-0.3</v>
      </c>
      <c r="J358" s="5">
        <v>78.852941000000001</v>
      </c>
      <c r="K358" s="5">
        <v>2.8766094399999997</v>
      </c>
      <c r="L358" s="5">
        <v>1.5461361</v>
      </c>
      <c r="M358" s="5">
        <v>116.312364</v>
      </c>
      <c r="N358" s="5" t="s">
        <v>42</v>
      </c>
      <c r="O358" s="5" t="s">
        <v>42</v>
      </c>
      <c r="P358" s="5">
        <v>2.5431180000000002</v>
      </c>
      <c r="Q358" s="5">
        <v>15.585459999999999</v>
      </c>
      <c r="R358" s="5">
        <v>15.585459999999999</v>
      </c>
      <c r="S358" s="1" t="s">
        <v>49</v>
      </c>
      <c r="T358" s="7">
        <v>12093000</v>
      </c>
      <c r="U358" s="7">
        <v>13509000</v>
      </c>
      <c r="V358" s="7">
        <v>11933000</v>
      </c>
      <c r="W358" s="7">
        <v>9739619.7297121603</v>
      </c>
      <c r="X358" s="7">
        <v>16432000</v>
      </c>
      <c r="Y358" s="7">
        <v>11676000</v>
      </c>
      <c r="Z358" s="7">
        <v>12093000</v>
      </c>
      <c r="AA358" s="7">
        <v>12854984.213</v>
      </c>
      <c r="AB358" s="5">
        <v>25.254000000000001</v>
      </c>
      <c r="AC358" s="8">
        <v>22.401</v>
      </c>
      <c r="AD358" s="5">
        <v>16.422999999999998</v>
      </c>
      <c r="AE358" s="8">
        <v>14.606</v>
      </c>
      <c r="AF358" s="7">
        <v>518018495</v>
      </c>
      <c r="AG358" s="7">
        <v>259057247</v>
      </c>
      <c r="AH358" s="7">
        <v>258378050</v>
      </c>
      <c r="AI358" s="5">
        <v>84.7</v>
      </c>
      <c r="AJ358" s="7">
        <v>803</v>
      </c>
      <c r="AK358" s="7">
        <v>438835930</v>
      </c>
      <c r="AL358" s="6">
        <v>23530.382566</v>
      </c>
      <c r="AM358" s="7">
        <v>517389683</v>
      </c>
      <c r="AN358" s="5">
        <v>99.85933</v>
      </c>
    </row>
    <row r="359" spans="1:40" x14ac:dyDescent="0.3">
      <c r="A359" s="4" t="s">
        <v>407</v>
      </c>
      <c r="B359" s="2">
        <v>5164480</v>
      </c>
      <c r="C359" s="1" t="s">
        <v>41</v>
      </c>
      <c r="D359" s="5">
        <v>26989.90128016</v>
      </c>
      <c r="E359" s="6">
        <v>8625.4132100000006</v>
      </c>
      <c r="F359" s="6" t="s">
        <v>42</v>
      </c>
      <c r="G359" s="5">
        <v>0.88981408862059319</v>
      </c>
      <c r="H359" s="5" t="s">
        <v>799</v>
      </c>
      <c r="I359" s="5">
        <v>0.88981408862059319</v>
      </c>
      <c r="J359" s="5" t="s">
        <v>799</v>
      </c>
      <c r="K359" s="5">
        <v>1.35443446</v>
      </c>
      <c r="L359" s="5">
        <v>1.2660131400000001</v>
      </c>
      <c r="M359" s="5">
        <v>25.059391000000002</v>
      </c>
      <c r="N359" s="5" t="s">
        <v>42</v>
      </c>
      <c r="O359" s="5" t="s">
        <v>42</v>
      </c>
      <c r="P359" s="5">
        <v>2.5438459999999998</v>
      </c>
      <c r="Q359" s="5" t="s">
        <v>799</v>
      </c>
      <c r="R359" s="5">
        <v>-33.726756999999999</v>
      </c>
      <c r="S359" s="1" t="s">
        <v>49</v>
      </c>
      <c r="T359" s="7">
        <v>4130204.4737278242</v>
      </c>
      <c r="U359" s="7">
        <v>18236882.174613956</v>
      </c>
      <c r="V359" s="7">
        <v>22445249.243675333</v>
      </c>
      <c r="W359" s="7">
        <v>550693.85646426433</v>
      </c>
      <c r="X359" s="7">
        <v>3296408.4897700548</v>
      </c>
      <c r="Y359" s="7">
        <v>2910337.1662031896</v>
      </c>
      <c r="Z359" s="7">
        <v>2960698.9817746864</v>
      </c>
      <c r="AA359" s="7">
        <v>4130204.4737278242</v>
      </c>
      <c r="AB359" s="5">
        <v>84.293999999999997</v>
      </c>
      <c r="AC359" s="5">
        <v>84.313000000000002</v>
      </c>
      <c r="AD359" s="5">
        <v>29.007999999999999</v>
      </c>
      <c r="AE359" s="5">
        <v>-9.0289999999999999</v>
      </c>
      <c r="AF359" s="7">
        <v>239739752</v>
      </c>
      <c r="AG359" s="7">
        <v>237766235</v>
      </c>
      <c r="AH359" s="7">
        <v>237715500</v>
      </c>
      <c r="AI359" s="5">
        <v>20.13</v>
      </c>
      <c r="AJ359" s="7">
        <v>427</v>
      </c>
      <c r="AK359" s="7">
        <v>48267344</v>
      </c>
      <c r="AL359" s="6">
        <v>5433.9375870000003</v>
      </c>
      <c r="AM359" s="7">
        <v>93120378</v>
      </c>
      <c r="AN359" s="5">
        <v>38.842280000000002</v>
      </c>
    </row>
    <row r="360" spans="1:40" x14ac:dyDescent="0.3">
      <c r="A360" s="4" t="s">
        <v>408</v>
      </c>
      <c r="B360" s="2">
        <v>4094401</v>
      </c>
      <c r="C360" s="1" t="s">
        <v>54</v>
      </c>
      <c r="D360" s="5">
        <v>25051.65955896</v>
      </c>
      <c r="E360" s="6">
        <v>23625.461557999999</v>
      </c>
      <c r="F360" s="6">
        <v>23588.734559</v>
      </c>
      <c r="G360" s="5">
        <v>130.5</v>
      </c>
      <c r="H360" s="5">
        <v>16.732377</v>
      </c>
      <c r="I360" s="5">
        <v>130.5</v>
      </c>
      <c r="J360" s="5">
        <v>16.732377</v>
      </c>
      <c r="K360" s="5">
        <v>5.9349184500000005</v>
      </c>
      <c r="L360" s="5">
        <v>5.8669351200000008</v>
      </c>
      <c r="M360" s="5">
        <v>21.369437999999999</v>
      </c>
      <c r="N360" s="5">
        <v>16.968408252980201</v>
      </c>
      <c r="O360" s="5">
        <v>16.887089702043799</v>
      </c>
      <c r="P360" s="5">
        <v>2.2978839999999998</v>
      </c>
      <c r="Q360" s="5">
        <v>11.028803</v>
      </c>
      <c r="R360" s="5">
        <v>11.028803</v>
      </c>
      <c r="S360" s="1" t="s">
        <v>49</v>
      </c>
      <c r="T360" s="7">
        <v>9682899</v>
      </c>
      <c r="U360" s="7">
        <v>10575325</v>
      </c>
      <c r="V360" s="7">
        <v>8966309</v>
      </c>
      <c r="W360" s="7">
        <v>7562791</v>
      </c>
      <c r="X360" s="7">
        <v>10281399</v>
      </c>
      <c r="Y360" s="7">
        <v>10123980</v>
      </c>
      <c r="Z360" s="7">
        <v>9847079</v>
      </c>
      <c r="AA360" s="7">
        <v>9682899</v>
      </c>
      <c r="AB360" s="5">
        <v>26.274999999999999</v>
      </c>
      <c r="AC360" s="8">
        <v>25.788</v>
      </c>
      <c r="AD360" s="5">
        <v>20.367000000000001</v>
      </c>
      <c r="AE360" s="8">
        <v>20.148</v>
      </c>
      <c r="AF360" s="7">
        <v>3064790</v>
      </c>
      <c r="AG360" s="7">
        <v>3090266</v>
      </c>
      <c r="AH360" s="7">
        <v>3209977</v>
      </c>
      <c r="AI360" s="5">
        <v>84.86</v>
      </c>
      <c r="AJ360" s="7">
        <v>899</v>
      </c>
      <c r="AK360" s="7">
        <v>2599950</v>
      </c>
      <c r="AL360" s="6">
        <v>21258.387177000001</v>
      </c>
      <c r="AM360" s="7">
        <v>3018765</v>
      </c>
      <c r="AN360" s="5">
        <v>98.527649999999994</v>
      </c>
    </row>
    <row r="361" spans="1:40" x14ac:dyDescent="0.3">
      <c r="A361" s="4" t="s">
        <v>409</v>
      </c>
      <c r="B361" s="2">
        <v>4068060</v>
      </c>
      <c r="C361" s="1" t="s">
        <v>54</v>
      </c>
      <c r="D361" s="5">
        <v>25561.607105120002</v>
      </c>
      <c r="E361" s="6">
        <v>28561.956105000001</v>
      </c>
      <c r="F361" s="6" t="s">
        <v>42</v>
      </c>
      <c r="G361" s="5">
        <v>2.2599999999999998</v>
      </c>
      <c r="H361" s="5">
        <v>16.924334999999999</v>
      </c>
      <c r="I361" s="5">
        <v>2.5070000000000001</v>
      </c>
      <c r="J361" s="5">
        <v>16.656535000000002</v>
      </c>
      <c r="K361" s="5" t="s">
        <v>799</v>
      </c>
      <c r="L361" s="5">
        <v>4.4860713199999998</v>
      </c>
      <c r="M361" s="5">
        <v>23.590782000000001</v>
      </c>
      <c r="N361" s="5" t="s">
        <v>42</v>
      </c>
      <c r="O361" s="5" t="s">
        <v>42</v>
      </c>
      <c r="P361" s="5">
        <v>3.370336</v>
      </c>
      <c r="Q361" s="5">
        <v>15.394683000000001</v>
      </c>
      <c r="R361" s="5">
        <v>15.394683000000001</v>
      </c>
      <c r="S361" s="1" t="s">
        <v>49</v>
      </c>
      <c r="T361" s="7">
        <v>8438134</v>
      </c>
      <c r="U361" s="7">
        <v>8508088</v>
      </c>
      <c r="V361" s="7">
        <v>7907081</v>
      </c>
      <c r="W361" s="7">
        <v>6683760</v>
      </c>
      <c r="X361" s="7">
        <v>8474513</v>
      </c>
      <c r="Y361" s="7">
        <v>8449399</v>
      </c>
      <c r="Z361" s="7">
        <v>8453052</v>
      </c>
      <c r="AA361" s="7">
        <v>8438134</v>
      </c>
      <c r="AB361" s="5">
        <v>36.784999999999997</v>
      </c>
      <c r="AC361" s="8">
        <v>37.581000000000003</v>
      </c>
      <c r="AD361" s="5">
        <v>20.574999999999999</v>
      </c>
      <c r="AE361" s="8">
        <v>20.838000000000001</v>
      </c>
      <c r="AF361" s="7">
        <v>137191966</v>
      </c>
      <c r="AG361" s="7">
        <v>137457619</v>
      </c>
      <c r="AH361" s="7">
        <v>139890144</v>
      </c>
      <c r="AI361" s="8">
        <v>86.9</v>
      </c>
      <c r="AJ361" s="7">
        <v>1196</v>
      </c>
      <c r="AK361" s="7">
        <v>119220694</v>
      </c>
      <c r="AL361" s="6">
        <v>22213.199705999999</v>
      </c>
      <c r="AM361" s="7">
        <v>136509944</v>
      </c>
      <c r="AN361" s="5">
        <v>99.502870000000001</v>
      </c>
    </row>
    <row r="362" spans="1:40" x14ac:dyDescent="0.3">
      <c r="A362" s="4" t="s">
        <v>410</v>
      </c>
      <c r="B362" s="2">
        <v>4149886</v>
      </c>
      <c r="C362" s="1" t="s">
        <v>54</v>
      </c>
      <c r="D362" s="5">
        <v>25949.739459029999</v>
      </c>
      <c r="E362" s="6">
        <v>38992.739458999997</v>
      </c>
      <c r="F362" s="6">
        <v>38992.739459000004</v>
      </c>
      <c r="G362" s="8">
        <v>1.081</v>
      </c>
      <c r="H362" s="5">
        <v>11.603896000000001</v>
      </c>
      <c r="I362" s="8">
        <v>1.081</v>
      </c>
      <c r="J362" s="5">
        <v>11.603896000000001</v>
      </c>
      <c r="K362" s="5">
        <v>16.19637462</v>
      </c>
      <c r="L362" s="5">
        <v>16.19637462</v>
      </c>
      <c r="M362" s="5">
        <v>9.0941480000000006</v>
      </c>
      <c r="N362" s="5">
        <v>9.4117711623799192</v>
      </c>
      <c r="O362" s="5">
        <v>11.2874516908213</v>
      </c>
      <c r="P362" s="5">
        <v>4.3664880000000004</v>
      </c>
      <c r="Q362" s="5">
        <v>9.1467840000000002</v>
      </c>
      <c r="R362" s="5">
        <v>9.1467840000000002</v>
      </c>
      <c r="S362" s="1" t="s">
        <v>49</v>
      </c>
      <c r="T362" s="7">
        <v>9664000</v>
      </c>
      <c r="U362" s="7">
        <v>17206000</v>
      </c>
      <c r="V362" s="7">
        <v>9434000</v>
      </c>
      <c r="W362" s="7">
        <v>6167000</v>
      </c>
      <c r="X362" s="7">
        <v>8930000</v>
      </c>
      <c r="Y362" s="7">
        <v>9003000</v>
      </c>
      <c r="Z362" s="7">
        <v>9042000</v>
      </c>
      <c r="AA362" s="7">
        <v>9664000</v>
      </c>
      <c r="AB362" s="5">
        <v>60.161000000000001</v>
      </c>
      <c r="AC362" s="5">
        <v>48.857999999999997</v>
      </c>
      <c r="AD362" s="5">
        <v>59.064999999999998</v>
      </c>
      <c r="AE362" s="5">
        <v>47.591999999999999</v>
      </c>
      <c r="AF362" s="7">
        <v>484000000</v>
      </c>
      <c r="AG362" s="7">
        <v>484000000</v>
      </c>
      <c r="AH362" s="7">
        <v>484000000</v>
      </c>
      <c r="AI362" s="5">
        <v>25.27</v>
      </c>
      <c r="AJ362" s="7">
        <v>188</v>
      </c>
      <c r="AK362" s="7">
        <v>122323420</v>
      </c>
      <c r="AL362" s="6">
        <v>6557.758546</v>
      </c>
      <c r="AM362" s="7">
        <v>142037280</v>
      </c>
      <c r="AN362" s="5">
        <v>29.343720000000001</v>
      </c>
    </row>
    <row r="363" spans="1:40" x14ac:dyDescent="0.3">
      <c r="A363" s="4" t="s">
        <v>411</v>
      </c>
      <c r="B363" s="2">
        <v>4133514</v>
      </c>
      <c r="C363" s="1" t="s">
        <v>54</v>
      </c>
      <c r="D363" s="5">
        <v>27858.483793079999</v>
      </c>
      <c r="E363" s="6">
        <v>33913.483792999999</v>
      </c>
      <c r="F363" s="6" t="s">
        <v>42</v>
      </c>
      <c r="G363" s="5">
        <v>1.05</v>
      </c>
      <c r="H363" s="5">
        <v>27.030100000000001</v>
      </c>
      <c r="I363" s="5">
        <v>1.05</v>
      </c>
      <c r="J363" s="5">
        <v>27.782743</v>
      </c>
      <c r="K363" s="5" t="s">
        <v>799</v>
      </c>
      <c r="L363" s="5">
        <v>7.6324487699999999</v>
      </c>
      <c r="M363" s="5">
        <v>29.822877999999999</v>
      </c>
      <c r="N363" s="5" t="s">
        <v>42</v>
      </c>
      <c r="O363" s="5" t="s">
        <v>42</v>
      </c>
      <c r="P363" s="5">
        <v>2.6496979999999999</v>
      </c>
      <c r="Q363" s="5">
        <v>15.572717000000001</v>
      </c>
      <c r="R363" s="5">
        <v>15.572717000000001</v>
      </c>
      <c r="S363" s="1" t="s">
        <v>49</v>
      </c>
      <c r="T363" s="7">
        <v>13122000</v>
      </c>
      <c r="U363" s="7">
        <v>12653000</v>
      </c>
      <c r="V363" s="7">
        <v>11747000</v>
      </c>
      <c r="W363" s="7">
        <v>13770000</v>
      </c>
      <c r="X363" s="7">
        <v>12799000</v>
      </c>
      <c r="Y363" s="7">
        <v>12821000</v>
      </c>
      <c r="Z363" s="7">
        <v>12980000</v>
      </c>
      <c r="AA363" s="7">
        <v>13122000</v>
      </c>
      <c r="AB363" s="5">
        <v>32.677999999999997</v>
      </c>
      <c r="AC363" s="8">
        <v>35.924999999999997</v>
      </c>
      <c r="AD363" s="8">
        <v>13.87</v>
      </c>
      <c r="AE363" s="8">
        <v>15.875999999999999</v>
      </c>
      <c r="AF363" s="7">
        <v>344697894</v>
      </c>
      <c r="AG363" s="7">
        <v>342287795</v>
      </c>
      <c r="AH363" s="7">
        <v>343000000</v>
      </c>
      <c r="AI363" s="5">
        <v>97.36</v>
      </c>
      <c r="AJ363" s="7">
        <v>1139</v>
      </c>
      <c r="AK363" s="7">
        <v>335593186</v>
      </c>
      <c r="AL363" s="6">
        <v>27122.641292</v>
      </c>
      <c r="AM363" s="7">
        <v>340159205</v>
      </c>
      <c r="AN363" s="5">
        <v>98.68329</v>
      </c>
    </row>
    <row r="364" spans="1:40" x14ac:dyDescent="0.3">
      <c r="A364" s="4" t="s">
        <v>412</v>
      </c>
      <c r="B364" s="2">
        <v>4010641</v>
      </c>
      <c r="C364" s="1" t="s">
        <v>54</v>
      </c>
      <c r="D364" s="5">
        <v>23684.413515600001</v>
      </c>
      <c r="E364" s="6">
        <v>30257.413515</v>
      </c>
      <c r="F364" s="6" t="s">
        <v>42</v>
      </c>
      <c r="G364" s="5">
        <v>0.64800000000000002</v>
      </c>
      <c r="H364" s="5">
        <v>9.4265729999999994</v>
      </c>
      <c r="I364" s="5">
        <v>0.64800000000000002</v>
      </c>
      <c r="J364" s="5">
        <v>9.4265729999999994</v>
      </c>
      <c r="K364" s="5">
        <v>3.17400518</v>
      </c>
      <c r="L364" s="5">
        <v>2.2989681900000001</v>
      </c>
      <c r="M364" s="5">
        <v>9.9483390000000007</v>
      </c>
      <c r="N364" s="5" t="s">
        <v>42</v>
      </c>
      <c r="O364" s="5" t="s">
        <v>42</v>
      </c>
      <c r="P364" s="5">
        <v>1.3113779999999999</v>
      </c>
      <c r="Q364" s="5">
        <v>5.4886239999999997</v>
      </c>
      <c r="R364" s="5">
        <v>5.4886239999999997</v>
      </c>
      <c r="S364" s="1" t="s">
        <v>49</v>
      </c>
      <c r="T364" s="7">
        <v>23018000</v>
      </c>
      <c r="U364" s="7">
        <v>20297000</v>
      </c>
      <c r="V364" s="7">
        <v>15295000</v>
      </c>
      <c r="W364" s="7">
        <v>14445000</v>
      </c>
      <c r="X364" s="7">
        <v>23073000</v>
      </c>
      <c r="Y364" s="7">
        <v>23180000</v>
      </c>
      <c r="Z364" s="7">
        <v>23145000</v>
      </c>
      <c r="AA364" s="7">
        <v>23018000</v>
      </c>
      <c r="AB364" s="5">
        <v>18.942</v>
      </c>
      <c r="AC364" s="8">
        <v>19.105</v>
      </c>
      <c r="AD364" s="5">
        <v>22.074000000000002</v>
      </c>
      <c r="AE364" s="8">
        <v>22.155999999999999</v>
      </c>
      <c r="AF364" s="7">
        <v>878000000</v>
      </c>
      <c r="AG364" s="7">
        <v>883000000</v>
      </c>
      <c r="AH364" s="7">
        <v>895000000</v>
      </c>
      <c r="AI364" s="5">
        <v>85.92</v>
      </c>
      <c r="AJ364" s="7">
        <v>1148</v>
      </c>
      <c r="AK364" s="7">
        <v>754815079</v>
      </c>
      <c r="AL364" s="6">
        <v>20349.814528999999</v>
      </c>
      <c r="AM364" s="7">
        <v>873637337</v>
      </c>
      <c r="AN364" s="5">
        <v>99.446259999999995</v>
      </c>
    </row>
    <row r="365" spans="1:40" x14ac:dyDescent="0.3">
      <c r="A365" s="4" t="s">
        <v>413</v>
      </c>
      <c r="B365" s="2">
        <v>4006246</v>
      </c>
      <c r="C365" s="1" t="s">
        <v>54</v>
      </c>
      <c r="D365" s="5">
        <v>22325.24622366</v>
      </c>
      <c r="E365" s="6">
        <v>23169.625222999999</v>
      </c>
      <c r="F365" s="6">
        <v>23160.832223999998</v>
      </c>
      <c r="G365" s="5">
        <v>3.35</v>
      </c>
      <c r="H365" s="5">
        <v>8.0262480000000007</v>
      </c>
      <c r="I365" s="5">
        <v>3.35</v>
      </c>
      <c r="J365" s="5">
        <v>8.0262480000000007</v>
      </c>
      <c r="K365" s="5">
        <v>1.95317126</v>
      </c>
      <c r="L365" s="5">
        <v>1.9332954499999999</v>
      </c>
      <c r="M365" s="5">
        <v>17.872271000000001</v>
      </c>
      <c r="N365" s="5">
        <v>7.5946050329375598</v>
      </c>
      <c r="O365" s="5">
        <v>7.7546132971506099</v>
      </c>
      <c r="P365" s="5">
        <v>1.3378300000000001</v>
      </c>
      <c r="Q365" s="5">
        <v>5.9540309999999996</v>
      </c>
      <c r="R365" s="5">
        <v>5.9540309999999996</v>
      </c>
      <c r="S365" s="1" t="s">
        <v>49</v>
      </c>
      <c r="T365" s="7">
        <v>16061578</v>
      </c>
      <c r="U365" s="7">
        <v>16002979</v>
      </c>
      <c r="V365" s="7">
        <v>13736995</v>
      </c>
      <c r="W365" s="7">
        <v>11036082</v>
      </c>
      <c r="X365" s="7">
        <v>17318808</v>
      </c>
      <c r="Y365" s="7">
        <v>16845999</v>
      </c>
      <c r="Z365" s="7">
        <v>16435097</v>
      </c>
      <c r="AA365" s="7">
        <v>16061578</v>
      </c>
      <c r="AB365" s="5">
        <v>29.497</v>
      </c>
      <c r="AC365" s="5">
        <v>29.654</v>
      </c>
      <c r="AD365" s="5">
        <v>21.834</v>
      </c>
      <c r="AE365" s="5">
        <v>21.876000000000001</v>
      </c>
      <c r="AF365" s="7">
        <v>205375000</v>
      </c>
      <c r="AG365" s="7">
        <v>207905000</v>
      </c>
      <c r="AH365" s="7">
        <v>216135000</v>
      </c>
      <c r="AI365" s="5">
        <v>94.41</v>
      </c>
      <c r="AJ365" s="7">
        <v>1261</v>
      </c>
      <c r="AK365" s="7">
        <v>193618735</v>
      </c>
      <c r="AL365" s="6">
        <v>21077.335491999998</v>
      </c>
      <c r="AM365" s="7">
        <v>203354007</v>
      </c>
      <c r="AN365" s="5">
        <v>99.157330000000002</v>
      </c>
    </row>
    <row r="366" spans="1:40" x14ac:dyDescent="0.3">
      <c r="A366" s="4" t="s">
        <v>414</v>
      </c>
      <c r="B366" s="2">
        <v>4972972</v>
      </c>
      <c r="C366" s="1" t="s">
        <v>54</v>
      </c>
      <c r="D366" s="5">
        <v>28001.063732750001</v>
      </c>
      <c r="E366" s="6">
        <v>31098.563731999999</v>
      </c>
      <c r="F366" s="6" t="s">
        <v>42</v>
      </c>
      <c r="G366" s="5">
        <v>1</v>
      </c>
      <c r="H366" s="5">
        <v>16.620833000000001</v>
      </c>
      <c r="I366" s="5">
        <v>1</v>
      </c>
      <c r="J366" s="5">
        <v>16.620833000000001</v>
      </c>
      <c r="K366" s="5" t="s">
        <v>799</v>
      </c>
      <c r="L366" s="5">
        <v>78.461841070000006</v>
      </c>
      <c r="M366" s="5">
        <v>22.95431</v>
      </c>
      <c r="N366" s="5" t="s">
        <v>42</v>
      </c>
      <c r="O366" s="5" t="s">
        <v>42</v>
      </c>
      <c r="P366" s="5">
        <v>6.9402489999999997</v>
      </c>
      <c r="Q366" s="5">
        <v>29.73094</v>
      </c>
      <c r="R366" s="5">
        <v>29.73094</v>
      </c>
      <c r="S366" s="1" t="s">
        <v>49</v>
      </c>
      <c r="T366" s="7">
        <v>4254100</v>
      </c>
      <c r="U366" s="7">
        <v>4091300</v>
      </c>
      <c r="V366" s="7">
        <v>3815700</v>
      </c>
      <c r="W366" s="7">
        <v>3316700</v>
      </c>
      <c r="X366" s="7">
        <v>4480900</v>
      </c>
      <c r="Y366" s="7">
        <v>4403000</v>
      </c>
      <c r="Z366" s="7">
        <v>4326600</v>
      </c>
      <c r="AA366" s="7">
        <v>4254100</v>
      </c>
      <c r="AB366" s="8">
        <v>63.01</v>
      </c>
      <c r="AC366" s="8">
        <v>63</v>
      </c>
      <c r="AD366" s="5">
        <v>19.312999999999999</v>
      </c>
      <c r="AE366" s="8">
        <v>22</v>
      </c>
      <c r="AF366" s="7">
        <v>140349000</v>
      </c>
      <c r="AG366" s="7">
        <v>141455000</v>
      </c>
      <c r="AH366" s="7">
        <v>141989000</v>
      </c>
      <c r="AI366" s="5">
        <v>96.96</v>
      </c>
      <c r="AJ366" s="7">
        <v>862</v>
      </c>
      <c r="AK366" s="7">
        <v>136125572</v>
      </c>
      <c r="AL366" s="6">
        <v>27150.245335</v>
      </c>
      <c r="AM366" s="7">
        <v>139709867</v>
      </c>
      <c r="AN366" s="5">
        <v>99.51455</v>
      </c>
    </row>
    <row r="367" spans="1:40" x14ac:dyDescent="0.3">
      <c r="A367" s="4" t="s">
        <v>415</v>
      </c>
      <c r="B367" s="2">
        <v>4967353</v>
      </c>
      <c r="C367" s="1" t="s">
        <v>41</v>
      </c>
      <c r="D367" s="5">
        <v>29446.046999999999</v>
      </c>
      <c r="E367" s="6">
        <v>27999.992999999999</v>
      </c>
      <c r="F367" s="6" t="s">
        <v>42</v>
      </c>
      <c r="G367" s="5">
        <v>2.95</v>
      </c>
      <c r="H367" s="5">
        <v>68.047571000000005</v>
      </c>
      <c r="I367" s="5">
        <v>2.95</v>
      </c>
      <c r="J367" s="5">
        <v>68.047571000000005</v>
      </c>
      <c r="K367" s="5">
        <v>12.7172562</v>
      </c>
      <c r="L367" s="5">
        <v>12.521001429999998</v>
      </c>
      <c r="M367" s="5">
        <v>43.127099000000001</v>
      </c>
      <c r="N367" s="5" t="s">
        <v>42</v>
      </c>
      <c r="O367" s="5" t="s">
        <v>42</v>
      </c>
      <c r="P367" s="5">
        <v>13.729208</v>
      </c>
      <c r="Q367" s="5">
        <v>52.985332999999997</v>
      </c>
      <c r="R367" s="5">
        <v>52.985332999999997</v>
      </c>
      <c r="S367" s="1" t="s">
        <v>49</v>
      </c>
      <c r="T367" s="7">
        <v>1821072</v>
      </c>
      <c r="U367" s="7">
        <v>1794148</v>
      </c>
      <c r="V367" s="7">
        <v>1207798</v>
      </c>
      <c r="W367" s="7">
        <v>844452</v>
      </c>
      <c r="X367" s="7">
        <v>2039447</v>
      </c>
      <c r="Y367" s="7">
        <v>1894195</v>
      </c>
      <c r="Z367" s="7">
        <v>1827892</v>
      </c>
      <c r="AA367" s="7">
        <v>1821072</v>
      </c>
      <c r="AB367" s="5">
        <v>56.072000000000003</v>
      </c>
      <c r="AC367" s="8">
        <v>55.289000000000001</v>
      </c>
      <c r="AD367" s="5">
        <v>28.658999999999999</v>
      </c>
      <c r="AE367" s="8">
        <v>25.606999999999999</v>
      </c>
      <c r="AF367" s="7">
        <v>48779000</v>
      </c>
      <c r="AG367" s="7">
        <v>48698000</v>
      </c>
      <c r="AH367" s="7">
        <v>47911000</v>
      </c>
      <c r="AI367" s="5">
        <v>96.11</v>
      </c>
      <c r="AJ367" s="7">
        <v>1124</v>
      </c>
      <c r="AK367" s="7">
        <v>46881634</v>
      </c>
      <c r="AL367" s="6">
        <v>28300.098364000001</v>
      </c>
      <c r="AM367" s="7">
        <v>47031754</v>
      </c>
      <c r="AN367" s="5">
        <v>96.416060000000002</v>
      </c>
    </row>
    <row r="368" spans="1:40" x14ac:dyDescent="0.3">
      <c r="A368" s="4" t="s">
        <v>416</v>
      </c>
      <c r="B368" s="2">
        <v>4157226</v>
      </c>
      <c r="C368" s="1" t="s">
        <v>54</v>
      </c>
      <c r="D368" s="5">
        <v>26358.551582</v>
      </c>
      <c r="E368" s="6">
        <v>29867.851581999999</v>
      </c>
      <c r="F368" s="6">
        <v>29868.551582</v>
      </c>
      <c r="G368" s="5">
        <v>0.68</v>
      </c>
      <c r="H368" s="5">
        <v>38.966648999999997</v>
      </c>
      <c r="I368" s="5">
        <v>0.68</v>
      </c>
      <c r="J368" s="5">
        <v>38.966648999999997</v>
      </c>
      <c r="K368" s="5" t="s">
        <v>799</v>
      </c>
      <c r="L368" s="5">
        <v>11.94765286</v>
      </c>
      <c r="M368" s="5">
        <v>30.726257</v>
      </c>
      <c r="N368" s="5">
        <v>32.297472505338703</v>
      </c>
      <c r="O368" s="5">
        <v>97.721891563124501</v>
      </c>
      <c r="P368" s="5">
        <v>4.596044</v>
      </c>
      <c r="Q368" s="5">
        <v>18.498607</v>
      </c>
      <c r="R368" s="5">
        <v>18.498607</v>
      </c>
      <c r="S368" s="1" t="s">
        <v>47</v>
      </c>
      <c r="T368" s="7">
        <v>6506800</v>
      </c>
      <c r="U368" s="7">
        <v>6060900</v>
      </c>
      <c r="V368" s="7">
        <v>5709100</v>
      </c>
      <c r="W368" s="7">
        <v>4993700</v>
      </c>
      <c r="X368" s="7">
        <v>6498600</v>
      </c>
      <c r="Y368" s="7">
        <v>6506800</v>
      </c>
      <c r="Z368" s="7">
        <v>6401500</v>
      </c>
      <c r="AA368" s="7">
        <v>6320700</v>
      </c>
      <c r="AB368" s="8">
        <v>30.658999999999999</v>
      </c>
      <c r="AC368" s="8">
        <v>30.576000000000001</v>
      </c>
      <c r="AD368" s="8">
        <v>23.913</v>
      </c>
      <c r="AE368" s="8">
        <v>23.786999999999999</v>
      </c>
      <c r="AF368" s="7">
        <v>116900000</v>
      </c>
      <c r="AG368" s="7">
        <v>116700000</v>
      </c>
      <c r="AH368" s="7">
        <v>117600000</v>
      </c>
      <c r="AI368" s="8">
        <v>93.4</v>
      </c>
      <c r="AJ368" s="7">
        <v>1213</v>
      </c>
      <c r="AK368" s="7">
        <v>109169534</v>
      </c>
      <c r="AL368" s="6">
        <v>24617.729917000001</v>
      </c>
      <c r="AM368" s="7">
        <v>116231909</v>
      </c>
      <c r="AN368" s="5">
        <v>99.437539999999998</v>
      </c>
    </row>
    <row r="369" spans="1:40" x14ac:dyDescent="0.3">
      <c r="A369" s="4" t="s">
        <v>417</v>
      </c>
      <c r="B369" s="2">
        <v>4641383</v>
      </c>
      <c r="C369" s="1" t="s">
        <v>54</v>
      </c>
      <c r="D369" s="5">
        <v>28148.146358800001</v>
      </c>
      <c r="E369" s="6">
        <v>33773.146357999998</v>
      </c>
      <c r="F369" s="6" t="s">
        <v>42</v>
      </c>
      <c r="G369" s="5">
        <v>0.98899999999999999</v>
      </c>
      <c r="H369" s="5">
        <v>11.093831</v>
      </c>
      <c r="I369" s="5">
        <v>0.98899999999999999</v>
      </c>
      <c r="J369" s="5">
        <v>11.093831</v>
      </c>
      <c r="K369" s="5">
        <v>4.4629822700000004</v>
      </c>
      <c r="L369" s="5">
        <v>1.11866179</v>
      </c>
      <c r="M369" s="5">
        <v>14.190981000000001</v>
      </c>
      <c r="N369" s="5" t="s">
        <v>42</v>
      </c>
      <c r="O369" s="5" t="s">
        <v>42</v>
      </c>
      <c r="P369" s="5">
        <v>1.1210260000000001</v>
      </c>
      <c r="Q369" s="5">
        <v>6.2094399999999998</v>
      </c>
      <c r="R369" s="5">
        <v>6.2094399999999998</v>
      </c>
      <c r="S369" s="1" t="s">
        <v>56</v>
      </c>
      <c r="T369" s="7">
        <v>30127000</v>
      </c>
      <c r="U369" s="7">
        <v>29135000</v>
      </c>
      <c r="V369" s="7">
        <v>28496000</v>
      </c>
      <c r="W369" s="7">
        <v>27784000</v>
      </c>
      <c r="X369" s="7">
        <v>30127000</v>
      </c>
      <c r="Y369" s="7">
        <v>29020000</v>
      </c>
      <c r="Z369" s="7">
        <v>28312000</v>
      </c>
      <c r="AA369" s="7">
        <v>28081000</v>
      </c>
      <c r="AB369" s="5">
        <v>32.787999999999997</v>
      </c>
      <c r="AC369" s="5">
        <v>32.787999999999997</v>
      </c>
      <c r="AD369" s="5">
        <v>16.792000000000002</v>
      </c>
      <c r="AE369" s="5">
        <v>16.792000000000002</v>
      </c>
      <c r="AF369" s="7">
        <v>1297258235</v>
      </c>
      <c r="AG369" s="7">
        <v>1298356235</v>
      </c>
      <c r="AH369" s="7">
        <v>1283000000</v>
      </c>
      <c r="AI369" s="5">
        <v>84.79</v>
      </c>
      <c r="AJ369" s="7">
        <v>1265</v>
      </c>
      <c r="AK369" s="7">
        <v>1115213455</v>
      </c>
      <c r="AL369" s="6">
        <v>23865.567937</v>
      </c>
      <c r="AM369" s="7">
        <v>1308868239</v>
      </c>
      <c r="AN369" s="5">
        <v>99.508439999999993</v>
      </c>
    </row>
    <row r="370" spans="1:40" x14ac:dyDescent="0.3">
      <c r="A370" s="4" t="s">
        <v>418</v>
      </c>
      <c r="B370" s="2">
        <v>4992262</v>
      </c>
      <c r="C370" s="1" t="s">
        <v>54</v>
      </c>
      <c r="D370" s="5">
        <v>26035.073520959999</v>
      </c>
      <c r="E370" s="6">
        <v>29271.273519999999</v>
      </c>
      <c r="F370" s="6" t="s">
        <v>42</v>
      </c>
      <c r="G370" s="5">
        <v>0</v>
      </c>
      <c r="H370" s="5">
        <v>37.520000000000003</v>
      </c>
      <c r="I370" s="5">
        <v>0</v>
      </c>
      <c r="J370" s="5">
        <v>37.520000000000003</v>
      </c>
      <c r="K370" s="5" t="s">
        <v>799</v>
      </c>
      <c r="L370" s="5">
        <v>2.4663117099999998</v>
      </c>
      <c r="M370" s="5">
        <v>19.445452</v>
      </c>
      <c r="N370" s="5" t="s">
        <v>42</v>
      </c>
      <c r="O370" s="5" t="s">
        <v>42</v>
      </c>
      <c r="P370" s="5">
        <v>4.724831</v>
      </c>
      <c r="Q370" s="5">
        <v>16.750371000000001</v>
      </c>
      <c r="R370" s="5">
        <v>16.750371000000001</v>
      </c>
      <c r="S370" s="1" t="s">
        <v>49</v>
      </c>
      <c r="T370" s="7">
        <v>6065300</v>
      </c>
      <c r="U370" s="7">
        <v>5825700</v>
      </c>
      <c r="V370" s="7">
        <v>5254700</v>
      </c>
      <c r="W370" s="7">
        <v>4634400</v>
      </c>
      <c r="X370" s="7">
        <v>6195200</v>
      </c>
      <c r="Y370" s="7">
        <v>6155100</v>
      </c>
      <c r="Z370" s="7">
        <v>6129100</v>
      </c>
      <c r="AA370" s="7">
        <v>6065300</v>
      </c>
      <c r="AB370" s="5">
        <v>59.256999999999998</v>
      </c>
      <c r="AC370" s="8">
        <v>59</v>
      </c>
      <c r="AD370" s="5">
        <v>26.175000000000001</v>
      </c>
      <c r="AE370" s="8">
        <v>27</v>
      </c>
      <c r="AF370" s="7">
        <v>346900000</v>
      </c>
      <c r="AG370" s="7">
        <v>350300000</v>
      </c>
      <c r="AH370" s="7">
        <v>351400000</v>
      </c>
      <c r="AI370" s="5">
        <v>95.36</v>
      </c>
      <c r="AJ370" s="7">
        <v>1040</v>
      </c>
      <c r="AK370" s="7">
        <v>330845173</v>
      </c>
      <c r="AL370" s="6">
        <v>24826.621781000002</v>
      </c>
      <c r="AM370" s="7">
        <v>345419124</v>
      </c>
      <c r="AN370" s="5">
        <v>99.558970000000002</v>
      </c>
    </row>
    <row r="371" spans="1:40" x14ac:dyDescent="0.3">
      <c r="A371" s="4" t="s">
        <v>419</v>
      </c>
      <c r="B371" s="2">
        <v>4055767</v>
      </c>
      <c r="C371" s="1" t="s">
        <v>41</v>
      </c>
      <c r="D371" s="5">
        <v>25295.077254200001</v>
      </c>
      <c r="E371" s="6">
        <v>23452.577254</v>
      </c>
      <c r="F371" s="6">
        <v>23321.677254000002</v>
      </c>
      <c r="G371" s="5">
        <v>2.64</v>
      </c>
      <c r="H371" s="5">
        <v>12.472341</v>
      </c>
      <c r="I371" s="5">
        <v>2.64</v>
      </c>
      <c r="J371" s="5">
        <v>12.472341</v>
      </c>
      <c r="K371" s="5">
        <v>3.5074856799999998</v>
      </c>
      <c r="L371" s="5">
        <v>2.46781395</v>
      </c>
      <c r="M371" s="5">
        <v>17.919421</v>
      </c>
      <c r="N371" s="5" t="s">
        <v>42</v>
      </c>
      <c r="O371" s="5" t="s">
        <v>42</v>
      </c>
      <c r="P371" s="5">
        <v>3.393465</v>
      </c>
      <c r="Q371" s="5">
        <v>8.6777829999999998</v>
      </c>
      <c r="R371" s="5">
        <v>8.6777829999999998</v>
      </c>
      <c r="S371" s="1" t="s">
        <v>49</v>
      </c>
      <c r="T371" s="7">
        <v>6460500</v>
      </c>
      <c r="U371" s="7">
        <v>6488400</v>
      </c>
      <c r="V371" s="7">
        <v>7671900</v>
      </c>
      <c r="W371" s="7">
        <v>6206700</v>
      </c>
      <c r="X371" s="7">
        <v>6911100</v>
      </c>
      <c r="Y371" s="7">
        <v>6796200</v>
      </c>
      <c r="Z371" s="7">
        <v>6673100</v>
      </c>
      <c r="AA371" s="7">
        <v>6460500</v>
      </c>
      <c r="AB371" s="5">
        <v>49.625999999999998</v>
      </c>
      <c r="AC371" s="5">
        <v>50.633000000000003</v>
      </c>
      <c r="AD371" s="5">
        <v>36.923000000000002</v>
      </c>
      <c r="AE371" s="5">
        <v>38.320999999999998</v>
      </c>
      <c r="AF371" s="7">
        <v>222143000</v>
      </c>
      <c r="AG371" s="7">
        <v>222612000</v>
      </c>
      <c r="AH371" s="7">
        <v>223540000</v>
      </c>
      <c r="AI371" s="5">
        <v>75.209999999999994</v>
      </c>
      <c r="AJ371" s="7">
        <v>1280</v>
      </c>
      <c r="AK371" s="7">
        <v>167083246</v>
      </c>
      <c r="AL371" s="6">
        <v>19024.098388999999</v>
      </c>
      <c r="AM371" s="7">
        <v>216993785</v>
      </c>
      <c r="AN371" s="5">
        <v>97.674790000000002</v>
      </c>
    </row>
    <row r="372" spans="1:40" x14ac:dyDescent="0.3">
      <c r="A372" s="4" t="s">
        <v>420</v>
      </c>
      <c r="B372" s="2">
        <v>4004341</v>
      </c>
      <c r="C372" s="1" t="s">
        <v>54</v>
      </c>
      <c r="D372" s="5">
        <v>27799.507559999998</v>
      </c>
      <c r="E372" s="6">
        <v>41657.634559999999</v>
      </c>
      <c r="F372" s="6">
        <v>41657.634559999999</v>
      </c>
      <c r="G372" s="5">
        <v>-0.54</v>
      </c>
      <c r="H372" s="5">
        <v>69.537312999999997</v>
      </c>
      <c r="I372" s="5">
        <v>-0.54</v>
      </c>
      <c r="J372" s="5">
        <v>69.537312999999997</v>
      </c>
      <c r="K372" s="5">
        <v>1.5530000000000002</v>
      </c>
      <c r="L372" s="5">
        <v>1.3661554699999998</v>
      </c>
      <c r="M372" s="5">
        <v>43.299256999999997</v>
      </c>
      <c r="N372" s="5">
        <v>59.543436294396898</v>
      </c>
      <c r="O372" s="5" t="s">
        <v>799</v>
      </c>
      <c r="P372" s="5">
        <v>9.010859</v>
      </c>
      <c r="Q372" s="5">
        <v>15.867827999999999</v>
      </c>
      <c r="R372" s="5">
        <v>15.867827999999999</v>
      </c>
      <c r="S372" s="1" t="s">
        <v>49</v>
      </c>
      <c r="T372" s="7">
        <v>4974255</v>
      </c>
      <c r="U372" s="7">
        <v>11996159</v>
      </c>
      <c r="V372" s="7">
        <v>6839705</v>
      </c>
      <c r="W372" s="7">
        <v>2612253</v>
      </c>
      <c r="X372" s="7">
        <v>4623048</v>
      </c>
      <c r="Y372" s="7">
        <v>4431126</v>
      </c>
      <c r="Z372" s="7">
        <v>4415748</v>
      </c>
      <c r="AA372" s="7">
        <v>4974255</v>
      </c>
      <c r="AB372" s="5">
        <v>53.436</v>
      </c>
      <c r="AC372" s="8">
        <v>50.354999999999997</v>
      </c>
      <c r="AD372" s="5">
        <v>85.805999999999997</v>
      </c>
      <c r="AE372" s="8">
        <v>56.265000000000001</v>
      </c>
      <c r="AF372" s="7">
        <v>596268000</v>
      </c>
      <c r="AG372" s="7">
        <v>441597000</v>
      </c>
      <c r="AH372" s="7">
        <v>411311000</v>
      </c>
      <c r="AI372" s="5">
        <v>104.28</v>
      </c>
      <c r="AJ372" s="7">
        <v>881</v>
      </c>
      <c r="AK372" s="7">
        <v>622248294</v>
      </c>
      <c r="AL372" s="6">
        <v>28990.548017000001</v>
      </c>
      <c r="AM372" s="7">
        <v>592669069</v>
      </c>
      <c r="AN372" s="5">
        <v>99.327129999999997</v>
      </c>
    </row>
    <row r="373" spans="1:40" x14ac:dyDescent="0.3">
      <c r="A373" s="4" t="s">
        <v>421</v>
      </c>
      <c r="B373" s="2">
        <v>4986300</v>
      </c>
      <c r="C373" s="1" t="s">
        <v>54</v>
      </c>
      <c r="D373" s="5">
        <v>23765.70401442</v>
      </c>
      <c r="E373" s="6">
        <v>34016.704014000003</v>
      </c>
      <c r="F373" s="6" t="s">
        <v>42</v>
      </c>
      <c r="G373" s="5">
        <v>1.76</v>
      </c>
      <c r="H373" s="5">
        <v>11.104704</v>
      </c>
      <c r="I373" s="5">
        <v>1.748</v>
      </c>
      <c r="J373" s="5">
        <v>11.1419</v>
      </c>
      <c r="K373" s="5">
        <v>2.0693945600000001</v>
      </c>
      <c r="L373" s="5">
        <v>1.7326451399999998</v>
      </c>
      <c r="M373" s="5">
        <v>14.968296</v>
      </c>
      <c r="N373" s="5" t="s">
        <v>42</v>
      </c>
      <c r="O373" s="5" t="s">
        <v>42</v>
      </c>
      <c r="P373" s="5">
        <v>0.835094</v>
      </c>
      <c r="Q373" s="5">
        <v>6.9146669999999997</v>
      </c>
      <c r="R373" s="5">
        <v>6.9146669999999997</v>
      </c>
      <c r="S373" s="1" t="s">
        <v>49</v>
      </c>
      <c r="T373" s="7">
        <v>41107000</v>
      </c>
      <c r="U373" s="7">
        <v>50451000</v>
      </c>
      <c r="V373" s="7">
        <v>46173000</v>
      </c>
      <c r="W373" s="7">
        <v>27753000</v>
      </c>
      <c r="X373" s="7">
        <v>40734000</v>
      </c>
      <c r="Y373" s="7">
        <v>41037000</v>
      </c>
      <c r="Z373" s="7">
        <v>40785000</v>
      </c>
      <c r="AA373" s="7">
        <v>41107000</v>
      </c>
      <c r="AB373" s="8">
        <v>12.791</v>
      </c>
      <c r="AC373" s="8">
        <v>11.791</v>
      </c>
      <c r="AD373" s="8">
        <v>11.942</v>
      </c>
      <c r="AE373" s="8">
        <v>10.853</v>
      </c>
      <c r="AF373" s="7">
        <v>324750428</v>
      </c>
      <c r="AG373" s="7">
        <v>325078684</v>
      </c>
      <c r="AH373" s="7">
        <v>324359296</v>
      </c>
      <c r="AI373" s="8">
        <v>73.099999999999994</v>
      </c>
      <c r="AJ373" s="7">
        <v>1243</v>
      </c>
      <c r="AK373" s="7">
        <v>237398667</v>
      </c>
      <c r="AL373" s="6">
        <v>17372.834450999999</v>
      </c>
      <c r="AM373" s="7">
        <v>258741962</v>
      </c>
      <c r="AN373" s="5">
        <v>79.672529999999995</v>
      </c>
    </row>
    <row r="374" spans="1:40" x14ac:dyDescent="0.3">
      <c r="A374" s="4" t="s">
        <v>422</v>
      </c>
      <c r="B374" s="2">
        <v>4438978</v>
      </c>
      <c r="C374" s="1" t="s">
        <v>54</v>
      </c>
      <c r="D374" s="5">
        <v>25631.642111699999</v>
      </c>
      <c r="E374" s="6">
        <v>27292.442111</v>
      </c>
      <c r="F374" s="6" t="s">
        <v>42</v>
      </c>
      <c r="G374" s="5">
        <v>-0.31</v>
      </c>
      <c r="H374" s="5">
        <v>46.914797999999998</v>
      </c>
      <c r="I374" s="5">
        <v>-0.31</v>
      </c>
      <c r="J374" s="5">
        <v>46.914797999999998</v>
      </c>
      <c r="K374" s="5" t="s">
        <v>799</v>
      </c>
      <c r="L374" s="5">
        <v>6.11026749</v>
      </c>
      <c r="M374" s="5">
        <v>29.305322</v>
      </c>
      <c r="N374" s="5" t="s">
        <v>42</v>
      </c>
      <c r="O374" s="5" t="s">
        <v>42</v>
      </c>
      <c r="P374" s="5">
        <v>4.5088369999999998</v>
      </c>
      <c r="Q374" s="5">
        <v>19.836065000000001</v>
      </c>
      <c r="R374" s="5">
        <v>19.836065000000001</v>
      </c>
      <c r="S374" s="1" t="s">
        <v>49</v>
      </c>
      <c r="T374" s="7">
        <v>5867900</v>
      </c>
      <c r="U374" s="7">
        <v>5375600</v>
      </c>
      <c r="V374" s="7">
        <v>5190100</v>
      </c>
      <c r="W374" s="7">
        <v>4895800</v>
      </c>
      <c r="X374" s="7">
        <v>6053100</v>
      </c>
      <c r="Y374" s="7">
        <v>5998400</v>
      </c>
      <c r="Z374" s="7">
        <v>5941400</v>
      </c>
      <c r="AA374" s="7">
        <v>5867900</v>
      </c>
      <c r="AB374" s="5">
        <v>44.113</v>
      </c>
      <c r="AC374" s="8">
        <v>45.654000000000003</v>
      </c>
      <c r="AD374" s="5">
        <v>21.443999999999999</v>
      </c>
      <c r="AE374" s="8">
        <v>21.974</v>
      </c>
      <c r="AF374" s="7">
        <v>244932786</v>
      </c>
      <c r="AG374" s="7">
        <v>244771926</v>
      </c>
      <c r="AH374" s="7">
        <v>246340530</v>
      </c>
      <c r="AI374" s="5">
        <v>89.25</v>
      </c>
      <c r="AJ374" s="7">
        <v>1255</v>
      </c>
      <c r="AK374" s="7">
        <v>218656174</v>
      </c>
      <c r="AL374" s="6">
        <v>22875.808923000001</v>
      </c>
      <c r="AM374" s="7">
        <v>244324629</v>
      </c>
      <c r="AN374" s="5">
        <v>99.725340000000003</v>
      </c>
    </row>
    <row r="375" spans="1:40" x14ac:dyDescent="0.3">
      <c r="A375" s="4" t="s">
        <v>423</v>
      </c>
      <c r="B375" s="2">
        <v>4964207</v>
      </c>
      <c r="C375" s="1" t="s">
        <v>54</v>
      </c>
      <c r="D375" s="5">
        <v>24782.092658400001</v>
      </c>
      <c r="E375" s="6">
        <v>24879.640658</v>
      </c>
      <c r="F375" s="6" t="s">
        <v>42</v>
      </c>
      <c r="G375" s="5">
        <v>1.74</v>
      </c>
      <c r="H375" s="5">
        <v>105.741417</v>
      </c>
      <c r="I375" s="5">
        <v>1.74</v>
      </c>
      <c r="J375" s="5">
        <v>105.741417</v>
      </c>
      <c r="K375" s="5" t="s">
        <v>799</v>
      </c>
      <c r="L375" s="5">
        <v>7.5646016799999991</v>
      </c>
      <c r="M375" s="5">
        <v>49.869951</v>
      </c>
      <c r="N375" s="5" t="s">
        <v>42</v>
      </c>
      <c r="O375" s="5" t="s">
        <v>42</v>
      </c>
      <c r="P375" s="5">
        <v>11.975149</v>
      </c>
      <c r="Q375" s="5">
        <v>64.748407999999998</v>
      </c>
      <c r="R375" s="5">
        <v>64.748407999999998</v>
      </c>
      <c r="S375" s="1" t="s">
        <v>49</v>
      </c>
      <c r="T375" s="7">
        <v>1951751</v>
      </c>
      <c r="U375" s="7">
        <v>1850204</v>
      </c>
      <c r="V375" s="7">
        <v>1592287</v>
      </c>
      <c r="W375" s="7">
        <v>1116663</v>
      </c>
      <c r="X375" s="7">
        <v>2077606</v>
      </c>
      <c r="Y375" s="7">
        <v>2028953</v>
      </c>
      <c r="Z375" s="7">
        <v>1992257</v>
      </c>
      <c r="AA375" s="7">
        <v>1951751</v>
      </c>
      <c r="AB375" s="5">
        <v>44.119</v>
      </c>
      <c r="AC375" s="8">
        <v>43.89</v>
      </c>
      <c r="AD375" s="8">
        <v>16.57</v>
      </c>
      <c r="AE375" s="8">
        <v>17.757999999999999</v>
      </c>
      <c r="AF375" s="7">
        <v>42786092</v>
      </c>
      <c r="AG375" s="7">
        <v>42624186</v>
      </c>
      <c r="AH375" s="7">
        <v>42106262</v>
      </c>
      <c r="AI375" s="8">
        <v>91.7</v>
      </c>
      <c r="AJ375" s="7">
        <v>953</v>
      </c>
      <c r="AK375" s="7">
        <v>39244691</v>
      </c>
      <c r="AL375" s="6">
        <v>22724.245876000001</v>
      </c>
      <c r="AM375" s="7">
        <v>42530524</v>
      </c>
      <c r="AN375" s="5">
        <v>99.373670000000004</v>
      </c>
    </row>
    <row r="376" spans="1:40" x14ac:dyDescent="0.3">
      <c r="A376" s="4" t="s">
        <v>424</v>
      </c>
      <c r="B376" s="2">
        <v>4046115</v>
      </c>
      <c r="C376" s="1" t="s">
        <v>54</v>
      </c>
      <c r="D376" s="5">
        <v>24545.392484479999</v>
      </c>
      <c r="E376" s="6">
        <v>37724.242484000002</v>
      </c>
      <c r="F376" s="6">
        <v>37706.463607999998</v>
      </c>
      <c r="G376" s="5">
        <v>4.5999999999999999E-2</v>
      </c>
      <c r="H376" s="5" t="s">
        <v>799</v>
      </c>
      <c r="I376" s="5">
        <v>4.5999999999999999E-2</v>
      </c>
      <c r="J376" s="5" t="s">
        <v>799</v>
      </c>
      <c r="K376" s="5">
        <v>2.8170202887260301</v>
      </c>
      <c r="L376" s="5">
        <v>2.5136694697274198</v>
      </c>
      <c r="M376" s="5">
        <v>25.296151999999999</v>
      </c>
      <c r="N376" s="5" t="s">
        <v>42</v>
      </c>
      <c r="O376" s="5" t="s">
        <v>42</v>
      </c>
      <c r="P376" s="5">
        <v>7.863944</v>
      </c>
      <c r="Q376" s="5">
        <v>19.877524999999999</v>
      </c>
      <c r="R376" s="5">
        <v>21.679115326508001</v>
      </c>
      <c r="S376" s="1" t="s">
        <v>49</v>
      </c>
      <c r="T376" s="7">
        <v>4480722</v>
      </c>
      <c r="U376" s="7">
        <v>4070256</v>
      </c>
      <c r="V376" s="7">
        <v>3799707</v>
      </c>
      <c r="W376" s="7">
        <v>3807449</v>
      </c>
      <c r="X376" s="7">
        <v>4806768</v>
      </c>
      <c r="Y376" s="7">
        <v>4702079</v>
      </c>
      <c r="Z376" s="7">
        <v>4612592</v>
      </c>
      <c r="AA376" s="7">
        <v>4480722</v>
      </c>
      <c r="AB376" s="5">
        <v>43.533999999999999</v>
      </c>
      <c r="AC376" s="5">
        <v>42.566000000000003</v>
      </c>
      <c r="AD376" s="8">
        <v>39.4</v>
      </c>
      <c r="AE376" s="5">
        <v>38.710999999999999</v>
      </c>
      <c r="AF376" s="7">
        <v>419264000</v>
      </c>
      <c r="AG376" s="7">
        <v>413152000</v>
      </c>
      <c r="AH376" s="7">
        <v>402104000</v>
      </c>
      <c r="AI376" s="5">
        <v>96.9</v>
      </c>
      <c r="AJ376" s="7">
        <v>944</v>
      </c>
      <c r="AK376" s="7">
        <v>406507920</v>
      </c>
      <c r="AL376" s="6">
        <v>23784.778398999999</v>
      </c>
      <c r="AM376" s="7">
        <v>417689775</v>
      </c>
      <c r="AN376" s="5">
        <v>99.566670000000002</v>
      </c>
    </row>
    <row r="377" spans="1:40" x14ac:dyDescent="0.3">
      <c r="A377" s="4" t="s">
        <v>425</v>
      </c>
      <c r="B377" s="2">
        <v>112268261</v>
      </c>
      <c r="C377" s="1" t="s">
        <v>54</v>
      </c>
      <c r="D377" s="5">
        <v>25227.86612775</v>
      </c>
      <c r="E377" s="6">
        <v>26779.866127000001</v>
      </c>
      <c r="F377" s="6" t="s">
        <v>42</v>
      </c>
      <c r="G377" s="5">
        <v>0</v>
      </c>
      <c r="H377" s="5">
        <v>34.003332999999998</v>
      </c>
      <c r="I377" s="5">
        <v>0</v>
      </c>
      <c r="J377" s="5">
        <v>34.003332999999998</v>
      </c>
      <c r="K377" s="5" t="s">
        <v>799</v>
      </c>
      <c r="L377" s="5">
        <v>12.90449083</v>
      </c>
      <c r="M377" s="5">
        <v>31.582042999999999</v>
      </c>
      <c r="N377" s="5" t="s">
        <v>42</v>
      </c>
      <c r="O377" s="5" t="s">
        <v>42</v>
      </c>
      <c r="P377" s="5">
        <v>5.2141479999999998</v>
      </c>
      <c r="Q377" s="5">
        <v>20.264748999999998</v>
      </c>
      <c r="R377" s="5">
        <v>20.264748999999998</v>
      </c>
      <c r="S377" s="1" t="s">
        <v>49</v>
      </c>
      <c r="T377" s="7">
        <v>5021000</v>
      </c>
      <c r="U377" s="7">
        <v>4870000</v>
      </c>
      <c r="V377" s="7">
        <v>4700000</v>
      </c>
      <c r="W377" s="7">
        <v>4348000</v>
      </c>
      <c r="X377" s="7">
        <v>5136000</v>
      </c>
      <c r="Y377" s="7">
        <v>5077000</v>
      </c>
      <c r="Z377" s="7">
        <v>5042000</v>
      </c>
      <c r="AA377" s="7">
        <v>5021000</v>
      </c>
      <c r="AB377" s="5">
        <v>57.777000000000001</v>
      </c>
      <c r="AC377" s="8">
        <v>59</v>
      </c>
      <c r="AD377" s="5">
        <v>24.696000000000002</v>
      </c>
      <c r="AE377" s="8">
        <v>24</v>
      </c>
      <c r="AF377" s="7">
        <v>247200000</v>
      </c>
      <c r="AG377" s="7">
        <v>247100000</v>
      </c>
      <c r="AH377" s="7">
        <v>246291342</v>
      </c>
      <c r="AI377" s="5">
        <v>96.68</v>
      </c>
      <c r="AJ377" s="7">
        <v>1326</v>
      </c>
      <c r="AK377" s="7">
        <v>239086489</v>
      </c>
      <c r="AL377" s="6">
        <v>24389.212742</v>
      </c>
      <c r="AM377" s="7">
        <v>237001475</v>
      </c>
      <c r="AN377" s="8">
        <v>95.832599999999999</v>
      </c>
    </row>
    <row r="378" spans="1:40" x14ac:dyDescent="0.3">
      <c r="A378" s="4" t="s">
        <v>426</v>
      </c>
      <c r="B378" s="2">
        <v>4004387</v>
      </c>
      <c r="C378" s="1" t="s">
        <v>54</v>
      </c>
      <c r="D378" s="5">
        <v>24213.61676936</v>
      </c>
      <c r="E378" s="6">
        <v>37440.616769</v>
      </c>
      <c r="F378" s="6" t="s">
        <v>42</v>
      </c>
      <c r="G378" s="5">
        <v>1.7949999999999999</v>
      </c>
      <c r="H378" s="5">
        <v>24.675273000000001</v>
      </c>
      <c r="I378" s="5">
        <v>1.7949999999999999</v>
      </c>
      <c r="J378" s="5">
        <v>24.675273000000001</v>
      </c>
      <c r="K378" s="5">
        <v>2.6264718900000004</v>
      </c>
      <c r="L378" s="5">
        <v>2.3367878599999998</v>
      </c>
      <c r="M378" s="5" t="s">
        <v>799</v>
      </c>
      <c r="N378" s="5" t="s">
        <v>42</v>
      </c>
      <c r="O378" s="5" t="s">
        <v>42</v>
      </c>
      <c r="P378" s="5">
        <v>8.2924950000000006</v>
      </c>
      <c r="Q378" s="5">
        <v>15.471329000000001</v>
      </c>
      <c r="R378" s="5">
        <v>15.471329000000001</v>
      </c>
      <c r="S378" s="1" t="s">
        <v>49</v>
      </c>
      <c r="T378" s="7">
        <v>4234000</v>
      </c>
      <c r="U378" s="7">
        <v>3792000</v>
      </c>
      <c r="V378" s="7">
        <v>3930000</v>
      </c>
      <c r="W378" s="7">
        <v>3777000</v>
      </c>
      <c r="X378" s="7">
        <v>4515000</v>
      </c>
      <c r="Y378" s="7">
        <v>4359000</v>
      </c>
      <c r="Z378" s="7">
        <v>4307000</v>
      </c>
      <c r="AA378" s="7">
        <v>4234000</v>
      </c>
      <c r="AB378" s="8">
        <v>59.375999999999998</v>
      </c>
      <c r="AC378" s="8">
        <v>59.889000000000003</v>
      </c>
      <c r="AD378" s="8">
        <v>52.905000000000001</v>
      </c>
      <c r="AE378" s="8">
        <v>53.332999999999998</v>
      </c>
      <c r="AF378" s="7">
        <v>194893819</v>
      </c>
      <c r="AG378" s="7">
        <v>194862821</v>
      </c>
      <c r="AH378" s="7">
        <v>194704884</v>
      </c>
      <c r="AI378" s="5">
        <v>92.57</v>
      </c>
      <c r="AJ378" s="7">
        <v>1400</v>
      </c>
      <c r="AK378" s="7">
        <v>180409525</v>
      </c>
      <c r="AL378" s="6">
        <v>22414.079386000001</v>
      </c>
      <c r="AM378" s="7">
        <v>194518654</v>
      </c>
      <c r="AN378" s="5">
        <v>99.807469999999995</v>
      </c>
    </row>
    <row r="379" spans="1:40" x14ac:dyDescent="0.3">
      <c r="A379" s="4" t="s">
        <v>427</v>
      </c>
      <c r="B379" s="2">
        <v>4256640</v>
      </c>
      <c r="C379" s="1" t="s">
        <v>54</v>
      </c>
      <c r="D379" s="5">
        <v>23532.33619374</v>
      </c>
      <c r="E379" s="6">
        <v>30133.471193000001</v>
      </c>
      <c r="F379" s="6">
        <v>30018.471193999998</v>
      </c>
      <c r="G379" s="5">
        <v>3.9</v>
      </c>
      <c r="H379" s="5">
        <v>24.089773999999998</v>
      </c>
      <c r="I379" s="5">
        <v>3.9</v>
      </c>
      <c r="J379" s="5">
        <v>24.089773999999998</v>
      </c>
      <c r="K379" s="5" t="s">
        <v>799</v>
      </c>
      <c r="L379" s="5">
        <v>7.6185425100000002</v>
      </c>
      <c r="M379" s="5">
        <v>12.994956999999999</v>
      </c>
      <c r="N379" s="5">
        <v>23.4551255630459</v>
      </c>
      <c r="O379" s="5">
        <v>20.254813220393199</v>
      </c>
      <c r="P379" s="5">
        <v>7.7714100000000004</v>
      </c>
      <c r="Q379" s="5">
        <v>14.414218</v>
      </c>
      <c r="R379" s="5">
        <v>14.414218</v>
      </c>
      <c r="S379" s="1" t="s">
        <v>49</v>
      </c>
      <c r="T379" s="7">
        <v>3757719</v>
      </c>
      <c r="U379" s="7">
        <v>3427129</v>
      </c>
      <c r="V379" s="7">
        <v>2833736</v>
      </c>
      <c r="W379" s="7">
        <v>2388855</v>
      </c>
      <c r="X379" s="7">
        <v>3877478</v>
      </c>
      <c r="Y379" s="7">
        <v>3819173</v>
      </c>
      <c r="Z379" s="7">
        <v>3791637</v>
      </c>
      <c r="AA379" s="7">
        <v>3757719</v>
      </c>
      <c r="AB379" s="5">
        <v>78.180999999999997</v>
      </c>
      <c r="AC379" s="8">
        <v>78.290999999999997</v>
      </c>
      <c r="AD379" s="8">
        <v>53.05</v>
      </c>
      <c r="AE379" s="8">
        <v>53.292999999999999</v>
      </c>
      <c r="AF379" s="7">
        <v>69676923</v>
      </c>
      <c r="AG379" s="7">
        <v>69408935</v>
      </c>
      <c r="AH379" s="7">
        <v>72203006</v>
      </c>
      <c r="AI379" s="5">
        <v>87.91</v>
      </c>
      <c r="AJ379" s="7">
        <v>801</v>
      </c>
      <c r="AK379" s="7">
        <v>61285457</v>
      </c>
      <c r="AL379" s="6">
        <v>20688.131719000001</v>
      </c>
      <c r="AM379" s="7">
        <v>63182531</v>
      </c>
      <c r="AN379" s="5">
        <v>90.634979999999999</v>
      </c>
    </row>
    <row r="380" spans="1:40" x14ac:dyDescent="0.3">
      <c r="A380" s="4" t="s">
        <v>428</v>
      </c>
      <c r="B380" s="2">
        <v>4811730</v>
      </c>
      <c r="C380" s="1" t="s">
        <v>54</v>
      </c>
      <c r="D380" s="5">
        <v>25743.566746560002</v>
      </c>
      <c r="E380" s="6">
        <v>27749.477746</v>
      </c>
      <c r="F380" s="6" t="s">
        <v>42</v>
      </c>
      <c r="G380" s="5">
        <v>9.9600000000000009</v>
      </c>
      <c r="H380" s="5">
        <v>32.915655000000001</v>
      </c>
      <c r="I380" s="5">
        <v>9.9600000000000009</v>
      </c>
      <c r="J380" s="5">
        <v>32.915655000000001</v>
      </c>
      <c r="K380" s="5" t="s">
        <v>799</v>
      </c>
      <c r="L380" s="5" t="s">
        <v>799</v>
      </c>
      <c r="M380" s="5">
        <v>29.328524999999999</v>
      </c>
      <c r="N380" s="5" t="s">
        <v>42</v>
      </c>
      <c r="O380" s="5" t="s">
        <v>42</v>
      </c>
      <c r="P380" s="5">
        <v>7.3758140000000001</v>
      </c>
      <c r="Q380" s="5">
        <v>23.351856000000002</v>
      </c>
      <c r="R380" s="5">
        <v>23.351856000000002</v>
      </c>
      <c r="S380" s="1" t="s">
        <v>49</v>
      </c>
      <c r="T380" s="7">
        <v>3788309</v>
      </c>
      <c r="U380" s="7">
        <v>3919709</v>
      </c>
      <c r="V380" s="7">
        <v>3717930</v>
      </c>
      <c r="W380" s="7">
        <v>3085177</v>
      </c>
      <c r="X380" s="7">
        <v>3762226</v>
      </c>
      <c r="Y380" s="7">
        <v>3750153</v>
      </c>
      <c r="Z380" s="7">
        <v>3785520</v>
      </c>
      <c r="AA380" s="7">
        <v>3788309</v>
      </c>
      <c r="AB380" s="5">
        <v>59.162999999999997</v>
      </c>
      <c r="AC380" s="5">
        <v>59.484000000000002</v>
      </c>
      <c r="AD380" s="5">
        <v>30.727</v>
      </c>
      <c r="AE380" s="5">
        <v>30.366</v>
      </c>
      <c r="AF380" s="7">
        <v>21102668</v>
      </c>
      <c r="AG380" s="7">
        <v>21219218</v>
      </c>
      <c r="AH380" s="7">
        <v>21683802</v>
      </c>
      <c r="AI380" s="5">
        <v>94.96</v>
      </c>
      <c r="AJ380" s="7">
        <v>1041</v>
      </c>
      <c r="AK380" s="7">
        <v>20039611</v>
      </c>
      <c r="AL380" s="6">
        <v>24446.722250999999</v>
      </c>
      <c r="AM380" s="7">
        <v>20761094</v>
      </c>
      <c r="AN380" s="5">
        <v>98.381370000000004</v>
      </c>
    </row>
    <row r="381" spans="1:40" x14ac:dyDescent="0.3">
      <c r="A381" s="4" t="s">
        <v>429</v>
      </c>
      <c r="B381" s="2">
        <v>4389036</v>
      </c>
      <c r="C381" s="1" t="s">
        <v>54</v>
      </c>
      <c r="D381" s="5">
        <v>25326.852114149999</v>
      </c>
      <c r="E381" s="6" t="s">
        <v>42</v>
      </c>
      <c r="F381" s="6">
        <v>24274.852114000001</v>
      </c>
      <c r="G381" s="5">
        <v>1.94</v>
      </c>
      <c r="H381" s="5">
        <v>8.4844139999999992</v>
      </c>
      <c r="I381" s="5">
        <v>1.94</v>
      </c>
      <c r="J381" s="5">
        <v>8.4844139999999992</v>
      </c>
      <c r="K381" s="5">
        <v>1.9906359</v>
      </c>
      <c r="L381" s="5">
        <v>1.71563456</v>
      </c>
      <c r="M381" s="5">
        <v>2.682032</v>
      </c>
      <c r="N381" s="5">
        <v>7.4878615785473199</v>
      </c>
      <c r="O381" s="5">
        <v>7.4169794289514801</v>
      </c>
      <c r="P381" s="5" t="s">
        <v>42</v>
      </c>
      <c r="Q381" s="5" t="s">
        <v>42</v>
      </c>
      <c r="R381" s="5">
        <v>2.6394315661791898</v>
      </c>
      <c r="S381" s="1" t="s">
        <v>49</v>
      </c>
      <c r="T381" s="7">
        <v>7662000</v>
      </c>
      <c r="U381" s="7">
        <v>8299000</v>
      </c>
      <c r="V381" s="7">
        <v>9466000</v>
      </c>
      <c r="W381" s="7">
        <v>5852000</v>
      </c>
      <c r="X381" s="7">
        <v>9007000</v>
      </c>
      <c r="Y381" s="7">
        <v>8777000</v>
      </c>
      <c r="Z381" s="7">
        <v>8667000</v>
      </c>
      <c r="AA381" s="7">
        <v>7662000</v>
      </c>
      <c r="AB381" s="5" t="s">
        <v>42</v>
      </c>
      <c r="AC381" s="5" t="s">
        <v>42</v>
      </c>
      <c r="AD381" s="5" t="s">
        <v>42</v>
      </c>
      <c r="AE381" s="5" t="s">
        <v>42</v>
      </c>
      <c r="AF381" s="7">
        <v>389224881</v>
      </c>
      <c r="AG381" s="7">
        <v>395115518</v>
      </c>
      <c r="AH381" s="7">
        <v>413785325</v>
      </c>
      <c r="AI381" s="5">
        <v>100.74</v>
      </c>
      <c r="AJ381" s="7">
        <v>1009</v>
      </c>
      <c r="AK381" s="7">
        <v>392231235</v>
      </c>
      <c r="AL381" s="6">
        <v>25514.641835999999</v>
      </c>
      <c r="AM381" s="7">
        <v>386233092</v>
      </c>
      <c r="AN381" s="5">
        <v>99.200890000000001</v>
      </c>
    </row>
    <row r="382" spans="1:40" x14ac:dyDescent="0.3">
      <c r="A382" s="4" t="s">
        <v>430</v>
      </c>
      <c r="B382" s="2">
        <v>100307</v>
      </c>
      <c r="C382" s="1" t="s">
        <v>41</v>
      </c>
      <c r="D382" s="5">
        <v>23724.410031359999</v>
      </c>
      <c r="E382" s="6" t="s">
        <v>42</v>
      </c>
      <c r="F382" s="6">
        <v>29848.410030999999</v>
      </c>
      <c r="G382" s="5">
        <v>0.33</v>
      </c>
      <c r="H382" s="5">
        <v>15.7019230769231</v>
      </c>
      <c r="I382" s="5">
        <v>0.33</v>
      </c>
      <c r="J382" s="5">
        <v>15.7019230769231</v>
      </c>
      <c r="K382" s="5">
        <v>1.89295540025213</v>
      </c>
      <c r="L382" s="5">
        <v>1.3026801027542299</v>
      </c>
      <c r="M382" s="5">
        <v>26.044657000000001</v>
      </c>
      <c r="N382" s="5" t="s">
        <v>42</v>
      </c>
      <c r="O382" s="5" t="s">
        <v>42</v>
      </c>
      <c r="P382" s="5" t="s">
        <v>42</v>
      </c>
      <c r="Q382" s="5" t="s">
        <v>42</v>
      </c>
      <c r="R382" s="5" t="s">
        <v>42</v>
      </c>
      <c r="S382" s="1" t="s">
        <v>49</v>
      </c>
      <c r="T382" s="7">
        <v>7303000</v>
      </c>
      <c r="U382" s="7">
        <v>7254000</v>
      </c>
      <c r="V382" s="7">
        <v>5985000</v>
      </c>
      <c r="W382" s="7">
        <v>4797000</v>
      </c>
      <c r="X382" s="7">
        <v>7152000</v>
      </c>
      <c r="Y382" s="7">
        <v>7155000</v>
      </c>
      <c r="Z382" s="7">
        <v>7193000</v>
      </c>
      <c r="AA382" s="7">
        <v>7303000</v>
      </c>
      <c r="AB382" s="5" t="s">
        <v>42</v>
      </c>
      <c r="AC382" s="5" t="s">
        <v>42</v>
      </c>
      <c r="AD382" s="5" t="s">
        <v>42</v>
      </c>
      <c r="AE382" s="5" t="s">
        <v>42</v>
      </c>
      <c r="AF382" s="7">
        <v>1452811392</v>
      </c>
      <c r="AG382" s="7">
        <v>1452432838</v>
      </c>
      <c r="AH382" s="7">
        <v>1448075093</v>
      </c>
      <c r="AI382" s="5">
        <v>85.25</v>
      </c>
      <c r="AJ382" s="7">
        <v>1097</v>
      </c>
      <c r="AK382" s="7">
        <v>1238556170</v>
      </c>
      <c r="AL382" s="6">
        <v>20225.622255999999</v>
      </c>
      <c r="AM382" s="7">
        <v>1440884309</v>
      </c>
      <c r="AN382" s="5">
        <v>99.179029999999997</v>
      </c>
    </row>
    <row r="383" spans="1:40" x14ac:dyDescent="0.3">
      <c r="A383" s="4" t="s">
        <v>431</v>
      </c>
      <c r="B383" s="2">
        <v>4044801</v>
      </c>
      <c r="C383" s="1" t="s">
        <v>54</v>
      </c>
      <c r="D383" s="5">
        <v>23960.173346399999</v>
      </c>
      <c r="E383" s="6">
        <v>34818.173346000003</v>
      </c>
      <c r="F383" s="6" t="s">
        <v>42</v>
      </c>
      <c r="G383" s="5">
        <v>3.6999999999999998E-2</v>
      </c>
      <c r="H383" s="5">
        <v>14.080427</v>
      </c>
      <c r="I383" s="5">
        <v>3.6999999999999998E-2</v>
      </c>
      <c r="J383" s="5">
        <v>14.080427</v>
      </c>
      <c r="K383" s="5">
        <v>1.5982507699999999</v>
      </c>
      <c r="L383" s="5">
        <v>1.08916491</v>
      </c>
      <c r="M383" s="5">
        <v>7.1579699999999997</v>
      </c>
      <c r="N383" s="5" t="s">
        <v>42</v>
      </c>
      <c r="O383" s="5" t="s">
        <v>42</v>
      </c>
      <c r="P383" s="5">
        <v>0.40016299999999999</v>
      </c>
      <c r="Q383" s="5">
        <v>7.4673040000000004</v>
      </c>
      <c r="R383" s="5">
        <v>7.4673040000000004</v>
      </c>
      <c r="S383" s="1" t="s">
        <v>49</v>
      </c>
      <c r="T383" s="7">
        <v>93935000</v>
      </c>
      <c r="U383" s="7">
        <v>101556000</v>
      </c>
      <c r="V383" s="7">
        <v>85249000</v>
      </c>
      <c r="W383" s="7">
        <v>64355000</v>
      </c>
      <c r="X383" s="7">
        <v>87010000</v>
      </c>
      <c r="Y383" s="7">
        <v>88768000</v>
      </c>
      <c r="Z383" s="7">
        <v>91710000</v>
      </c>
      <c r="AA383" s="7">
        <v>93935000</v>
      </c>
      <c r="AB383" s="8">
        <v>7.9980000000000002</v>
      </c>
      <c r="AC383" s="8">
        <v>7.08</v>
      </c>
      <c r="AD383" s="8">
        <v>5.3090000000000002</v>
      </c>
      <c r="AE383" s="8">
        <v>4.0010000000000003</v>
      </c>
      <c r="AF383" s="7">
        <v>478000000</v>
      </c>
      <c r="AG383" s="7">
        <v>478000000</v>
      </c>
      <c r="AH383" s="7">
        <v>535000000</v>
      </c>
      <c r="AI383" s="5">
        <v>80.62</v>
      </c>
      <c r="AJ383" s="7">
        <v>1221</v>
      </c>
      <c r="AK383" s="7">
        <v>385811087</v>
      </c>
      <c r="AL383" s="6">
        <v>19317.561126000001</v>
      </c>
      <c r="AM383" s="7">
        <v>474965408</v>
      </c>
      <c r="AN383" s="5">
        <v>99.254369999999994</v>
      </c>
    </row>
    <row r="384" spans="1:40" x14ac:dyDescent="0.3">
      <c r="A384" s="4" t="s">
        <v>432</v>
      </c>
      <c r="B384" s="2">
        <v>4057044</v>
      </c>
      <c r="C384" s="1" t="s">
        <v>54</v>
      </c>
      <c r="D384" s="5">
        <v>24965.9756423</v>
      </c>
      <c r="E384" s="6">
        <v>47733.975641999998</v>
      </c>
      <c r="F384" s="6">
        <v>48804.975642000005</v>
      </c>
      <c r="G384" s="5">
        <v>2.2949999999999999</v>
      </c>
      <c r="H384" s="5">
        <v>16.336901999999998</v>
      </c>
      <c r="I384" s="5">
        <v>2.2949999999999999</v>
      </c>
      <c r="J384" s="5">
        <v>16.336901999999998</v>
      </c>
      <c r="K384" s="5">
        <v>2.6416127999999999</v>
      </c>
      <c r="L384" s="5">
        <v>2.1537169700000001</v>
      </c>
      <c r="M384" s="5" t="s">
        <v>799</v>
      </c>
      <c r="N384" s="5" t="s">
        <v>799</v>
      </c>
      <c r="O384" s="5" t="s">
        <v>799</v>
      </c>
      <c r="P384" s="5">
        <v>3.8448630000000001</v>
      </c>
      <c r="Q384" s="5">
        <v>13.530996999999999</v>
      </c>
      <c r="R384" s="5">
        <v>13.530996999999999</v>
      </c>
      <c r="S384" s="1" t="s">
        <v>49</v>
      </c>
      <c r="T384" s="7">
        <v>12745000</v>
      </c>
      <c r="U384" s="7">
        <v>19228000</v>
      </c>
      <c r="V384" s="7">
        <v>14964000</v>
      </c>
      <c r="W384" s="7">
        <v>11423000</v>
      </c>
      <c r="X384" s="7">
        <v>12415000</v>
      </c>
      <c r="Y384" s="7">
        <v>12397000</v>
      </c>
      <c r="Z384" s="7">
        <v>12206000</v>
      </c>
      <c r="AA384" s="7">
        <v>12745000</v>
      </c>
      <c r="AB384" s="5">
        <v>33.951000000000001</v>
      </c>
      <c r="AC384" s="8">
        <v>35.465000000000003</v>
      </c>
      <c r="AD384" s="5">
        <v>26.536000000000001</v>
      </c>
      <c r="AE384" s="8">
        <v>27.773</v>
      </c>
      <c r="AF384" s="7">
        <v>207100586</v>
      </c>
      <c r="AG384" s="7">
        <v>207020080</v>
      </c>
      <c r="AH384" s="7">
        <v>206258727</v>
      </c>
      <c r="AI384" s="5">
        <v>78.44</v>
      </c>
      <c r="AJ384" s="7">
        <v>981</v>
      </c>
      <c r="AK384" s="7">
        <v>162448705</v>
      </c>
      <c r="AL384" s="6">
        <v>19583.191386999999</v>
      </c>
      <c r="AM384" s="7">
        <v>206307793</v>
      </c>
      <c r="AN384" s="5">
        <v>99.617189999999994</v>
      </c>
    </row>
    <row r="385" spans="1:40" x14ac:dyDescent="0.3">
      <c r="A385" s="4" t="s">
        <v>433</v>
      </c>
      <c r="B385" s="2">
        <v>4913043</v>
      </c>
      <c r="C385" s="1" t="s">
        <v>54</v>
      </c>
      <c r="D385" s="5">
        <v>26632.579748939999</v>
      </c>
      <c r="E385" s="6">
        <v>34292.579747999996</v>
      </c>
      <c r="F385" s="6" t="s">
        <v>42</v>
      </c>
      <c r="G385" s="5">
        <v>-0.434</v>
      </c>
      <c r="H385" s="5">
        <v>132.01067599999999</v>
      </c>
      <c r="I385" s="5">
        <v>-0.434</v>
      </c>
      <c r="J385" s="5">
        <v>132.01067599999999</v>
      </c>
      <c r="K385" s="5" t="s">
        <v>799</v>
      </c>
      <c r="L385" s="5">
        <v>5.2386668499999995</v>
      </c>
      <c r="M385" s="5">
        <v>19.997305000000001</v>
      </c>
      <c r="N385" s="5" t="s">
        <v>42</v>
      </c>
      <c r="O385" s="5" t="s">
        <v>42</v>
      </c>
      <c r="P385" s="5">
        <v>2.2194410000000002</v>
      </c>
      <c r="Q385" s="5">
        <v>10.797412</v>
      </c>
      <c r="R385" s="5">
        <v>10.797412</v>
      </c>
      <c r="S385" s="1" t="s">
        <v>47</v>
      </c>
      <c r="T385" s="7">
        <v>15608000</v>
      </c>
      <c r="U385" s="7">
        <v>15910000</v>
      </c>
      <c r="V385" s="7">
        <v>17737000</v>
      </c>
      <c r="W385" s="7">
        <v>16215000</v>
      </c>
      <c r="X385" s="7">
        <v>15451000</v>
      </c>
      <c r="Y385" s="7">
        <v>15608000</v>
      </c>
      <c r="Z385" s="7">
        <v>15346000</v>
      </c>
      <c r="AA385" s="7">
        <v>15157000</v>
      </c>
      <c r="AB385" s="8">
        <v>71.668000000000006</v>
      </c>
      <c r="AC385" s="5">
        <v>72.358000000000004</v>
      </c>
      <c r="AD385" s="8">
        <v>15.401999999999999</v>
      </c>
      <c r="AE385" s="5">
        <v>15.779</v>
      </c>
      <c r="AF385" s="7">
        <v>358977489</v>
      </c>
      <c r="AG385" s="7">
        <v>358688603</v>
      </c>
      <c r="AH385" s="7">
        <v>357842970</v>
      </c>
      <c r="AI385" s="5">
        <v>58.55</v>
      </c>
      <c r="AJ385" s="7">
        <v>1264</v>
      </c>
      <c r="AK385" s="7">
        <v>210197112</v>
      </c>
      <c r="AL385" s="6">
        <v>15594.523739</v>
      </c>
      <c r="AM385" s="7">
        <v>231761728</v>
      </c>
      <c r="AN385" s="5">
        <v>64.561539999999994</v>
      </c>
    </row>
    <row r="386" spans="1:40" x14ac:dyDescent="0.3">
      <c r="A386" s="4" t="s">
        <v>434</v>
      </c>
      <c r="B386" s="2">
        <v>4057058</v>
      </c>
      <c r="C386" s="1" t="s">
        <v>54</v>
      </c>
      <c r="D386" s="5">
        <v>23902.848461950001</v>
      </c>
      <c r="E386" s="6">
        <v>39922.848461000001</v>
      </c>
      <c r="F386" s="6">
        <v>39860.848462000002</v>
      </c>
      <c r="G386" s="5">
        <v>0.28899999999999998</v>
      </c>
      <c r="H386" s="5">
        <v>29.18018</v>
      </c>
      <c r="I386" s="5">
        <v>0.28899999999999998</v>
      </c>
      <c r="J386" s="5">
        <v>29.18018</v>
      </c>
      <c r="K386" s="5">
        <v>2.0724294599999999</v>
      </c>
      <c r="L386" s="5">
        <v>1.6957227399999999</v>
      </c>
      <c r="M386" s="5" t="s">
        <v>799</v>
      </c>
      <c r="N386" s="5" t="s">
        <v>799</v>
      </c>
      <c r="O386" s="5" t="s">
        <v>799</v>
      </c>
      <c r="P386" s="5">
        <v>4.8204359999999999</v>
      </c>
      <c r="Q386" s="5">
        <v>12.064928999999999</v>
      </c>
      <c r="R386" s="5">
        <v>12.064928999999999</v>
      </c>
      <c r="S386" s="1" t="s">
        <v>49</v>
      </c>
      <c r="T386" s="7">
        <v>8312000</v>
      </c>
      <c r="U386" s="7">
        <v>7902000</v>
      </c>
      <c r="V386" s="7">
        <v>5783000</v>
      </c>
      <c r="W386" s="7">
        <v>5474000</v>
      </c>
      <c r="X386" s="7">
        <v>8282000</v>
      </c>
      <c r="Y386" s="7">
        <v>8259000</v>
      </c>
      <c r="Z386" s="7">
        <v>8201000</v>
      </c>
      <c r="AA386" s="7">
        <v>8312000</v>
      </c>
      <c r="AB386" s="8">
        <v>40.988999999999997</v>
      </c>
      <c r="AC386" s="8">
        <v>42.466000000000001</v>
      </c>
      <c r="AD386" s="8">
        <v>37.728999999999999</v>
      </c>
      <c r="AE386" s="8">
        <v>39.555999999999997</v>
      </c>
      <c r="AF386" s="7">
        <v>737778000</v>
      </c>
      <c r="AG386" s="7">
        <v>737762000</v>
      </c>
      <c r="AH386" s="7">
        <v>737124000</v>
      </c>
      <c r="AI386" s="5">
        <v>78.98</v>
      </c>
      <c r="AJ386" s="7">
        <v>948</v>
      </c>
      <c r="AK386" s="7">
        <v>582874304</v>
      </c>
      <c r="AL386" s="6">
        <v>18879.298706000001</v>
      </c>
      <c r="AM386" s="7">
        <v>736636532</v>
      </c>
      <c r="AN386" s="5">
        <v>99.819310000000002</v>
      </c>
    </row>
    <row r="387" spans="1:40" x14ac:dyDescent="0.3">
      <c r="A387" s="4" t="s">
        <v>435</v>
      </c>
      <c r="B387" s="2">
        <v>4216584</v>
      </c>
      <c r="C387" s="1" t="s">
        <v>41</v>
      </c>
      <c r="D387" s="5">
        <v>25782.76516947</v>
      </c>
      <c r="E387" s="6">
        <v>63711.765168999998</v>
      </c>
      <c r="F387" s="6">
        <v>63729.765168999991</v>
      </c>
      <c r="G387" s="5">
        <v>0.05</v>
      </c>
      <c r="H387" s="5" t="s">
        <v>799</v>
      </c>
      <c r="I387" s="5">
        <v>0.05</v>
      </c>
      <c r="J387" s="5" t="s">
        <v>799</v>
      </c>
      <c r="K387" s="5" t="s">
        <v>799</v>
      </c>
      <c r="L387" s="5">
        <v>0.73419489999999998</v>
      </c>
      <c r="M387" s="5">
        <v>4.843318</v>
      </c>
      <c r="N387" s="5" t="s">
        <v>799</v>
      </c>
      <c r="O387" s="5">
        <v>10.8474770642202</v>
      </c>
      <c r="P387" s="5">
        <v>1.609777</v>
      </c>
      <c r="Q387" s="5">
        <v>8.3974910000000005</v>
      </c>
      <c r="R387" s="5">
        <v>8.3974910000000005</v>
      </c>
      <c r="S387" s="1" t="s">
        <v>49</v>
      </c>
      <c r="T387" s="7">
        <v>41321000</v>
      </c>
      <c r="U387" s="7">
        <v>33817000</v>
      </c>
      <c r="V387" s="7">
        <v>12191000</v>
      </c>
      <c r="W387" s="7">
        <v>10671000</v>
      </c>
      <c r="X387" s="7">
        <v>39578000</v>
      </c>
      <c r="Y387" s="7">
        <v>39934000</v>
      </c>
      <c r="Z387" s="7">
        <v>40579000</v>
      </c>
      <c r="AA387" s="7">
        <v>41321000</v>
      </c>
      <c r="AB387" s="8">
        <v>41.155999999999999</v>
      </c>
      <c r="AC387" s="8">
        <v>41.584000000000003</v>
      </c>
      <c r="AD387" s="8">
        <v>17.93</v>
      </c>
      <c r="AE387" s="8">
        <v>18.053000000000001</v>
      </c>
      <c r="AF387" s="7">
        <v>2452000000</v>
      </c>
      <c r="AG387" s="7">
        <v>2451000000</v>
      </c>
      <c r="AH387" s="7">
        <v>2438000000</v>
      </c>
      <c r="AI387" s="5">
        <v>62.13</v>
      </c>
      <c r="AJ387" s="7">
        <v>1363</v>
      </c>
      <c r="AK387" s="7">
        <v>1524049494</v>
      </c>
      <c r="AL387" s="6">
        <v>16017.760181</v>
      </c>
      <c r="AM387" s="7">
        <v>2221186487</v>
      </c>
      <c r="AN387" s="8">
        <v>90.543700000000001</v>
      </c>
    </row>
    <row r="388" spans="1:40" x14ac:dyDescent="0.3">
      <c r="A388" s="4" t="s">
        <v>436</v>
      </c>
      <c r="B388" s="2">
        <v>5248785</v>
      </c>
      <c r="C388" s="1" t="s">
        <v>41</v>
      </c>
      <c r="D388" s="5">
        <v>25356.325641629999</v>
      </c>
      <c r="E388" s="6">
        <v>17720.862641</v>
      </c>
      <c r="F388" s="6" t="s">
        <v>42</v>
      </c>
      <c r="G388" s="5">
        <v>0.65900000000000003</v>
      </c>
      <c r="H388" s="5">
        <v>27.622705</v>
      </c>
      <c r="I388" s="5">
        <v>0.65900000000000003</v>
      </c>
      <c r="J388" s="5">
        <v>27.622705</v>
      </c>
      <c r="K388" s="5">
        <v>3.0524296199999998</v>
      </c>
      <c r="L388" s="5">
        <v>2.9224954100000002</v>
      </c>
      <c r="M388" s="5">
        <v>14.760035999999999</v>
      </c>
      <c r="N388" s="5" t="s">
        <v>42</v>
      </c>
      <c r="O388" s="5" t="s">
        <v>42</v>
      </c>
      <c r="P388" s="5">
        <v>3.829259</v>
      </c>
      <c r="Q388" s="5">
        <v>19.492218000000001</v>
      </c>
      <c r="R388" s="5">
        <v>19.492218000000001</v>
      </c>
      <c r="S388" s="1" t="s">
        <v>45</v>
      </c>
      <c r="T388" s="7">
        <v>4527224</v>
      </c>
      <c r="U388" s="7">
        <v>4392960</v>
      </c>
      <c r="V388" s="7">
        <v>4099864</v>
      </c>
      <c r="W388" s="7">
        <v>2651368</v>
      </c>
      <c r="X388" s="7">
        <v>4627752</v>
      </c>
      <c r="Y388" s="7">
        <v>4586938</v>
      </c>
      <c r="Z388" s="7">
        <v>4563094</v>
      </c>
      <c r="AA388" s="7">
        <v>4527224</v>
      </c>
      <c r="AB388" s="8">
        <v>76.349999999999994</v>
      </c>
      <c r="AC388" s="5">
        <v>75.828999999999994</v>
      </c>
      <c r="AD388" s="5">
        <v>15.522</v>
      </c>
      <c r="AE388" s="5">
        <v>19.233000000000001</v>
      </c>
      <c r="AF388" s="7">
        <v>306624279</v>
      </c>
      <c r="AG388" s="7">
        <v>307995624</v>
      </c>
      <c r="AH388" s="7">
        <v>304337965</v>
      </c>
      <c r="AI388" s="5">
        <v>59.92</v>
      </c>
      <c r="AJ388" s="7">
        <v>862</v>
      </c>
      <c r="AK388" s="7">
        <v>183658288</v>
      </c>
      <c r="AL388" s="6">
        <v>15194.050166000001</v>
      </c>
      <c r="AM388" s="7">
        <v>261464598</v>
      </c>
      <c r="AN388" s="5">
        <v>85.307969999999997</v>
      </c>
    </row>
    <row r="389" spans="1:40" x14ac:dyDescent="0.3">
      <c r="A389" s="4" t="s">
        <v>437</v>
      </c>
      <c r="B389" s="2">
        <v>4071659</v>
      </c>
      <c r="C389" s="1" t="s">
        <v>41</v>
      </c>
      <c r="D389" s="5">
        <v>20611.137967859999</v>
      </c>
      <c r="E389" s="6">
        <v>26884.137966999999</v>
      </c>
      <c r="F389" s="6" t="s">
        <v>42</v>
      </c>
      <c r="G389" s="5">
        <v>1.35</v>
      </c>
      <c r="H389" s="5">
        <v>60.040281999999998</v>
      </c>
      <c r="I389" s="5">
        <v>1.35</v>
      </c>
      <c r="J389" s="5">
        <v>60.040281999999998</v>
      </c>
      <c r="K389" s="5">
        <v>11.761688700000001</v>
      </c>
      <c r="L389" s="5">
        <v>1.7717681999999999</v>
      </c>
      <c r="M389" s="5" t="s">
        <v>799</v>
      </c>
      <c r="N389" s="5" t="s">
        <v>42</v>
      </c>
      <c r="O389" s="5" t="s">
        <v>42</v>
      </c>
      <c r="P389" s="5">
        <v>1.8737200000000001</v>
      </c>
      <c r="Q389" s="5">
        <v>12.220063</v>
      </c>
      <c r="R389" s="5">
        <v>12.220063</v>
      </c>
      <c r="S389" s="1" t="s">
        <v>47</v>
      </c>
      <c r="T389" s="7">
        <v>13003000</v>
      </c>
      <c r="U389" s="7">
        <v>12318000</v>
      </c>
      <c r="V389" s="7">
        <v>18793000</v>
      </c>
      <c r="W389" s="7">
        <v>16922000</v>
      </c>
      <c r="X389" s="7">
        <v>14348000</v>
      </c>
      <c r="Y389" s="7">
        <v>13003000</v>
      </c>
      <c r="Z389" s="7">
        <v>11911000</v>
      </c>
      <c r="AA389" s="7">
        <v>11257000</v>
      </c>
      <c r="AB389" s="5">
        <v>22.364000000000001</v>
      </c>
      <c r="AC389" s="8">
        <v>30.45</v>
      </c>
      <c r="AD389" s="8">
        <v>6.2140000000000004</v>
      </c>
      <c r="AE389" s="8">
        <v>14.872999999999999</v>
      </c>
      <c r="AF389" s="7">
        <v>346000000</v>
      </c>
      <c r="AG389" s="7">
        <v>343000000</v>
      </c>
      <c r="AH389" s="7">
        <v>324000000</v>
      </c>
      <c r="AI389" s="8">
        <v>95.61</v>
      </c>
      <c r="AJ389" s="7">
        <v>901</v>
      </c>
      <c r="AK389" s="7">
        <v>330515065</v>
      </c>
      <c r="AL389" s="6">
        <v>19705.308174999998</v>
      </c>
      <c r="AM389" s="7">
        <v>344094091</v>
      </c>
      <c r="AN389" s="5">
        <v>99.533029999999997</v>
      </c>
    </row>
    <row r="390" spans="1:40" x14ac:dyDescent="0.3">
      <c r="A390" s="4" t="s">
        <v>438</v>
      </c>
      <c r="B390" s="2">
        <v>4007308</v>
      </c>
      <c r="C390" s="1" t="s">
        <v>54</v>
      </c>
      <c r="D390" s="5">
        <v>23922.06647854</v>
      </c>
      <c r="E390" s="6">
        <v>42333.066478000001</v>
      </c>
      <c r="F390" s="6">
        <v>42333.066479000001</v>
      </c>
      <c r="G390" s="5">
        <v>1.7</v>
      </c>
      <c r="H390" s="5">
        <v>21.052384</v>
      </c>
      <c r="I390" s="5">
        <v>1.7</v>
      </c>
      <c r="J390" s="5">
        <v>21.052384</v>
      </c>
      <c r="K390" s="5">
        <v>2.0941698799999999</v>
      </c>
      <c r="L390" s="5">
        <v>2.0214277699999998</v>
      </c>
      <c r="M390" s="5" t="s">
        <v>799</v>
      </c>
      <c r="N390" s="5" t="s">
        <v>799</v>
      </c>
      <c r="O390" s="5" t="s">
        <v>799</v>
      </c>
      <c r="P390" s="5">
        <v>5.997884</v>
      </c>
      <c r="Q390" s="5">
        <v>12.977641</v>
      </c>
      <c r="R390" s="5">
        <v>12.977641</v>
      </c>
      <c r="S390" s="1" t="s">
        <v>49</v>
      </c>
      <c r="T390" s="7">
        <v>7265000</v>
      </c>
      <c r="U390" s="7">
        <v>7713000</v>
      </c>
      <c r="V390" s="7">
        <v>6157000</v>
      </c>
      <c r="W390" s="7">
        <v>5540000</v>
      </c>
      <c r="X390" s="7">
        <v>7058000</v>
      </c>
      <c r="Y390" s="7">
        <v>6947000</v>
      </c>
      <c r="Z390" s="7">
        <v>7018000</v>
      </c>
      <c r="AA390" s="7">
        <v>7265000</v>
      </c>
      <c r="AB390" s="5">
        <v>47.722000000000001</v>
      </c>
      <c r="AC390" s="8">
        <v>51.148000000000003</v>
      </c>
      <c r="AD390" s="5">
        <v>43.234999999999999</v>
      </c>
      <c r="AE390" s="8">
        <v>46.244999999999997</v>
      </c>
      <c r="AF390" s="7">
        <v>266900000</v>
      </c>
      <c r="AG390" s="7">
        <v>266800000</v>
      </c>
      <c r="AH390" s="7">
        <v>262900000</v>
      </c>
      <c r="AI390" s="5">
        <v>80.98</v>
      </c>
      <c r="AJ390" s="7">
        <v>812</v>
      </c>
      <c r="AK390" s="7">
        <v>216144842</v>
      </c>
      <c r="AL390" s="6">
        <v>19370.900740000001</v>
      </c>
      <c r="AM390" s="7">
        <v>265814261</v>
      </c>
      <c r="AN390" s="5">
        <v>99.582840000000004</v>
      </c>
    </row>
    <row r="391" spans="1:40" x14ac:dyDescent="0.3">
      <c r="A391" s="4" t="s">
        <v>439</v>
      </c>
      <c r="B391" s="2">
        <v>103262</v>
      </c>
      <c r="C391" s="1" t="s">
        <v>41</v>
      </c>
      <c r="D391" s="5">
        <v>22374.94370028</v>
      </c>
      <c r="E391" s="6">
        <v>21496.9437</v>
      </c>
      <c r="F391" s="6">
        <v>21496.9437</v>
      </c>
      <c r="G391" s="5">
        <v>5.2</v>
      </c>
      <c r="H391" s="5">
        <v>7.3556012332990699</v>
      </c>
      <c r="I391" s="5">
        <v>5.2</v>
      </c>
      <c r="J391" s="5">
        <v>7.3556012332990699</v>
      </c>
      <c r="K391" s="5">
        <v>1.6207463054187201</v>
      </c>
      <c r="L391" s="5">
        <v>1.6207463054187201</v>
      </c>
      <c r="M391" s="5">
        <v>8.8246871987495208</v>
      </c>
      <c r="N391" s="5" t="s">
        <v>42</v>
      </c>
      <c r="O391" s="5" t="s">
        <v>42</v>
      </c>
      <c r="P391" s="5">
        <v>1.7685679999999999</v>
      </c>
      <c r="Q391" s="5">
        <v>5.2902529999999999</v>
      </c>
      <c r="R391" s="5">
        <v>5.2922067208961101</v>
      </c>
      <c r="S391" s="1" t="s">
        <v>49</v>
      </c>
      <c r="T391" s="7">
        <v>10013000</v>
      </c>
      <c r="U391" s="7">
        <v>6563000</v>
      </c>
      <c r="V391" s="7">
        <v>9630000</v>
      </c>
      <c r="W391" s="7">
        <v>7536000</v>
      </c>
      <c r="X391" s="7">
        <v>12155000</v>
      </c>
      <c r="Y391" s="7">
        <v>10646000</v>
      </c>
      <c r="Z391" s="7">
        <v>10707000</v>
      </c>
      <c r="AA391" s="7">
        <v>10013000</v>
      </c>
      <c r="AB391" s="5">
        <v>24.388000000000002</v>
      </c>
      <c r="AC391" s="8">
        <v>33.262</v>
      </c>
      <c r="AD391" s="5">
        <v>24.388000000000002</v>
      </c>
      <c r="AE391" s="8">
        <v>33.417999999999999</v>
      </c>
      <c r="AF391" s="7">
        <v>156300000</v>
      </c>
      <c r="AG391" s="7">
        <v>156200000</v>
      </c>
      <c r="AH391" s="7">
        <v>156900000</v>
      </c>
      <c r="AI391" s="5">
        <v>67.05</v>
      </c>
      <c r="AJ391" s="7">
        <v>955</v>
      </c>
      <c r="AK391" s="7">
        <v>104803639</v>
      </c>
      <c r="AL391" s="6">
        <v>15001.592886</v>
      </c>
      <c r="AM391" s="7">
        <v>153602268</v>
      </c>
      <c r="AN391" s="5">
        <v>98.264510000000001</v>
      </c>
    </row>
    <row r="392" spans="1:40" x14ac:dyDescent="0.3">
      <c r="A392" s="4" t="s">
        <v>440</v>
      </c>
      <c r="B392" s="2">
        <v>4305562</v>
      </c>
      <c r="C392" s="1" t="s">
        <v>41</v>
      </c>
      <c r="D392" s="5">
        <v>23683.165331759999</v>
      </c>
      <c r="E392" s="6">
        <v>23704.165331</v>
      </c>
      <c r="F392" s="6" t="s">
        <v>42</v>
      </c>
      <c r="G392" s="5">
        <v>1.42</v>
      </c>
      <c r="H392" s="5">
        <v>21.429359999999999</v>
      </c>
      <c r="I392" s="5">
        <v>1.42</v>
      </c>
      <c r="J392" s="5">
        <v>21.429359999999999</v>
      </c>
      <c r="K392" s="5" t="s">
        <v>799</v>
      </c>
      <c r="L392" s="5">
        <v>26.511151570000003</v>
      </c>
      <c r="M392" s="5">
        <v>17.409953999999999</v>
      </c>
      <c r="N392" s="5" t="s">
        <v>42</v>
      </c>
      <c r="O392" s="5" t="s">
        <v>42</v>
      </c>
      <c r="P392" s="5">
        <v>3.6620059999999999</v>
      </c>
      <c r="Q392" s="5">
        <v>14.017839</v>
      </c>
      <c r="R392" s="5">
        <v>14.017839</v>
      </c>
      <c r="S392" s="1" t="s">
        <v>152</v>
      </c>
      <c r="T392" s="7">
        <v>6268000</v>
      </c>
      <c r="U392" s="7">
        <v>6362000</v>
      </c>
      <c r="V392" s="7">
        <v>6318000</v>
      </c>
      <c r="W392" s="7">
        <v>5744000</v>
      </c>
      <c r="X392" s="7">
        <v>6473000</v>
      </c>
      <c r="Y392" s="7">
        <v>6377000</v>
      </c>
      <c r="Z392" s="7">
        <v>6268000</v>
      </c>
      <c r="AA392" s="7">
        <v>6181000</v>
      </c>
      <c r="AB392" s="5">
        <v>70.724000000000004</v>
      </c>
      <c r="AC392" s="5">
        <v>71.094999999999999</v>
      </c>
      <c r="AD392" s="5">
        <v>23.756</v>
      </c>
      <c r="AE392" s="8">
        <v>25.12</v>
      </c>
      <c r="AF392" s="7">
        <v>203000000</v>
      </c>
      <c r="AG392" s="7">
        <v>205000000</v>
      </c>
      <c r="AH392" s="7">
        <v>206000000</v>
      </c>
      <c r="AI392" s="5">
        <v>94.45</v>
      </c>
      <c r="AJ392" s="7">
        <v>1094</v>
      </c>
      <c r="AK392" s="7">
        <v>192013396</v>
      </c>
      <c r="AL392" s="6">
        <v>22367.640500000001</v>
      </c>
      <c r="AM392" s="7">
        <v>202236837</v>
      </c>
      <c r="AN392" s="8">
        <v>99.4739</v>
      </c>
    </row>
    <row r="393" spans="1:40" x14ac:dyDescent="0.3">
      <c r="A393" s="4" t="s">
        <v>441</v>
      </c>
      <c r="B393" s="2">
        <v>4010561</v>
      </c>
      <c r="C393" s="1" t="s">
        <v>54</v>
      </c>
      <c r="D393" s="5">
        <v>21001.093000000001</v>
      </c>
      <c r="E393" s="6">
        <v>29826.093000000001</v>
      </c>
      <c r="F393" s="6" t="s">
        <v>42</v>
      </c>
      <c r="G393" s="5">
        <v>1.3</v>
      </c>
      <c r="H393" s="5">
        <v>5.909427</v>
      </c>
      <c r="I393" s="5">
        <v>1.3</v>
      </c>
      <c r="J393" s="5">
        <v>5.909427</v>
      </c>
      <c r="K393" s="5">
        <v>1.5554906800000001</v>
      </c>
      <c r="L393" s="5">
        <v>1.4734076899999999</v>
      </c>
      <c r="M393" s="5" t="s">
        <v>799</v>
      </c>
      <c r="N393" s="5" t="s">
        <v>42</v>
      </c>
      <c r="O393" s="5" t="s">
        <v>42</v>
      </c>
      <c r="P393" s="5">
        <v>2.0528659999999999</v>
      </c>
      <c r="Q393" s="5">
        <v>3.9131580000000001</v>
      </c>
      <c r="R393" s="5">
        <v>3.9131580000000001</v>
      </c>
      <c r="S393" s="1" t="s">
        <v>49</v>
      </c>
      <c r="T393" s="7">
        <v>14427000</v>
      </c>
      <c r="U393" s="7">
        <v>18873000</v>
      </c>
      <c r="V393" s="7">
        <v>13750000</v>
      </c>
      <c r="W393" s="7">
        <v>4673000</v>
      </c>
      <c r="X393" s="7">
        <v>14529000</v>
      </c>
      <c r="Y393" s="7">
        <v>14750000</v>
      </c>
      <c r="Z393" s="7">
        <v>14409000</v>
      </c>
      <c r="AA393" s="7">
        <v>14427000</v>
      </c>
      <c r="AB393" s="5">
        <v>54.674999999999997</v>
      </c>
      <c r="AC393" s="8">
        <v>53.533999999999999</v>
      </c>
      <c r="AD393" s="5">
        <v>51.875</v>
      </c>
      <c r="AE393" s="8">
        <v>52.460999999999999</v>
      </c>
      <c r="AF393" s="7">
        <v>658000000</v>
      </c>
      <c r="AG393" s="7">
        <v>628000000</v>
      </c>
      <c r="AH393" s="7">
        <v>641000000</v>
      </c>
      <c r="AI393" s="5">
        <v>74.42</v>
      </c>
      <c r="AJ393" s="7">
        <v>1394</v>
      </c>
      <c r="AK393" s="7">
        <v>488834876</v>
      </c>
      <c r="AL393" s="6">
        <v>15628.050985</v>
      </c>
      <c r="AM393" s="7">
        <v>651909192</v>
      </c>
      <c r="AN393" s="5">
        <v>99.240250000000003</v>
      </c>
    </row>
    <row r="394" spans="1:40" x14ac:dyDescent="0.3">
      <c r="A394" s="4" t="s">
        <v>442</v>
      </c>
      <c r="B394" s="2">
        <v>100233</v>
      </c>
      <c r="C394" s="1" t="s">
        <v>54</v>
      </c>
      <c r="D394" s="5">
        <v>21503.716679900001</v>
      </c>
      <c r="E394" s="6" t="s">
        <v>42</v>
      </c>
      <c r="F394" s="6">
        <v>20264.716680000001</v>
      </c>
      <c r="G394" s="5">
        <v>0.48799999999999999</v>
      </c>
      <c r="H394" s="5">
        <v>13.367231638418099</v>
      </c>
      <c r="I394" s="5">
        <v>0.48799999999999999</v>
      </c>
      <c r="J394" s="5">
        <v>13.367231638418099</v>
      </c>
      <c r="K394" s="5">
        <v>1.9496986814117698</v>
      </c>
      <c r="L394" s="5">
        <v>1.27021817284359</v>
      </c>
      <c r="M394" s="5">
        <v>9.0236459999999994</v>
      </c>
      <c r="N394" s="5" t="s">
        <v>42</v>
      </c>
      <c r="O394" s="5" t="s">
        <v>42</v>
      </c>
      <c r="P394" s="5" t="s">
        <v>42</v>
      </c>
      <c r="Q394" s="5" t="s">
        <v>42</v>
      </c>
      <c r="R394" s="5" t="s">
        <v>42</v>
      </c>
      <c r="S394" s="1" t="s">
        <v>49</v>
      </c>
      <c r="T394" s="7">
        <v>7574000</v>
      </c>
      <c r="U394" s="7">
        <v>7164000</v>
      </c>
      <c r="V394" s="7">
        <v>6418000</v>
      </c>
      <c r="W394" s="7">
        <v>6260000</v>
      </c>
      <c r="X394" s="7">
        <v>7078000</v>
      </c>
      <c r="Y394" s="7">
        <v>7145000</v>
      </c>
      <c r="Z394" s="7">
        <v>7371000</v>
      </c>
      <c r="AA394" s="7">
        <v>7574000</v>
      </c>
      <c r="AB394" s="5" t="s">
        <v>42</v>
      </c>
      <c r="AC394" s="5" t="s">
        <v>42</v>
      </c>
      <c r="AD394" s="5" t="s">
        <v>42</v>
      </c>
      <c r="AE394" s="5" t="s">
        <v>42</v>
      </c>
      <c r="AF394" s="7">
        <v>910573560</v>
      </c>
      <c r="AG394" s="7">
        <v>914860313</v>
      </c>
      <c r="AH394" s="7">
        <v>938378190</v>
      </c>
      <c r="AI394" s="5">
        <v>81.14</v>
      </c>
      <c r="AJ394" s="7">
        <v>1059</v>
      </c>
      <c r="AK394" s="7">
        <v>737426489</v>
      </c>
      <c r="AL394" s="6">
        <v>17447.510729000001</v>
      </c>
      <c r="AM394" s="7">
        <v>904909974</v>
      </c>
      <c r="AN394" s="5">
        <v>99.564970000000002</v>
      </c>
    </row>
    <row r="395" spans="1:40" x14ac:dyDescent="0.3">
      <c r="A395" s="4" t="s">
        <v>443</v>
      </c>
      <c r="B395" s="2">
        <v>5302583</v>
      </c>
      <c r="C395" s="1" t="s">
        <v>54</v>
      </c>
      <c r="D395" s="5">
        <v>20947.84</v>
      </c>
      <c r="E395" s="6">
        <v>19713.84</v>
      </c>
      <c r="F395" s="6" t="s">
        <v>42</v>
      </c>
      <c r="G395" s="5">
        <v>6.8000000000000005E-2</v>
      </c>
      <c r="H395" s="5" t="s">
        <v>799</v>
      </c>
      <c r="I395" s="5">
        <v>6.8000000000000005E-2</v>
      </c>
      <c r="J395" s="5" t="s">
        <v>799</v>
      </c>
      <c r="K395" s="5">
        <v>16.218117850000002</v>
      </c>
      <c r="L395" s="5">
        <v>14.675686430000001</v>
      </c>
      <c r="M395" s="5">
        <v>80.348584000000002</v>
      </c>
      <c r="N395" s="5" t="s">
        <v>42</v>
      </c>
      <c r="O395" s="5" t="s">
        <v>42</v>
      </c>
      <c r="P395" s="5">
        <v>4.2322540000000002</v>
      </c>
      <c r="Q395" s="5" t="s">
        <v>799</v>
      </c>
      <c r="R395" s="5" t="s">
        <v>799</v>
      </c>
      <c r="S395" s="1" t="s">
        <v>49</v>
      </c>
      <c r="T395" s="7">
        <v>3865000</v>
      </c>
      <c r="U395" s="7">
        <v>2731000</v>
      </c>
      <c r="V395" s="7">
        <v>1705000</v>
      </c>
      <c r="W395" s="7">
        <v>823000</v>
      </c>
      <c r="X395" s="7">
        <v>4658000</v>
      </c>
      <c r="Y395" s="7">
        <v>4386000</v>
      </c>
      <c r="Z395" s="7">
        <v>4121000</v>
      </c>
      <c r="AA395" s="7">
        <v>3865000</v>
      </c>
      <c r="AB395" s="5">
        <v>21.707999999999998</v>
      </c>
      <c r="AC395" s="5">
        <v>23.358000000000001</v>
      </c>
      <c r="AD395" s="5">
        <v>-6.9859999999999998</v>
      </c>
      <c r="AE395" s="5">
        <v>4.2999999999999997E-2</v>
      </c>
      <c r="AF395" s="7">
        <v>565000000</v>
      </c>
      <c r="AG395" s="7">
        <v>560000000</v>
      </c>
      <c r="AH395" s="7">
        <v>538330440</v>
      </c>
      <c r="AI395" s="5">
        <v>78.47</v>
      </c>
      <c r="AJ395" s="7">
        <v>624</v>
      </c>
      <c r="AK395" s="7">
        <v>445704657</v>
      </c>
      <c r="AL395" s="6">
        <v>16437.587749999999</v>
      </c>
      <c r="AM395" s="7">
        <v>425657490</v>
      </c>
      <c r="AN395" s="8">
        <v>74.939700000000002</v>
      </c>
    </row>
    <row r="396" spans="1:40" x14ac:dyDescent="0.3">
      <c r="A396" s="4" t="s">
        <v>444</v>
      </c>
      <c r="B396" s="2">
        <v>5113207</v>
      </c>
      <c r="C396" s="1" t="s">
        <v>54</v>
      </c>
      <c r="D396" s="5">
        <v>29063.470205450001</v>
      </c>
      <c r="E396" s="6">
        <v>27345.468205000001</v>
      </c>
      <c r="F396" s="6" t="s">
        <v>42</v>
      </c>
      <c r="G396" s="5">
        <v>0.155</v>
      </c>
      <c r="H396" s="5" t="s">
        <v>799</v>
      </c>
      <c r="I396" s="5">
        <v>0.155</v>
      </c>
      <c r="J396" s="5" t="s">
        <v>799</v>
      </c>
      <c r="K396" s="5">
        <v>15.112754500000001</v>
      </c>
      <c r="L396" s="5">
        <v>14.577719070000001</v>
      </c>
      <c r="M396" s="5">
        <v>183.922222</v>
      </c>
      <c r="N396" s="5" t="s">
        <v>42</v>
      </c>
      <c r="O396" s="5" t="s">
        <v>42</v>
      </c>
      <c r="P396" s="5">
        <v>24.366689000000001</v>
      </c>
      <c r="Q396" s="5" t="s">
        <v>799</v>
      </c>
      <c r="R396" s="5">
        <v>-47.44341</v>
      </c>
      <c r="S396" s="1" t="s">
        <v>49</v>
      </c>
      <c r="T396" s="7">
        <v>804029</v>
      </c>
      <c r="U396" s="7">
        <v>666701</v>
      </c>
      <c r="V396" s="7">
        <v>484916</v>
      </c>
      <c r="W396" s="7">
        <v>228908</v>
      </c>
      <c r="X396" s="7">
        <v>1122248</v>
      </c>
      <c r="Y396" s="7">
        <v>981405</v>
      </c>
      <c r="Z396" s="7">
        <v>883252</v>
      </c>
      <c r="AA396" s="7">
        <v>804029</v>
      </c>
      <c r="AB396" s="5">
        <v>86.192999999999998</v>
      </c>
      <c r="AC396" s="5">
        <v>89.248000000000005</v>
      </c>
      <c r="AD396" s="5">
        <v>-15.728</v>
      </c>
      <c r="AE396" s="5">
        <v>-53.034999999999997</v>
      </c>
      <c r="AF396" s="7">
        <v>174154758</v>
      </c>
      <c r="AG396" s="7">
        <v>165634091</v>
      </c>
      <c r="AH396" s="7">
        <v>58426526</v>
      </c>
      <c r="AI396" s="5">
        <v>49.05</v>
      </c>
      <c r="AJ396" s="7">
        <v>321</v>
      </c>
      <c r="AK396" s="7">
        <v>86122542</v>
      </c>
      <c r="AL396" s="6">
        <v>14255.864377</v>
      </c>
      <c r="AM396" s="7">
        <v>97538681</v>
      </c>
      <c r="AN396" s="5">
        <v>55.552819999999997</v>
      </c>
    </row>
    <row r="397" spans="1:40" x14ac:dyDescent="0.3">
      <c r="A397" s="4" t="s">
        <v>445</v>
      </c>
      <c r="B397" s="2">
        <v>4992018</v>
      </c>
      <c r="C397" s="1" t="s">
        <v>54</v>
      </c>
      <c r="D397" s="5">
        <v>22498.15743531</v>
      </c>
      <c r="E397" s="6">
        <v>24158.057434999999</v>
      </c>
      <c r="F397" s="6" t="s">
        <v>42</v>
      </c>
      <c r="G397" s="5">
        <v>4.05</v>
      </c>
      <c r="H397" s="5">
        <v>30.179265999999998</v>
      </c>
      <c r="I397" s="5">
        <v>4.05</v>
      </c>
      <c r="J397" s="5">
        <v>30.179265999999998</v>
      </c>
      <c r="K397" s="5" t="s">
        <v>799</v>
      </c>
      <c r="L397" s="5">
        <v>6.9979299500000005</v>
      </c>
      <c r="M397" s="5">
        <v>30.822793999999998</v>
      </c>
      <c r="N397" s="5" t="s">
        <v>42</v>
      </c>
      <c r="O397" s="5" t="s">
        <v>42</v>
      </c>
      <c r="P397" s="5">
        <v>4.2833439999999996</v>
      </c>
      <c r="Q397" s="5">
        <v>18.506249</v>
      </c>
      <c r="R397" s="5">
        <v>18.506249</v>
      </c>
      <c r="S397" s="1" t="s">
        <v>49</v>
      </c>
      <c r="T397" s="7">
        <v>5372900</v>
      </c>
      <c r="U397" s="7">
        <v>4947900</v>
      </c>
      <c r="V397" s="7">
        <v>4194100</v>
      </c>
      <c r="W397" s="7">
        <v>3682500</v>
      </c>
      <c r="X397" s="7">
        <v>5640000</v>
      </c>
      <c r="Y397" s="7">
        <v>5573200</v>
      </c>
      <c r="Z397" s="7">
        <v>5486600</v>
      </c>
      <c r="AA397" s="7">
        <v>5372900</v>
      </c>
      <c r="AB397" s="5">
        <v>35.222999999999999</v>
      </c>
      <c r="AC397" s="8">
        <v>34.021000000000001</v>
      </c>
      <c r="AD397" s="5">
        <v>22.135000000000002</v>
      </c>
      <c r="AE397" s="8">
        <v>22.45</v>
      </c>
      <c r="AF397" s="7">
        <v>53670549</v>
      </c>
      <c r="AG397" s="7">
        <v>53680930</v>
      </c>
      <c r="AH397" s="7">
        <v>53622050</v>
      </c>
      <c r="AI397" s="5">
        <v>94.09</v>
      </c>
      <c r="AJ397" s="7">
        <v>997</v>
      </c>
      <c r="AK397" s="7">
        <v>50499604</v>
      </c>
      <c r="AL397" s="6">
        <v>21168.929</v>
      </c>
      <c r="AM397" s="7">
        <v>53430617</v>
      </c>
      <c r="AN397" s="5">
        <v>99.552949999999996</v>
      </c>
    </row>
    <row r="398" spans="1:40" x14ac:dyDescent="0.3">
      <c r="A398" s="4" t="s">
        <v>446</v>
      </c>
      <c r="B398" s="2">
        <v>103336</v>
      </c>
      <c r="C398" s="1" t="s">
        <v>54</v>
      </c>
      <c r="D398" s="5">
        <v>22300.1649024</v>
      </c>
      <c r="E398" s="6">
        <v>23802.257902000001</v>
      </c>
      <c r="F398" s="6">
        <v>23802.257902000001</v>
      </c>
      <c r="G398" s="5">
        <v>0.91</v>
      </c>
      <c r="H398" s="5">
        <v>14.9923155416153</v>
      </c>
      <c r="I398" s="5">
        <v>0.91</v>
      </c>
      <c r="J398" s="5">
        <v>14.9923155416153</v>
      </c>
      <c r="K398" s="5">
        <v>2.70647411625208</v>
      </c>
      <c r="L398" s="5">
        <v>2.6473456444184595</v>
      </c>
      <c r="M398" s="5">
        <v>6.8204655194844204</v>
      </c>
      <c r="N398" s="5" t="s">
        <v>42</v>
      </c>
      <c r="O398" s="5" t="s">
        <v>42</v>
      </c>
      <c r="P398" s="5">
        <v>1.804217</v>
      </c>
      <c r="Q398" s="5">
        <v>10.594008000000001</v>
      </c>
      <c r="R398" s="5">
        <v>12.0014732692038</v>
      </c>
      <c r="S398" s="1" t="s">
        <v>49</v>
      </c>
      <c r="T398" s="7">
        <v>12142938</v>
      </c>
      <c r="U398" s="7">
        <v>11166499</v>
      </c>
      <c r="V398" s="7">
        <v>9455466</v>
      </c>
      <c r="W398" s="7">
        <v>8098925</v>
      </c>
      <c r="X398" s="7">
        <v>13192565</v>
      </c>
      <c r="Y398" s="7">
        <v>12822824</v>
      </c>
      <c r="Z398" s="7">
        <v>12504706</v>
      </c>
      <c r="AA398" s="7">
        <v>12142938</v>
      </c>
      <c r="AB398" s="8">
        <v>43.2</v>
      </c>
      <c r="AC398" s="8">
        <v>43.777000000000001</v>
      </c>
      <c r="AD398" s="5">
        <v>15.795999999999999</v>
      </c>
      <c r="AE398" s="5" t="s">
        <v>42</v>
      </c>
      <c r="AF398" s="7">
        <v>381189906</v>
      </c>
      <c r="AG398" s="7">
        <v>380646644</v>
      </c>
      <c r="AH398" s="7">
        <v>387065297</v>
      </c>
      <c r="AI398" s="5">
        <v>68.459999999999994</v>
      </c>
      <c r="AJ398" s="7">
        <v>973</v>
      </c>
      <c r="AK398" s="7">
        <v>260867654</v>
      </c>
      <c r="AL398" s="6">
        <v>15265.975112</v>
      </c>
      <c r="AM398" s="7">
        <v>298373433</v>
      </c>
      <c r="AN398" s="5">
        <v>78.299030000000002</v>
      </c>
    </row>
    <row r="399" spans="1:40" x14ac:dyDescent="0.3">
      <c r="A399" s="4" t="s">
        <v>447</v>
      </c>
      <c r="B399" s="2">
        <v>4056944</v>
      </c>
      <c r="C399" s="1" t="s">
        <v>54</v>
      </c>
      <c r="D399" s="5">
        <v>22845.206038560002</v>
      </c>
      <c r="E399" s="6">
        <v>47376.206037999997</v>
      </c>
      <c r="F399" s="6">
        <v>47376.206038999997</v>
      </c>
      <c r="G399" s="5">
        <v>0.72699999999999998</v>
      </c>
      <c r="H399" s="5">
        <v>25.574193999999999</v>
      </c>
      <c r="I399" s="5">
        <v>0.72699999999999998</v>
      </c>
      <c r="J399" s="5">
        <v>25.574193999999999</v>
      </c>
      <c r="K399" s="5">
        <v>3.3550571300000001</v>
      </c>
      <c r="L399" s="5">
        <v>1.8383341799999999</v>
      </c>
      <c r="M399" s="5" t="s">
        <v>799</v>
      </c>
      <c r="N399" s="5" t="s">
        <v>799</v>
      </c>
      <c r="O399" s="5" t="s">
        <v>799</v>
      </c>
      <c r="P399" s="5">
        <v>3.5736750000000002</v>
      </c>
      <c r="Q399" s="5">
        <v>11.532669</v>
      </c>
      <c r="R399" s="5">
        <v>11.532669</v>
      </c>
      <c r="S399" s="1" t="s">
        <v>49</v>
      </c>
      <c r="T399" s="7">
        <v>12685000</v>
      </c>
      <c r="U399" s="7">
        <v>12268000</v>
      </c>
      <c r="V399" s="7">
        <v>10943000</v>
      </c>
      <c r="W399" s="7">
        <v>10607000</v>
      </c>
      <c r="X399" s="7">
        <v>13257000</v>
      </c>
      <c r="Y399" s="7">
        <v>13015000</v>
      </c>
      <c r="Z399" s="7">
        <v>12741000</v>
      </c>
      <c r="AA399" s="7">
        <v>12685000</v>
      </c>
      <c r="AB399" s="8">
        <v>66.89</v>
      </c>
      <c r="AC399" s="8">
        <v>69.774000000000001</v>
      </c>
      <c r="AD399" s="5">
        <v>28.687000000000001</v>
      </c>
      <c r="AE399" s="8">
        <v>29.599</v>
      </c>
      <c r="AF399" s="7">
        <v>576317004</v>
      </c>
      <c r="AG399" s="7">
        <v>575922417</v>
      </c>
      <c r="AH399" s="7">
        <v>573814823</v>
      </c>
      <c r="AI399" s="5">
        <v>84.26</v>
      </c>
      <c r="AJ399" s="7">
        <v>902</v>
      </c>
      <c r="AK399" s="7">
        <v>485626548</v>
      </c>
      <c r="AL399" s="6">
        <v>19250.236362</v>
      </c>
      <c r="AM399" s="7">
        <v>545984305</v>
      </c>
      <c r="AN399" s="8">
        <v>94.736800000000002</v>
      </c>
    </row>
    <row r="400" spans="1:40" x14ac:dyDescent="0.3">
      <c r="A400" s="4" t="s">
        <v>448</v>
      </c>
      <c r="B400" s="2">
        <v>4004396</v>
      </c>
      <c r="C400" s="1" t="s">
        <v>54</v>
      </c>
      <c r="D400" s="5">
        <v>22476.595792560001</v>
      </c>
      <c r="E400" s="6">
        <v>23220.771792</v>
      </c>
      <c r="F400" s="6" t="s">
        <v>42</v>
      </c>
      <c r="G400" s="5">
        <v>0.28000000000000003</v>
      </c>
      <c r="H400" s="5">
        <v>47.845360999999997</v>
      </c>
      <c r="I400" s="5">
        <v>0.28000000000000003</v>
      </c>
      <c r="J400" s="5">
        <v>47.845360999999997</v>
      </c>
      <c r="K400" s="5" t="s">
        <v>799</v>
      </c>
      <c r="L400" s="5">
        <v>17.056229330000001</v>
      </c>
      <c r="M400" s="5">
        <v>41.773176999999997</v>
      </c>
      <c r="N400" s="5" t="s">
        <v>42</v>
      </c>
      <c r="O400" s="5" t="s">
        <v>42</v>
      </c>
      <c r="P400" s="5">
        <v>7.0140149999999997</v>
      </c>
      <c r="Q400" s="5">
        <v>25.941054999999999</v>
      </c>
      <c r="R400" s="5">
        <v>25.941054999999999</v>
      </c>
      <c r="S400" s="1" t="s">
        <v>49</v>
      </c>
      <c r="T400" s="7">
        <v>3073278</v>
      </c>
      <c r="U400" s="7">
        <v>2695823</v>
      </c>
      <c r="V400" s="7">
        <v>2424300</v>
      </c>
      <c r="W400" s="7">
        <v>2161220</v>
      </c>
      <c r="X400" s="7">
        <v>3310625</v>
      </c>
      <c r="Y400" s="7">
        <v>3234782</v>
      </c>
      <c r="Z400" s="7">
        <v>3163612</v>
      </c>
      <c r="AA400" s="7">
        <v>3073278</v>
      </c>
      <c r="AB400" s="5">
        <v>52.173000000000002</v>
      </c>
      <c r="AC400" s="8">
        <v>52.636000000000003</v>
      </c>
      <c r="AD400" s="5">
        <v>22.492999999999999</v>
      </c>
      <c r="AE400" s="8">
        <v>22.884</v>
      </c>
      <c r="AF400" s="7">
        <v>484305525</v>
      </c>
      <c r="AG400" s="7">
        <v>484313840</v>
      </c>
      <c r="AH400" s="7">
        <v>484037858</v>
      </c>
      <c r="AI400" s="5">
        <v>54.16</v>
      </c>
      <c r="AJ400" s="7">
        <v>852</v>
      </c>
      <c r="AK400" s="7">
        <v>262308604</v>
      </c>
      <c r="AL400" s="6">
        <v>12173.742311</v>
      </c>
      <c r="AM400" s="7">
        <v>293141993</v>
      </c>
      <c r="AN400" s="5">
        <v>60.528379999999999</v>
      </c>
    </row>
    <row r="401" spans="1:40" x14ac:dyDescent="0.3">
      <c r="A401" s="4" t="s">
        <v>449</v>
      </c>
      <c r="B401" s="2">
        <v>4158885</v>
      </c>
      <c r="C401" s="1" t="s">
        <v>41</v>
      </c>
      <c r="D401" s="5">
        <v>24482.06771024</v>
      </c>
      <c r="E401" s="6">
        <v>27619.635709999999</v>
      </c>
      <c r="F401" s="6">
        <v>27687.476709999999</v>
      </c>
      <c r="G401" s="5">
        <v>3.39</v>
      </c>
      <c r="H401" s="5">
        <v>24.584962406014998</v>
      </c>
      <c r="I401" s="5">
        <v>3.39</v>
      </c>
      <c r="J401" s="5">
        <v>24.584962406014998</v>
      </c>
      <c r="K401" s="5">
        <v>201.94172452250402</v>
      </c>
      <c r="L401" s="5">
        <v>8.8253255703200004</v>
      </c>
      <c r="M401" s="5">
        <v>256.74841359054898</v>
      </c>
      <c r="N401" s="5" t="s">
        <v>42</v>
      </c>
      <c r="O401" s="5" t="s">
        <v>42</v>
      </c>
      <c r="P401" s="5">
        <v>2.3982489999999999</v>
      </c>
      <c r="Q401" s="5">
        <v>11.61192</v>
      </c>
      <c r="R401" s="5">
        <v>13.832948655169</v>
      </c>
      <c r="S401" s="1" t="s">
        <v>49</v>
      </c>
      <c r="T401" s="7">
        <v>9866044</v>
      </c>
      <c r="U401" s="7">
        <v>8474591</v>
      </c>
      <c r="V401" s="7">
        <v>7616416</v>
      </c>
      <c r="W401" s="7">
        <v>5765875</v>
      </c>
      <c r="X401" s="7">
        <v>11269968</v>
      </c>
      <c r="Y401" s="7">
        <v>10703373</v>
      </c>
      <c r="Z401" s="7">
        <v>10259907</v>
      </c>
      <c r="AA401" s="7">
        <v>9866044</v>
      </c>
      <c r="AB401" s="5">
        <v>30.414000000000001</v>
      </c>
      <c r="AC401" s="5">
        <v>28.006</v>
      </c>
      <c r="AD401" s="8">
        <v>20.63</v>
      </c>
      <c r="AE401" s="5">
        <v>18.327999999999999</v>
      </c>
      <c r="AF401" s="7">
        <v>74810707</v>
      </c>
      <c r="AG401" s="7">
        <v>74761402</v>
      </c>
      <c r="AH401" s="7">
        <v>75619234</v>
      </c>
      <c r="AI401" s="5">
        <v>97.67</v>
      </c>
      <c r="AJ401" s="7">
        <v>788</v>
      </c>
      <c r="AK401" s="7">
        <v>73129107</v>
      </c>
      <c r="AL401" s="6">
        <v>23911.755406</v>
      </c>
      <c r="AM401" s="7">
        <v>74301820</v>
      </c>
      <c r="AN401" s="5">
        <v>99.236750000000001</v>
      </c>
    </row>
    <row r="402" spans="1:40" x14ac:dyDescent="0.3">
      <c r="A402" s="4" t="s">
        <v>450</v>
      </c>
      <c r="B402" s="2">
        <v>4829067</v>
      </c>
      <c r="C402" s="1" t="s">
        <v>41</v>
      </c>
      <c r="D402" s="5">
        <v>21861.49828512</v>
      </c>
      <c r="E402" s="6">
        <v>36245.595285000003</v>
      </c>
      <c r="F402" s="6">
        <v>36245.595285000003</v>
      </c>
      <c r="G402" s="5">
        <v>2.4</v>
      </c>
      <c r="H402" s="5">
        <v>32.069400630914799</v>
      </c>
      <c r="I402" s="5">
        <v>2.4</v>
      </c>
      <c r="J402" s="5">
        <v>32.069400630914799</v>
      </c>
      <c r="K402" s="5" t="s">
        <v>799</v>
      </c>
      <c r="L402" s="5" t="s">
        <v>799</v>
      </c>
      <c r="M402" s="5">
        <v>22.61121</v>
      </c>
      <c r="N402" s="5" t="s">
        <v>42</v>
      </c>
      <c r="O402" s="5" t="s">
        <v>42</v>
      </c>
      <c r="P402" s="5">
        <v>13.621257999999999</v>
      </c>
      <c r="Q402" s="5">
        <v>16.918907000000001</v>
      </c>
      <c r="R402" s="5">
        <v>23.812509712157699</v>
      </c>
      <c r="S402" s="1" t="s">
        <v>49</v>
      </c>
      <c r="T402" s="7">
        <v>2729889</v>
      </c>
      <c r="U402" s="7">
        <v>2643587</v>
      </c>
      <c r="V402" s="7">
        <v>2312282</v>
      </c>
      <c r="W402" s="7">
        <v>2086119</v>
      </c>
      <c r="X402" s="7">
        <v>2687858</v>
      </c>
      <c r="Y402" s="7">
        <v>2701074</v>
      </c>
      <c r="Z402" s="7">
        <v>2716734</v>
      </c>
      <c r="AA402" s="7">
        <v>2729889</v>
      </c>
      <c r="AB402" s="5">
        <v>76.608000000000004</v>
      </c>
      <c r="AC402" s="8">
        <v>77.515000000000001</v>
      </c>
      <c r="AD402" s="5">
        <v>66.066999999999993</v>
      </c>
      <c r="AE402" s="8">
        <v>67.111999999999995</v>
      </c>
      <c r="AF402" s="7">
        <v>107506000</v>
      </c>
      <c r="AG402" s="7">
        <v>107471000</v>
      </c>
      <c r="AH402" s="7">
        <v>108120000</v>
      </c>
      <c r="AI402" s="8">
        <v>97.2</v>
      </c>
      <c r="AJ402" s="7">
        <v>901</v>
      </c>
      <c r="AK402" s="7">
        <v>104512649</v>
      </c>
      <c r="AL402" s="6">
        <v>21249.511793999998</v>
      </c>
      <c r="AM402" s="7">
        <v>106702268</v>
      </c>
      <c r="AN402" s="5">
        <v>99.237049999999996</v>
      </c>
    </row>
    <row r="403" spans="1:40" x14ac:dyDescent="0.3">
      <c r="A403" s="4" t="s">
        <v>451</v>
      </c>
      <c r="B403" s="2">
        <v>4391244</v>
      </c>
      <c r="C403" s="1" t="s">
        <v>41</v>
      </c>
      <c r="D403" s="5">
        <v>22062.906832799999</v>
      </c>
      <c r="E403" s="6">
        <v>23727.424832000001</v>
      </c>
      <c r="F403" s="6" t="s">
        <v>42</v>
      </c>
      <c r="G403" s="5">
        <v>1.0489999999999999</v>
      </c>
      <c r="H403" s="5">
        <v>58.865385000000003</v>
      </c>
      <c r="I403" s="5">
        <v>1.0489999999999999</v>
      </c>
      <c r="J403" s="5">
        <v>58.865385000000003</v>
      </c>
      <c r="K403" s="5" t="s">
        <v>799</v>
      </c>
      <c r="L403" s="5">
        <v>6.8652810999999998</v>
      </c>
      <c r="M403" s="5">
        <v>30.044167999999999</v>
      </c>
      <c r="N403" s="5" t="s">
        <v>42</v>
      </c>
      <c r="O403" s="5" t="s">
        <v>42</v>
      </c>
      <c r="P403" s="5">
        <v>10.323130000000001</v>
      </c>
      <c r="Q403" s="5">
        <v>31.867927999999999</v>
      </c>
      <c r="R403" s="5">
        <v>31.867927999999999</v>
      </c>
      <c r="S403" s="1" t="s">
        <v>43</v>
      </c>
      <c r="T403" s="7">
        <v>2298472</v>
      </c>
      <c r="U403" s="7">
        <v>2097053</v>
      </c>
      <c r="V403" s="7">
        <v>1933347</v>
      </c>
      <c r="W403" s="7">
        <v>1807159</v>
      </c>
      <c r="X403" s="7">
        <v>2298472</v>
      </c>
      <c r="Y403" s="7">
        <v>2218545</v>
      </c>
      <c r="Z403" s="7">
        <v>2242248</v>
      </c>
      <c r="AA403" s="7">
        <v>2181357</v>
      </c>
      <c r="AB403" s="8">
        <v>80.647000000000006</v>
      </c>
      <c r="AC403" s="8">
        <v>80.647000000000006</v>
      </c>
      <c r="AD403" s="8">
        <v>30.416</v>
      </c>
      <c r="AE403" s="8">
        <v>30.416</v>
      </c>
      <c r="AF403" s="7">
        <v>120155000</v>
      </c>
      <c r="AG403" s="7">
        <v>120049000</v>
      </c>
      <c r="AH403" s="7">
        <v>118846000</v>
      </c>
      <c r="AI403" s="5">
        <v>99.64</v>
      </c>
      <c r="AJ403" s="7">
        <v>814</v>
      </c>
      <c r="AK403" s="7">
        <v>119701326</v>
      </c>
      <c r="AL403" s="6">
        <v>21984.345533</v>
      </c>
      <c r="AM403" s="7">
        <v>112777304</v>
      </c>
      <c r="AN403" s="8">
        <v>93.880099999999999</v>
      </c>
    </row>
    <row r="404" spans="1:40" x14ac:dyDescent="0.3">
      <c r="A404" s="4" t="s">
        <v>452</v>
      </c>
      <c r="B404" s="2">
        <v>5258643</v>
      </c>
      <c r="C404" s="1" t="s">
        <v>41</v>
      </c>
      <c r="D404" s="5">
        <v>23874.678460800002</v>
      </c>
      <c r="E404" s="6">
        <v>22439.678459999999</v>
      </c>
      <c r="F404" s="6" t="s">
        <v>42</v>
      </c>
      <c r="G404" s="5">
        <v>0.32</v>
      </c>
      <c r="H404" s="5">
        <v>32.727272999999997</v>
      </c>
      <c r="I404" s="5">
        <v>0.32</v>
      </c>
      <c r="J404" s="5">
        <v>32.727272999999997</v>
      </c>
      <c r="K404" s="5">
        <v>2.1741318600000001</v>
      </c>
      <c r="L404" s="5">
        <v>2.0701552599999999</v>
      </c>
      <c r="M404" s="5">
        <v>19.42446</v>
      </c>
      <c r="N404" s="5" t="s">
        <v>42</v>
      </c>
      <c r="O404" s="5" t="s">
        <v>42</v>
      </c>
      <c r="P404" s="5">
        <v>3.3126190000000002</v>
      </c>
      <c r="Q404" s="5">
        <v>9.3072079999999993</v>
      </c>
      <c r="R404" s="5">
        <v>9.3072079999999993</v>
      </c>
      <c r="S404" s="1" t="s">
        <v>49</v>
      </c>
      <c r="T404" s="7">
        <v>7392000</v>
      </c>
      <c r="U404" s="7">
        <v>8108000</v>
      </c>
      <c r="V404" s="7">
        <v>6585000</v>
      </c>
      <c r="W404" s="7">
        <v>4851000</v>
      </c>
      <c r="X404" s="7">
        <v>6774000</v>
      </c>
      <c r="Y404" s="7">
        <v>6887000</v>
      </c>
      <c r="Z404" s="7">
        <v>7100000</v>
      </c>
      <c r="AA404" s="7">
        <v>7392000</v>
      </c>
      <c r="AB404" s="5">
        <v>28.422999999999998</v>
      </c>
      <c r="AC404" s="5">
        <v>25.495000000000001</v>
      </c>
      <c r="AD404" s="5">
        <v>34.997</v>
      </c>
      <c r="AE404" s="5">
        <v>34.588000000000001</v>
      </c>
      <c r="AF404" s="7">
        <v>552654594</v>
      </c>
      <c r="AG404" s="7">
        <v>551777466</v>
      </c>
      <c r="AH404" s="7">
        <v>553199000</v>
      </c>
      <c r="AI404" s="8">
        <v>18.2</v>
      </c>
      <c r="AJ404" s="7">
        <v>367</v>
      </c>
      <c r="AK404" s="7">
        <v>100561456</v>
      </c>
      <c r="AL404" s="6">
        <v>4344.2548989999996</v>
      </c>
      <c r="AM404" s="7">
        <v>102224023</v>
      </c>
      <c r="AN404" s="5">
        <v>18.49691</v>
      </c>
    </row>
    <row r="405" spans="1:40" x14ac:dyDescent="0.3">
      <c r="A405" s="4" t="s">
        <v>453</v>
      </c>
      <c r="B405" s="2">
        <v>4021939</v>
      </c>
      <c r="C405" s="1" t="s">
        <v>54</v>
      </c>
      <c r="D405" s="5">
        <v>21872.337687200001</v>
      </c>
      <c r="E405" s="6">
        <v>23039.637686999999</v>
      </c>
      <c r="F405" s="6" t="s">
        <v>42</v>
      </c>
      <c r="G405" s="5">
        <v>6.68</v>
      </c>
      <c r="H405" s="5">
        <v>29.176487000000002</v>
      </c>
      <c r="I405" s="5">
        <v>6.68</v>
      </c>
      <c r="J405" s="5">
        <v>29.176487000000002</v>
      </c>
      <c r="K405" s="5">
        <v>40.962705980000003</v>
      </c>
      <c r="L405" s="5">
        <v>29.015169420000003</v>
      </c>
      <c r="M405" s="5">
        <v>31.609864000000002</v>
      </c>
      <c r="N405" s="5" t="s">
        <v>42</v>
      </c>
      <c r="O405" s="5" t="s">
        <v>42</v>
      </c>
      <c r="P405" s="5">
        <v>4.4727610000000002</v>
      </c>
      <c r="Q405" s="5">
        <v>19.620726000000001</v>
      </c>
      <c r="R405" s="5">
        <v>19.620726000000001</v>
      </c>
      <c r="S405" s="1" t="s">
        <v>49</v>
      </c>
      <c r="T405" s="7">
        <v>4981900</v>
      </c>
      <c r="U405" s="7">
        <v>4718400</v>
      </c>
      <c r="V405" s="7">
        <v>4194100</v>
      </c>
      <c r="W405" s="7">
        <v>3634100</v>
      </c>
      <c r="X405" s="7">
        <v>5151100</v>
      </c>
      <c r="Y405" s="7">
        <v>5019400</v>
      </c>
      <c r="Z405" s="7">
        <v>4979600</v>
      </c>
      <c r="AA405" s="7">
        <v>4981900</v>
      </c>
      <c r="AB405" s="5">
        <v>31.068000000000001</v>
      </c>
      <c r="AC405" s="5">
        <v>32.447000000000003</v>
      </c>
      <c r="AD405" s="5">
        <v>18.366</v>
      </c>
      <c r="AE405" s="5">
        <v>20.475000000000001</v>
      </c>
      <c r="AF405" s="7">
        <v>35632233</v>
      </c>
      <c r="AG405" s="7">
        <v>35631854</v>
      </c>
      <c r="AH405" s="7">
        <v>35536933</v>
      </c>
      <c r="AI405" s="5">
        <v>69.19</v>
      </c>
      <c r="AJ405" s="7">
        <v>761</v>
      </c>
      <c r="AK405" s="7">
        <v>24646692</v>
      </c>
      <c r="AL405" s="6">
        <v>15132.822421000001</v>
      </c>
      <c r="AM405" s="7">
        <v>31933729</v>
      </c>
      <c r="AN405" s="5">
        <v>89.642870000000002</v>
      </c>
    </row>
    <row r="406" spans="1:40" x14ac:dyDescent="0.3">
      <c r="A406" s="4" t="s">
        <v>454</v>
      </c>
      <c r="B406" s="2">
        <v>4122573</v>
      </c>
      <c r="C406" s="1" t="s">
        <v>41</v>
      </c>
      <c r="D406" s="5">
        <v>23935.3331903</v>
      </c>
      <c r="E406" s="6">
        <v>26110.333190000001</v>
      </c>
      <c r="F406" s="6">
        <v>27011.333190000001</v>
      </c>
      <c r="G406" s="8">
        <v>5.04</v>
      </c>
      <c r="H406" s="5">
        <v>24.448086</v>
      </c>
      <c r="I406" s="8">
        <v>5.04</v>
      </c>
      <c r="J406" s="5">
        <v>24.448086</v>
      </c>
      <c r="K406" s="5" t="s">
        <v>799</v>
      </c>
      <c r="L406" s="5">
        <v>18.17464185</v>
      </c>
      <c r="M406" s="5">
        <v>13.087018</v>
      </c>
      <c r="N406" s="5">
        <v>23.1919067679022</v>
      </c>
      <c r="O406" s="5">
        <v>8.2818577038145094</v>
      </c>
      <c r="P406" s="5">
        <v>1.9494050000000001</v>
      </c>
      <c r="Q406" s="5">
        <v>14.381897</v>
      </c>
      <c r="R406" s="5">
        <v>14.381897</v>
      </c>
      <c r="S406" s="1" t="s">
        <v>49</v>
      </c>
      <c r="T406" s="7">
        <v>12839000</v>
      </c>
      <c r="U406" s="7">
        <v>11667000</v>
      </c>
      <c r="V406" s="7">
        <v>8598000</v>
      </c>
      <c r="W406" s="7">
        <v>5199000</v>
      </c>
      <c r="X406" s="7">
        <v>13394000</v>
      </c>
      <c r="Y406" s="7">
        <v>13263000</v>
      </c>
      <c r="Z406" s="7">
        <v>13063000</v>
      </c>
      <c r="AA406" s="7">
        <v>12839000</v>
      </c>
      <c r="AB406" s="5">
        <v>87.748000000000005</v>
      </c>
      <c r="AC406" s="5">
        <v>89.188999999999993</v>
      </c>
      <c r="AD406" s="8">
        <v>12.711</v>
      </c>
      <c r="AE406" s="8">
        <v>12.842000000000001</v>
      </c>
      <c r="AF406" s="7">
        <v>128839778</v>
      </c>
      <c r="AG406" s="7">
        <v>130804533</v>
      </c>
      <c r="AH406" s="7">
        <v>139854147</v>
      </c>
      <c r="AI406" s="8">
        <v>92.61</v>
      </c>
      <c r="AJ406" s="7">
        <v>1001</v>
      </c>
      <c r="AK406" s="7">
        <v>118856854</v>
      </c>
      <c r="AL406" s="6">
        <v>22165.614701999999</v>
      </c>
      <c r="AM406" s="7">
        <v>121620033</v>
      </c>
      <c r="AN406" s="5">
        <v>94.759159999999994</v>
      </c>
    </row>
    <row r="407" spans="1:40" x14ac:dyDescent="0.3">
      <c r="A407" s="4" t="s">
        <v>455</v>
      </c>
      <c r="B407" s="2">
        <v>4057052</v>
      </c>
      <c r="C407" s="1" t="s">
        <v>54</v>
      </c>
      <c r="D407" s="5">
        <v>20994.839585099999</v>
      </c>
      <c r="E407" s="6">
        <v>49593.192584999997</v>
      </c>
      <c r="F407" s="6">
        <v>49593.192585000004</v>
      </c>
      <c r="G407" s="5">
        <v>-0.33</v>
      </c>
      <c r="H407" s="5" t="s">
        <v>799</v>
      </c>
      <c r="I407" s="5">
        <v>-0.33</v>
      </c>
      <c r="J407" s="5" t="s">
        <v>799</v>
      </c>
      <c r="K407" s="5">
        <v>1.9824931699999999</v>
      </c>
      <c r="L407" s="5">
        <v>1.38596619</v>
      </c>
      <c r="M407" s="5" t="s">
        <v>799</v>
      </c>
      <c r="N407" s="5" t="s">
        <v>799</v>
      </c>
      <c r="O407" s="5" t="s">
        <v>799</v>
      </c>
      <c r="P407" s="5">
        <v>4.26661</v>
      </c>
      <c r="Q407" s="5">
        <v>11.713827</v>
      </c>
      <c r="R407" s="5">
        <v>11.713827</v>
      </c>
      <c r="S407" s="1" t="s">
        <v>49</v>
      </c>
      <c r="T407" s="7">
        <v>11910705</v>
      </c>
      <c r="U407" s="7">
        <v>12289336</v>
      </c>
      <c r="V407" s="7">
        <v>9863085</v>
      </c>
      <c r="W407" s="7">
        <v>8904430</v>
      </c>
      <c r="X407" s="7">
        <v>11623559</v>
      </c>
      <c r="Y407" s="7">
        <v>11351817</v>
      </c>
      <c r="Z407" s="7">
        <v>11447637</v>
      </c>
      <c r="AA407" s="7">
        <v>11910705</v>
      </c>
      <c r="AB407" s="8">
        <v>40.692</v>
      </c>
      <c r="AC407" s="8">
        <v>49.4</v>
      </c>
      <c r="AD407" s="8">
        <v>32.223999999999997</v>
      </c>
      <c r="AE407" s="8">
        <v>35.695999999999998</v>
      </c>
      <c r="AF407" s="7">
        <v>363891973</v>
      </c>
      <c r="AG407" s="7">
        <v>354566071</v>
      </c>
      <c r="AH407" s="7">
        <v>349275775</v>
      </c>
      <c r="AI407" s="5">
        <v>84.1</v>
      </c>
      <c r="AJ407" s="7">
        <v>1076</v>
      </c>
      <c r="AK407" s="7">
        <v>308140507</v>
      </c>
      <c r="AL407" s="6">
        <v>17656.451051</v>
      </c>
      <c r="AM407" s="7">
        <v>365540450</v>
      </c>
      <c r="AN407" s="5">
        <v>99.764840000000007</v>
      </c>
    </row>
    <row r="408" spans="1:40" x14ac:dyDescent="0.3">
      <c r="A408" s="4" t="s">
        <v>456</v>
      </c>
      <c r="B408" s="2">
        <v>21825918</v>
      </c>
      <c r="C408" s="1" t="s">
        <v>41</v>
      </c>
      <c r="D408" s="5">
        <v>24209.39014068</v>
      </c>
      <c r="E408" s="6">
        <v>11320.288710000001</v>
      </c>
      <c r="F408" s="6" t="s">
        <v>42</v>
      </c>
      <c r="G408" s="5">
        <v>0.37133923172064942</v>
      </c>
      <c r="H408" s="5">
        <v>17.766846000000001</v>
      </c>
      <c r="I408" s="5">
        <v>0.37133923172064942</v>
      </c>
      <c r="J408" s="5">
        <v>17.766846000000001</v>
      </c>
      <c r="K408" s="5">
        <v>2.58667348</v>
      </c>
      <c r="L408" s="5">
        <v>2.5510903900000002</v>
      </c>
      <c r="M408" s="5">
        <v>10.083629</v>
      </c>
      <c r="N408" s="5" t="s">
        <v>42</v>
      </c>
      <c r="O408" s="5" t="s">
        <v>42</v>
      </c>
      <c r="P408" s="5">
        <v>0.55952000000000002</v>
      </c>
      <c r="Q408" s="5">
        <v>8.1593470000000003</v>
      </c>
      <c r="R408" s="5">
        <v>8.1593470000000003</v>
      </c>
      <c r="S408" s="1" t="s">
        <v>49</v>
      </c>
      <c r="T408" s="7">
        <v>17502121.521844536</v>
      </c>
      <c r="U408" s="7">
        <v>6740570.6329689827</v>
      </c>
      <c r="V408" s="7">
        <v>4187451.3147326945</v>
      </c>
      <c r="W408" s="7">
        <v>1371510.3360279773</v>
      </c>
      <c r="X408" s="7">
        <v>19708323.217870459</v>
      </c>
      <c r="Y408" s="7">
        <v>18518062.383629736</v>
      </c>
      <c r="Z408" s="7">
        <v>18244745.30999862</v>
      </c>
      <c r="AA408" s="7">
        <v>17502121.521844536</v>
      </c>
      <c r="AB408" s="5">
        <v>22.201000000000001</v>
      </c>
      <c r="AC408" s="5">
        <v>21.472000000000001</v>
      </c>
      <c r="AD408" s="8">
        <v>7.4379999999999997</v>
      </c>
      <c r="AE408" s="8">
        <v>5.8150000000000004</v>
      </c>
      <c r="AF408" s="7">
        <v>997933854</v>
      </c>
      <c r="AG408" s="7">
        <v>997502684</v>
      </c>
      <c r="AH408" s="7">
        <v>985818464</v>
      </c>
      <c r="AI408" s="5">
        <v>27.39</v>
      </c>
      <c r="AJ408" s="7">
        <v>263</v>
      </c>
      <c r="AK408" s="7">
        <v>273176934</v>
      </c>
      <c r="AL408" s="6">
        <v>6630.0041879999999</v>
      </c>
      <c r="AM408" s="7">
        <v>526383930</v>
      </c>
      <c r="AN408" s="5">
        <v>52.770180000000003</v>
      </c>
    </row>
    <row r="409" spans="1:40" x14ac:dyDescent="0.3">
      <c r="A409" s="4" t="s">
        <v>457</v>
      </c>
      <c r="B409" s="2">
        <v>4102413</v>
      </c>
      <c r="C409" s="1" t="s">
        <v>54</v>
      </c>
      <c r="D409" s="5">
        <v>23813.916798179998</v>
      </c>
      <c r="E409" s="6">
        <v>23630.916797999998</v>
      </c>
      <c r="F409" s="6" t="s">
        <v>42</v>
      </c>
      <c r="G409" s="5">
        <v>1.85</v>
      </c>
      <c r="H409" s="5">
        <v>48.786349999999999</v>
      </c>
      <c r="I409" s="5">
        <v>1.85</v>
      </c>
      <c r="J409" s="5">
        <v>48.786349999999999</v>
      </c>
      <c r="K409" s="5">
        <v>9.0608983199999997</v>
      </c>
      <c r="L409" s="5">
        <v>8.6622760799999998</v>
      </c>
      <c r="M409" s="5">
        <v>74.970359999999999</v>
      </c>
      <c r="N409" s="5" t="s">
        <v>42</v>
      </c>
      <c r="O409" s="5" t="s">
        <v>42</v>
      </c>
      <c r="P409" s="5">
        <v>8.2154489999999996</v>
      </c>
      <c r="Q409" s="5">
        <v>29.720685</v>
      </c>
      <c r="R409" s="5">
        <v>29.720685</v>
      </c>
      <c r="S409" s="1" t="s">
        <v>49</v>
      </c>
      <c r="T409" s="7">
        <v>2949800</v>
      </c>
      <c r="U409" s="7">
        <v>2886900</v>
      </c>
      <c r="V409" s="7">
        <v>2831600</v>
      </c>
      <c r="W409" s="7">
        <v>2146900</v>
      </c>
      <c r="X409" s="7">
        <v>2876400</v>
      </c>
      <c r="Y409" s="7">
        <v>2876900</v>
      </c>
      <c r="Z409" s="7">
        <v>2928600</v>
      </c>
      <c r="AA409" s="7">
        <v>2949800</v>
      </c>
      <c r="AB409" s="5">
        <v>38.308</v>
      </c>
      <c r="AC409" s="8">
        <v>34.869999999999997</v>
      </c>
      <c r="AD409" s="5">
        <v>28.741</v>
      </c>
      <c r="AE409" s="8">
        <v>25.89</v>
      </c>
      <c r="AF409" s="7">
        <v>72500000</v>
      </c>
      <c r="AG409" s="7">
        <v>72600000</v>
      </c>
      <c r="AH409" s="7">
        <v>74000000</v>
      </c>
      <c r="AI409" s="5">
        <v>96.06</v>
      </c>
      <c r="AJ409" s="7">
        <v>939</v>
      </c>
      <c r="AK409" s="7">
        <v>69571616</v>
      </c>
      <c r="AL409" s="6">
        <v>22876.538773</v>
      </c>
      <c r="AM409" s="7">
        <v>71923623</v>
      </c>
      <c r="AN409" s="5">
        <v>99.311369999999997</v>
      </c>
    </row>
    <row r="410" spans="1:40" x14ac:dyDescent="0.3">
      <c r="A410" s="4" t="s">
        <v>458</v>
      </c>
      <c r="B410" s="2">
        <v>4057157</v>
      </c>
      <c r="C410" s="1" t="s">
        <v>54</v>
      </c>
      <c r="D410" s="5">
        <v>21589.65711969</v>
      </c>
      <c r="E410" s="6">
        <v>29411.530118999999</v>
      </c>
      <c r="F410" s="6">
        <v>29411.530119999999</v>
      </c>
      <c r="G410" s="5">
        <v>0.85599999999999998</v>
      </c>
      <c r="H410" s="5">
        <v>20.341142000000001</v>
      </c>
      <c r="I410" s="5">
        <v>0.85599999999999998</v>
      </c>
      <c r="J410" s="5">
        <v>20.341142000000001</v>
      </c>
      <c r="K410" s="5">
        <v>1.9015356800000001</v>
      </c>
      <c r="L410" s="5">
        <v>1.7741935499999999</v>
      </c>
      <c r="M410" s="5" t="s">
        <v>799</v>
      </c>
      <c r="N410" s="5" t="s">
        <v>799</v>
      </c>
      <c r="O410" s="5" t="s">
        <v>799</v>
      </c>
      <c r="P410" s="5">
        <v>7.0612750000000002</v>
      </c>
      <c r="Q410" s="5">
        <v>14.257129000000001</v>
      </c>
      <c r="R410" s="5">
        <v>14.257129000000001</v>
      </c>
      <c r="S410" s="1" t="s">
        <v>43</v>
      </c>
      <c r="T410" s="7">
        <v>4165187</v>
      </c>
      <c r="U410" s="7">
        <v>4275357</v>
      </c>
      <c r="V410" s="7">
        <v>4201662</v>
      </c>
      <c r="W410" s="7">
        <v>3407490</v>
      </c>
      <c r="X410" s="7">
        <v>4165187</v>
      </c>
      <c r="Y410" s="7">
        <v>4094885</v>
      </c>
      <c r="Z410" s="7">
        <v>4056069</v>
      </c>
      <c r="AA410" s="7">
        <v>3949815</v>
      </c>
      <c r="AB410" s="8">
        <v>57.917000000000002</v>
      </c>
      <c r="AC410" s="8">
        <v>57.917000000000002</v>
      </c>
      <c r="AD410" s="8">
        <v>48.366</v>
      </c>
      <c r="AE410" s="8">
        <v>48.366</v>
      </c>
      <c r="AF410" s="7">
        <v>155258845</v>
      </c>
      <c r="AG410" s="7">
        <v>155229024</v>
      </c>
      <c r="AH410" s="7">
        <v>148492783</v>
      </c>
      <c r="AI410" s="5">
        <v>98.55</v>
      </c>
      <c r="AJ410" s="7">
        <v>940</v>
      </c>
      <c r="AK410" s="7">
        <v>153139572</v>
      </c>
      <c r="AL410" s="6">
        <v>21275.680736999999</v>
      </c>
      <c r="AM410" s="7">
        <v>154752477</v>
      </c>
      <c r="AN410" s="5">
        <v>99.583619999999996</v>
      </c>
    </row>
    <row r="411" spans="1:40" x14ac:dyDescent="0.3">
      <c r="A411" s="4" t="s">
        <v>459</v>
      </c>
      <c r="B411" s="2">
        <v>4279452</v>
      </c>
      <c r="C411" s="1" t="s">
        <v>54</v>
      </c>
      <c r="D411" s="5">
        <v>21034.441477749999</v>
      </c>
      <c r="E411" s="6">
        <v>20356.006476999999</v>
      </c>
      <c r="F411" s="6" t="s">
        <v>42</v>
      </c>
      <c r="G411" s="8">
        <v>5.8</v>
      </c>
      <c r="H411" s="5">
        <v>23.240151999999998</v>
      </c>
      <c r="I411" s="8">
        <v>5.8</v>
      </c>
      <c r="J411" s="5">
        <v>23.240151999999998</v>
      </c>
      <c r="K411" s="5">
        <v>18.986421960000001</v>
      </c>
      <c r="L411" s="5">
        <v>7.6256629199999999</v>
      </c>
      <c r="M411" s="5">
        <v>16.715409000000001</v>
      </c>
      <c r="N411" s="5" t="s">
        <v>42</v>
      </c>
      <c r="O411" s="5" t="s">
        <v>42</v>
      </c>
      <c r="P411" s="5">
        <v>1.4299649999999999</v>
      </c>
      <c r="Q411" s="5">
        <v>11.722314000000001</v>
      </c>
      <c r="R411" s="5">
        <v>11.722314000000001</v>
      </c>
      <c r="S411" s="1" t="s">
        <v>49</v>
      </c>
      <c r="T411" s="7">
        <v>12582873</v>
      </c>
      <c r="U411" s="7">
        <v>11076120</v>
      </c>
      <c r="V411" s="7">
        <v>9903580</v>
      </c>
      <c r="W411" s="7">
        <v>8797061</v>
      </c>
      <c r="X411" s="7">
        <v>14235318</v>
      </c>
      <c r="Y411" s="7">
        <v>13745992</v>
      </c>
      <c r="Z411" s="7">
        <v>13124717</v>
      </c>
      <c r="AA411" s="7">
        <v>12582873</v>
      </c>
      <c r="AB411" s="5">
        <v>16.605</v>
      </c>
      <c r="AC411" s="5">
        <v>18.446000000000002</v>
      </c>
      <c r="AD411" s="8">
        <v>7.915</v>
      </c>
      <c r="AE411" s="8">
        <v>9.6620000000000008</v>
      </c>
      <c r="AF411" s="7">
        <v>45997428</v>
      </c>
      <c r="AG411" s="7">
        <v>46712350</v>
      </c>
      <c r="AH411" s="7">
        <v>47141954</v>
      </c>
      <c r="AI411" s="8">
        <v>93.7</v>
      </c>
      <c r="AJ411" s="7">
        <v>932</v>
      </c>
      <c r="AK411" s="7">
        <v>43105504</v>
      </c>
      <c r="AL411" s="6">
        <v>19709.991704</v>
      </c>
      <c r="AM411" s="7">
        <v>45405679</v>
      </c>
      <c r="AN411" s="5">
        <v>98.703580000000002</v>
      </c>
    </row>
    <row r="412" spans="1:40" x14ac:dyDescent="0.3">
      <c r="A412" s="4" t="s">
        <v>460</v>
      </c>
      <c r="B412" s="2">
        <v>4114659</v>
      </c>
      <c r="C412" s="1" t="s">
        <v>41</v>
      </c>
      <c r="D412" s="5">
        <v>23101.325147700001</v>
      </c>
      <c r="E412" s="6">
        <v>28489.325147</v>
      </c>
      <c r="F412" s="6" t="s">
        <v>42</v>
      </c>
      <c r="G412" s="5">
        <v>2.34</v>
      </c>
      <c r="H412" s="5">
        <v>21.189340999999999</v>
      </c>
      <c r="I412" s="5">
        <v>2.34</v>
      </c>
      <c r="J412" s="5">
        <v>21.189340999999999</v>
      </c>
      <c r="K412" s="5" t="s">
        <v>799</v>
      </c>
      <c r="L412" s="5">
        <v>9.8287690699999999</v>
      </c>
      <c r="M412" s="5">
        <v>17.322873999999999</v>
      </c>
      <c r="N412" s="5" t="s">
        <v>42</v>
      </c>
      <c r="O412" s="5" t="s">
        <v>42</v>
      </c>
      <c r="P412" s="5">
        <v>1.3676280000000001</v>
      </c>
      <c r="Q412" s="5">
        <v>13.841191999999999</v>
      </c>
      <c r="R412" s="5">
        <v>13.841191999999999</v>
      </c>
      <c r="S412" s="1" t="s">
        <v>49</v>
      </c>
      <c r="T412" s="7">
        <v>21376000</v>
      </c>
      <c r="U412" s="7">
        <v>23748700</v>
      </c>
      <c r="V412" s="7">
        <v>20820800</v>
      </c>
      <c r="W412" s="7">
        <v>18467500</v>
      </c>
      <c r="X412" s="7">
        <v>20831200</v>
      </c>
      <c r="Y412" s="7">
        <v>20942900</v>
      </c>
      <c r="Z412" s="7">
        <v>21145600</v>
      </c>
      <c r="AA412" s="7">
        <v>21376000</v>
      </c>
      <c r="AB412" s="5">
        <v>21.765000000000001</v>
      </c>
      <c r="AC412" s="8">
        <v>22.087</v>
      </c>
      <c r="AD412" s="8">
        <v>9.4930000000000003</v>
      </c>
      <c r="AE412" s="8">
        <v>9.5830000000000002</v>
      </c>
      <c r="AF412" s="7">
        <v>133200000</v>
      </c>
      <c r="AG412" s="7">
        <v>133600000</v>
      </c>
      <c r="AH412" s="7">
        <v>134000000</v>
      </c>
      <c r="AI412" s="8">
        <v>97.4</v>
      </c>
      <c r="AJ412" s="7">
        <v>1116</v>
      </c>
      <c r="AK412" s="7">
        <v>129793239</v>
      </c>
      <c r="AL412" s="6">
        <v>22499.65798</v>
      </c>
      <c r="AM412" s="7">
        <v>132855456</v>
      </c>
      <c r="AN412" s="5">
        <v>99.693389999999994</v>
      </c>
    </row>
    <row r="413" spans="1:40" x14ac:dyDescent="0.3">
      <c r="A413" s="4" t="s">
        <v>461</v>
      </c>
      <c r="B413" s="2">
        <v>4006248</v>
      </c>
      <c r="C413" s="1" t="s">
        <v>54</v>
      </c>
      <c r="D413" s="5">
        <v>20264.37198</v>
      </c>
      <c r="E413" s="6">
        <v>24483.37198</v>
      </c>
      <c r="F413" s="6">
        <v>24483.37198</v>
      </c>
      <c r="G413" s="5">
        <v>3.7999999999999999E-2</v>
      </c>
      <c r="H413" s="5">
        <v>37.6891891891892</v>
      </c>
      <c r="I413" s="5">
        <v>3.7999999999999999E-2</v>
      </c>
      <c r="J413" s="5">
        <v>37.6891891891892</v>
      </c>
      <c r="K413" s="5">
        <v>2.0821038130457201</v>
      </c>
      <c r="L413" s="5">
        <v>2.0418334461569501</v>
      </c>
      <c r="M413" s="5">
        <v>28.002008</v>
      </c>
      <c r="N413" s="5" t="s">
        <v>42</v>
      </c>
      <c r="O413" s="5" t="s">
        <v>42</v>
      </c>
      <c r="P413" s="5">
        <v>3.4051979999999999</v>
      </c>
      <c r="Q413" s="5">
        <v>19.481497000000001</v>
      </c>
      <c r="R413" s="5">
        <v>18.189726582466601</v>
      </c>
      <c r="S413" s="1" t="s">
        <v>49</v>
      </c>
      <c r="T413" s="7">
        <v>7721000</v>
      </c>
      <c r="U413" s="7">
        <v>10187000</v>
      </c>
      <c r="V413" s="7">
        <v>10169000</v>
      </c>
      <c r="W413" s="7">
        <v>7495000</v>
      </c>
      <c r="X413" s="7">
        <v>7232000</v>
      </c>
      <c r="Y413" s="7">
        <v>7579000</v>
      </c>
      <c r="Z413" s="7">
        <v>7638000</v>
      </c>
      <c r="AA413" s="7">
        <v>7721000</v>
      </c>
      <c r="AB413" s="5">
        <v>21.917999999999999</v>
      </c>
      <c r="AC413" s="8">
        <v>18.79</v>
      </c>
      <c r="AD413" s="5">
        <v>20.393999999999998</v>
      </c>
      <c r="AE413" s="8">
        <v>17.163</v>
      </c>
      <c r="AF413" s="7">
        <v>726758000</v>
      </c>
      <c r="AG413" s="7">
        <v>727519000</v>
      </c>
      <c r="AH413" s="7">
        <v>730128000</v>
      </c>
      <c r="AI413" s="5">
        <v>89.24</v>
      </c>
      <c r="AJ413" s="7">
        <v>1176</v>
      </c>
      <c r="AK413" s="7">
        <v>648409187</v>
      </c>
      <c r="AL413" s="6">
        <v>18084.132225000001</v>
      </c>
      <c r="AM413" s="7">
        <v>723929801</v>
      </c>
      <c r="AN413" s="5">
        <v>99.634979999999999</v>
      </c>
    </row>
    <row r="414" spans="1:40" x14ac:dyDescent="0.3">
      <c r="A414" s="4" t="s">
        <v>462</v>
      </c>
      <c r="B414" s="2">
        <v>4152157</v>
      </c>
      <c r="C414" s="1" t="s">
        <v>41</v>
      </c>
      <c r="D414" s="5">
        <v>21885.587674599999</v>
      </c>
      <c r="E414" s="6">
        <v>26837.287673999999</v>
      </c>
      <c r="F414" s="6" t="s">
        <v>42</v>
      </c>
      <c r="G414" s="5">
        <v>2.66</v>
      </c>
      <c r="H414" s="5">
        <v>13.578338</v>
      </c>
      <c r="I414" s="5">
        <v>2.66</v>
      </c>
      <c r="J414" s="5">
        <v>13.578338</v>
      </c>
      <c r="K414" s="5" t="s">
        <v>799</v>
      </c>
      <c r="L414" s="5">
        <v>1.33766187</v>
      </c>
      <c r="M414" s="5">
        <v>12.339988</v>
      </c>
      <c r="N414" s="5" t="s">
        <v>42</v>
      </c>
      <c r="O414" s="5" t="s">
        <v>42</v>
      </c>
      <c r="P414" s="5">
        <v>2.7933680000000001</v>
      </c>
      <c r="Q414" s="5">
        <v>8.7737239999999996</v>
      </c>
      <c r="R414" s="5">
        <v>8.7737239999999996</v>
      </c>
      <c r="S414" s="1" t="s">
        <v>49</v>
      </c>
      <c r="T414" s="7">
        <v>9835600</v>
      </c>
      <c r="U414" s="7">
        <v>10173400</v>
      </c>
      <c r="V414" s="7">
        <v>10981700</v>
      </c>
      <c r="W414" s="7">
        <v>13444600</v>
      </c>
      <c r="X414" s="7">
        <v>9607500</v>
      </c>
      <c r="Y414" s="7">
        <v>9672000</v>
      </c>
      <c r="Z414" s="7">
        <v>9663100</v>
      </c>
      <c r="AA414" s="7">
        <v>9835600</v>
      </c>
      <c r="AB414" s="5">
        <v>74.242999999999995</v>
      </c>
      <c r="AC414" s="8">
        <v>75.59</v>
      </c>
      <c r="AD414" s="5">
        <v>24.167000000000002</v>
      </c>
      <c r="AE414" s="8">
        <v>30.029</v>
      </c>
      <c r="AF414" s="7">
        <v>145700000</v>
      </c>
      <c r="AG414" s="7">
        <v>145700000</v>
      </c>
      <c r="AH414" s="7">
        <v>144900000</v>
      </c>
      <c r="AI414" s="8">
        <v>89.8</v>
      </c>
      <c r="AJ414" s="7">
        <v>1212</v>
      </c>
      <c r="AK414" s="7">
        <v>130855592</v>
      </c>
      <c r="AL414" s="6">
        <v>19653.201362</v>
      </c>
      <c r="AM414" s="7">
        <v>145229460</v>
      </c>
      <c r="AN414" s="5">
        <v>99.663820000000001</v>
      </c>
    </row>
    <row r="415" spans="1:40" x14ac:dyDescent="0.3">
      <c r="A415" s="4" t="s">
        <v>463</v>
      </c>
      <c r="B415" s="2">
        <v>4985791</v>
      </c>
      <c r="C415" s="1" t="s">
        <v>54</v>
      </c>
      <c r="D415" s="5">
        <v>21467.088342840001</v>
      </c>
      <c r="E415" s="6">
        <v>30727.088341999999</v>
      </c>
      <c r="F415" s="6" t="s">
        <v>42</v>
      </c>
      <c r="G415" s="5">
        <v>0.23</v>
      </c>
      <c r="H415" s="5" t="s">
        <v>799</v>
      </c>
      <c r="I415" s="5">
        <v>0.23</v>
      </c>
      <c r="J415" s="5" t="s">
        <v>799</v>
      </c>
      <c r="K415" s="5" t="s">
        <v>799</v>
      </c>
      <c r="L415" s="5">
        <v>1.4530225200000002</v>
      </c>
      <c r="M415" s="5">
        <v>23.148607999999999</v>
      </c>
      <c r="N415" s="5" t="s">
        <v>42</v>
      </c>
      <c r="O415" s="5" t="s">
        <v>42</v>
      </c>
      <c r="P415" s="5">
        <v>2.6915809999999998</v>
      </c>
      <c r="Q415" s="5">
        <v>14.797537999999999</v>
      </c>
      <c r="R415" s="5">
        <v>14.797537999999999</v>
      </c>
      <c r="S415" s="1" t="s">
        <v>49</v>
      </c>
      <c r="T415" s="7">
        <v>11479000</v>
      </c>
      <c r="U415" s="7">
        <v>12440000</v>
      </c>
      <c r="V415" s="7">
        <v>11656000</v>
      </c>
      <c r="W415" s="7">
        <v>5084000</v>
      </c>
      <c r="X415" s="7">
        <v>11416000</v>
      </c>
      <c r="Y415" s="7">
        <v>11311000</v>
      </c>
      <c r="Z415" s="7">
        <v>11351000</v>
      </c>
      <c r="AA415" s="7">
        <v>11479000</v>
      </c>
      <c r="AB415" s="5">
        <v>32.067</v>
      </c>
      <c r="AC415" s="8">
        <v>35.073999999999998</v>
      </c>
      <c r="AD415" s="8">
        <v>15.28</v>
      </c>
      <c r="AE415" s="8">
        <v>16.585999999999999</v>
      </c>
      <c r="AF415" s="7">
        <v>255700000</v>
      </c>
      <c r="AG415" s="7">
        <v>255656988</v>
      </c>
      <c r="AH415" s="7">
        <v>255268628</v>
      </c>
      <c r="AI415" s="5">
        <v>91.5</v>
      </c>
      <c r="AJ415" s="7">
        <v>994</v>
      </c>
      <c r="AK415" s="7">
        <v>233953251</v>
      </c>
      <c r="AL415" s="6">
        <v>19642.714952999999</v>
      </c>
      <c r="AM415" s="7">
        <v>255238634</v>
      </c>
      <c r="AN415" s="5">
        <v>99.82647</v>
      </c>
    </row>
    <row r="416" spans="1:40" x14ac:dyDescent="0.3">
      <c r="A416" s="4" t="s">
        <v>464</v>
      </c>
      <c r="B416" s="2">
        <v>103619</v>
      </c>
      <c r="C416" s="1" t="s">
        <v>41</v>
      </c>
      <c r="D416" s="5">
        <v>21511.005897840001</v>
      </c>
      <c r="E416" s="6">
        <v>21272.669897</v>
      </c>
      <c r="F416" s="6">
        <v>21289.792898</v>
      </c>
      <c r="G416" s="5">
        <v>3.0569999999999999</v>
      </c>
      <c r="H416" s="5">
        <v>38.477079116611598</v>
      </c>
      <c r="I416" s="5">
        <v>3.0569999999999999</v>
      </c>
      <c r="J416" s="5">
        <v>38.477079116611598</v>
      </c>
      <c r="K416" s="5">
        <v>11.042869029999999</v>
      </c>
      <c r="L416" s="5">
        <v>11.0428659275188</v>
      </c>
      <c r="M416" s="5">
        <v>46.0275916312821</v>
      </c>
      <c r="N416" s="5" t="s">
        <v>42</v>
      </c>
      <c r="O416" s="5" t="s">
        <v>42</v>
      </c>
      <c r="P416" s="5">
        <v>5.7669949999999996</v>
      </c>
      <c r="Q416" s="5">
        <v>29.665033999999999</v>
      </c>
      <c r="R416" s="5">
        <v>29.665033999999999</v>
      </c>
      <c r="S416" s="1" t="s">
        <v>49</v>
      </c>
      <c r="T416" s="7">
        <v>3310620</v>
      </c>
      <c r="U416" s="7">
        <v>2842371</v>
      </c>
      <c r="V416" s="7">
        <v>2696416</v>
      </c>
      <c r="W416" s="7">
        <v>2567578</v>
      </c>
      <c r="X416" s="7">
        <v>3757858</v>
      </c>
      <c r="Y416" s="7">
        <v>3611496</v>
      </c>
      <c r="Z416" s="7">
        <v>3458741</v>
      </c>
      <c r="AA416" s="7">
        <v>3310620</v>
      </c>
      <c r="AB416" s="8">
        <v>15.914999999999999</v>
      </c>
      <c r="AC416" s="8">
        <v>17.248000000000001</v>
      </c>
      <c r="AD416" s="8">
        <v>18.361999999999998</v>
      </c>
      <c r="AE416" s="8">
        <v>19.273</v>
      </c>
      <c r="AF416" s="7">
        <v>52289868</v>
      </c>
      <c r="AG416" s="7">
        <v>52289868</v>
      </c>
      <c r="AH416" s="7">
        <v>52289868</v>
      </c>
      <c r="AI416" s="5">
        <v>33.94</v>
      </c>
      <c r="AJ416" s="7">
        <v>468</v>
      </c>
      <c r="AK416" s="7">
        <v>17745144</v>
      </c>
      <c r="AL416" s="6">
        <v>7299.9973380000001</v>
      </c>
      <c r="AM416" s="7">
        <v>25151514</v>
      </c>
      <c r="AN416" s="5">
        <v>48.100169999999999</v>
      </c>
    </row>
    <row r="417" spans="1:40" x14ac:dyDescent="0.3">
      <c r="A417" s="4" t="s">
        <v>465</v>
      </c>
      <c r="B417" s="2">
        <v>3009699</v>
      </c>
      <c r="C417" s="1" t="s">
        <v>54</v>
      </c>
      <c r="D417" s="5">
        <v>20334.095872940001</v>
      </c>
      <c r="E417" s="6">
        <v>29109.095872000002</v>
      </c>
      <c r="F417" s="6" t="s">
        <v>42</v>
      </c>
      <c r="G417" s="5">
        <v>0.997</v>
      </c>
      <c r="H417" s="5">
        <v>25.395555999999999</v>
      </c>
      <c r="I417" s="5">
        <v>0.997</v>
      </c>
      <c r="J417" s="5">
        <v>25.395555999999999</v>
      </c>
      <c r="K417" s="5">
        <v>7.5452264600000003</v>
      </c>
      <c r="L417" s="5">
        <v>1.1061424399999999</v>
      </c>
      <c r="M417" s="5">
        <v>13.872299</v>
      </c>
      <c r="N417" s="5" t="s">
        <v>42</v>
      </c>
      <c r="O417" s="5" t="s">
        <v>42</v>
      </c>
      <c r="P417" s="5">
        <v>0.546045</v>
      </c>
      <c r="Q417" s="5">
        <v>7.444782</v>
      </c>
      <c r="R417" s="5">
        <v>7.444782</v>
      </c>
      <c r="S417" s="1" t="s">
        <v>43</v>
      </c>
      <c r="T417" s="7">
        <v>53309000</v>
      </c>
      <c r="U417" s="7">
        <v>52881000</v>
      </c>
      <c r="V417" s="7">
        <v>53282000</v>
      </c>
      <c r="W417" s="7">
        <v>47049000</v>
      </c>
      <c r="X417" s="7">
        <v>53309000</v>
      </c>
      <c r="Y417" s="7">
        <v>53092000</v>
      </c>
      <c r="Z417" s="7">
        <v>52879000</v>
      </c>
      <c r="AA417" s="7">
        <v>52940000</v>
      </c>
      <c r="AB417" s="5">
        <v>7.4169999999999998</v>
      </c>
      <c r="AC417" s="5">
        <v>7.4169999999999998</v>
      </c>
      <c r="AD417" s="5">
        <v>5.9089999999999998</v>
      </c>
      <c r="AE417" s="5">
        <v>5.9089999999999998</v>
      </c>
      <c r="AF417" s="7">
        <v>356000000</v>
      </c>
      <c r="AG417" s="7">
        <v>355829698</v>
      </c>
      <c r="AH417" s="7">
        <v>356000000</v>
      </c>
      <c r="AI417" s="5">
        <v>69.48</v>
      </c>
      <c r="AJ417" s="7">
        <v>992</v>
      </c>
      <c r="AK417" s="7">
        <v>247267891</v>
      </c>
      <c r="AL417" s="6">
        <v>14128.887290999999</v>
      </c>
      <c r="AM417" s="7">
        <v>278631996</v>
      </c>
      <c r="AN417" s="5">
        <v>78.297219999999996</v>
      </c>
    </row>
    <row r="418" spans="1:40" x14ac:dyDescent="0.3">
      <c r="A418" s="4" t="s">
        <v>466</v>
      </c>
      <c r="B418" s="2">
        <v>4051039</v>
      </c>
      <c r="C418" s="1" t="s">
        <v>54</v>
      </c>
      <c r="D418" s="5">
        <v>22190.168582999999</v>
      </c>
      <c r="E418" s="6">
        <v>23913.661583000001</v>
      </c>
      <c r="F418" s="6">
        <v>23160.185582999999</v>
      </c>
      <c r="G418" s="5">
        <v>66.25</v>
      </c>
      <c r="H418" s="5">
        <v>7.9583448657625198</v>
      </c>
      <c r="I418" s="5">
        <v>66.25</v>
      </c>
      <c r="J418" s="5">
        <v>7.9583448657625198</v>
      </c>
      <c r="K418" s="5">
        <v>1.8260983218451698</v>
      </c>
      <c r="L418" s="5">
        <v>1.35381016101777</v>
      </c>
      <c r="M418" s="5">
        <v>8.7069305765188201</v>
      </c>
      <c r="N418" s="5" t="s">
        <v>42</v>
      </c>
      <c r="O418" s="5" t="s">
        <v>42</v>
      </c>
      <c r="P418" s="5">
        <v>1.3725909999999999</v>
      </c>
      <c r="Q418" s="5">
        <v>5.1269030000000004</v>
      </c>
      <c r="R418" s="5">
        <v>5.1269030000000004</v>
      </c>
      <c r="S418" s="1" t="s">
        <v>49</v>
      </c>
      <c r="T418" s="7">
        <v>15803630</v>
      </c>
      <c r="U418" s="7">
        <v>11675335</v>
      </c>
      <c r="V418" s="7">
        <v>12846425</v>
      </c>
      <c r="W418" s="7">
        <v>9735066</v>
      </c>
      <c r="X418" s="7">
        <v>17422281</v>
      </c>
      <c r="Y418" s="7">
        <v>16186203</v>
      </c>
      <c r="Z418" s="7">
        <v>16626896</v>
      </c>
      <c r="AA418" s="7">
        <v>15803630</v>
      </c>
      <c r="AB418" s="5">
        <v>48.348999999999997</v>
      </c>
      <c r="AC418" s="5">
        <v>52.191000000000003</v>
      </c>
      <c r="AD418" s="5">
        <v>20.177</v>
      </c>
      <c r="AE418" s="5">
        <v>25.920999999999999</v>
      </c>
      <c r="AF418" s="7">
        <v>12886977</v>
      </c>
      <c r="AG418" s="7">
        <v>12962032</v>
      </c>
      <c r="AH418" s="7">
        <v>13231522</v>
      </c>
      <c r="AI418" s="8">
        <v>78</v>
      </c>
      <c r="AJ418" s="7">
        <v>960</v>
      </c>
      <c r="AK418" s="7">
        <v>10033146</v>
      </c>
      <c r="AL418" s="6">
        <v>17309.283810000001</v>
      </c>
      <c r="AM418" s="7">
        <v>12563690</v>
      </c>
      <c r="AN418" s="5">
        <v>97.67841</v>
      </c>
    </row>
    <row r="419" spans="1:40" x14ac:dyDescent="0.3">
      <c r="A419" s="4" t="s">
        <v>467</v>
      </c>
      <c r="B419" s="2">
        <v>4010492</v>
      </c>
      <c r="C419" s="1" t="s">
        <v>41</v>
      </c>
      <c r="D419" s="5">
        <v>23072.687040000001</v>
      </c>
      <c r="E419" s="6">
        <v>24075.687040000001</v>
      </c>
      <c r="F419" s="6" t="s">
        <v>42</v>
      </c>
      <c r="G419" s="5">
        <v>-0.85599999999999998</v>
      </c>
      <c r="H419" s="5">
        <v>52.769556000000001</v>
      </c>
      <c r="I419" s="5">
        <v>-0.85599999999999998</v>
      </c>
      <c r="J419" s="5">
        <v>52.769556000000001</v>
      </c>
      <c r="K419" s="5">
        <v>1.3240150099999999</v>
      </c>
      <c r="L419" s="5">
        <v>1.3240150099999999</v>
      </c>
      <c r="M419" s="5">
        <v>51.972931000000003</v>
      </c>
      <c r="N419" s="5" t="s">
        <v>42</v>
      </c>
      <c r="O419" s="5" t="s">
        <v>42</v>
      </c>
      <c r="P419" s="5">
        <v>7.3156140000000001</v>
      </c>
      <c r="Q419" s="5">
        <v>13.232035</v>
      </c>
      <c r="R419" s="5">
        <v>13.232035</v>
      </c>
      <c r="S419" s="1" t="s">
        <v>49</v>
      </c>
      <c r="T419" s="7">
        <v>6047000</v>
      </c>
      <c r="U419" s="7">
        <v>14123000</v>
      </c>
      <c r="V419" s="7">
        <v>7301000</v>
      </c>
      <c r="W419" s="7">
        <v>4614000</v>
      </c>
      <c r="X419" s="7">
        <v>3291000</v>
      </c>
      <c r="Y419" s="7">
        <v>4097000</v>
      </c>
      <c r="Z419" s="7">
        <v>4843000</v>
      </c>
      <c r="AA419" s="7">
        <v>6047000</v>
      </c>
      <c r="AB419" s="5">
        <v>35.918999999999997</v>
      </c>
      <c r="AC419" s="5">
        <v>34.701000000000001</v>
      </c>
      <c r="AD419" s="5">
        <v>61.848999999999997</v>
      </c>
      <c r="AE419" s="5">
        <v>50.319000000000003</v>
      </c>
      <c r="AF419" s="7">
        <v>135107576</v>
      </c>
      <c r="AG419" s="7">
        <v>131252107</v>
      </c>
      <c r="AH419" s="7">
        <v>131182918</v>
      </c>
      <c r="AI419" s="5">
        <v>63.35</v>
      </c>
      <c r="AJ419" s="7">
        <v>589</v>
      </c>
      <c r="AK419" s="7">
        <v>146388459</v>
      </c>
      <c r="AL419" s="6">
        <v>14615.423746</v>
      </c>
      <c r="AM419" s="7">
        <v>211821317</v>
      </c>
      <c r="AN419" s="8">
        <v>91.659199999999998</v>
      </c>
    </row>
    <row r="420" spans="1:40" x14ac:dyDescent="0.3">
      <c r="A420" s="4" t="s">
        <v>468</v>
      </c>
      <c r="B420" s="2">
        <v>4094034</v>
      </c>
      <c r="C420" s="1" t="s">
        <v>41</v>
      </c>
      <c r="D420" s="5">
        <v>21184.202000000001</v>
      </c>
      <c r="E420" s="6">
        <v>22919.202000000001</v>
      </c>
      <c r="F420" s="6" t="s">
        <v>42</v>
      </c>
      <c r="G420" s="5">
        <v>4.42</v>
      </c>
      <c r="H420" s="5" t="s">
        <v>799</v>
      </c>
      <c r="I420" s="5">
        <v>4.42</v>
      </c>
      <c r="J420" s="5" t="s">
        <v>799</v>
      </c>
      <c r="K420" s="5">
        <v>29.848044690000002</v>
      </c>
      <c r="L420" s="5">
        <v>9.9315934299999995</v>
      </c>
      <c r="M420" s="5">
        <v>38.839779</v>
      </c>
      <c r="N420" s="5" t="s">
        <v>42</v>
      </c>
      <c r="O420" s="5" t="s">
        <v>42</v>
      </c>
      <c r="P420" s="5">
        <v>5.2207749999999997</v>
      </c>
      <c r="Q420" s="5">
        <v>26.611554999999999</v>
      </c>
      <c r="R420" s="5">
        <v>26.611554999999999</v>
      </c>
      <c r="S420" s="1" t="s">
        <v>49</v>
      </c>
      <c r="T420" s="7">
        <v>4504000</v>
      </c>
      <c r="U420" s="7">
        <v>4584000</v>
      </c>
      <c r="V420" s="7">
        <v>4526000</v>
      </c>
      <c r="W420" s="7">
        <v>3239000</v>
      </c>
      <c r="X420" s="7">
        <v>4390000</v>
      </c>
      <c r="Y420" s="7">
        <v>4429000</v>
      </c>
      <c r="Z420" s="7">
        <v>4493000</v>
      </c>
      <c r="AA420" s="7">
        <v>4504000</v>
      </c>
      <c r="AB420" s="5">
        <v>65.298000000000002</v>
      </c>
      <c r="AC420" s="5">
        <v>67.608000000000004</v>
      </c>
      <c r="AD420" s="8">
        <v>7.5039999999999996</v>
      </c>
      <c r="AE420" s="5">
        <v>16.629000000000001</v>
      </c>
      <c r="AF420" s="7">
        <v>158000000</v>
      </c>
      <c r="AG420" s="7">
        <v>159000000</v>
      </c>
      <c r="AH420" s="7">
        <v>158000000</v>
      </c>
      <c r="AI420" s="5">
        <v>92.14</v>
      </c>
      <c r="AJ420" s="7">
        <v>1068</v>
      </c>
      <c r="AK420" s="7">
        <v>146138907</v>
      </c>
      <c r="AL420" s="6">
        <v>19519.773807000001</v>
      </c>
      <c r="AM420" s="7">
        <v>158117860</v>
      </c>
      <c r="AN420" s="8">
        <v>99.695999999999998</v>
      </c>
    </row>
    <row r="421" spans="1:40" x14ac:dyDescent="0.3">
      <c r="A421" s="4" t="s">
        <v>469</v>
      </c>
      <c r="B421" s="2">
        <v>4337758</v>
      </c>
      <c r="C421" s="1" t="s">
        <v>54</v>
      </c>
      <c r="D421" s="5">
        <v>22024.997983559999</v>
      </c>
      <c r="E421" s="6">
        <v>23624.836983000001</v>
      </c>
      <c r="F421" s="6" t="s">
        <v>42</v>
      </c>
      <c r="G421" s="5">
        <v>2.71</v>
      </c>
      <c r="H421" s="5">
        <v>35.408552999999998</v>
      </c>
      <c r="I421" s="5">
        <v>2.71</v>
      </c>
      <c r="J421" s="5">
        <v>35.408552999999998</v>
      </c>
      <c r="K421" s="5" t="s">
        <v>799</v>
      </c>
      <c r="L421" s="5">
        <v>13.73699219</v>
      </c>
      <c r="M421" s="5">
        <v>35.449159000000002</v>
      </c>
      <c r="N421" s="5" t="s">
        <v>42</v>
      </c>
      <c r="O421" s="5" t="s">
        <v>42</v>
      </c>
      <c r="P421" s="5">
        <v>8.1320630000000005</v>
      </c>
      <c r="Q421" s="5">
        <v>22.552790000000002</v>
      </c>
      <c r="R421" s="5">
        <v>22.552790000000002</v>
      </c>
      <c r="S421" s="1" t="s">
        <v>49</v>
      </c>
      <c r="T421" s="7">
        <v>2956416</v>
      </c>
      <c r="U421" s="7">
        <v>2971956</v>
      </c>
      <c r="V421" s="7">
        <v>2785874</v>
      </c>
      <c r="W421" s="7">
        <v>2365365</v>
      </c>
      <c r="X421" s="7">
        <v>2905147</v>
      </c>
      <c r="Y421" s="7">
        <v>2876534</v>
      </c>
      <c r="Z421" s="7">
        <v>2908581</v>
      </c>
      <c r="AA421" s="7">
        <v>2956416</v>
      </c>
      <c r="AB421" s="5">
        <v>59.572000000000003</v>
      </c>
      <c r="AC421" s="8">
        <v>59.725000000000001</v>
      </c>
      <c r="AD421" s="5">
        <v>34.576999999999998</v>
      </c>
      <c r="AE421" s="8">
        <v>34.698</v>
      </c>
      <c r="AF421" s="7">
        <v>59367000</v>
      </c>
      <c r="AG421" s="7">
        <v>59353000</v>
      </c>
      <c r="AH421" s="7">
        <v>59116000</v>
      </c>
      <c r="AI421" s="5">
        <v>98.06</v>
      </c>
      <c r="AJ421" s="7">
        <v>917</v>
      </c>
      <c r="AK421" s="7">
        <v>58223836</v>
      </c>
      <c r="AL421" s="6">
        <v>21597.549725000001</v>
      </c>
      <c r="AM421" s="7">
        <v>59220459</v>
      </c>
      <c r="AN421" s="5">
        <v>99.737750000000005</v>
      </c>
    </row>
    <row r="422" spans="1:40" x14ac:dyDescent="0.3">
      <c r="A422" s="4" t="s">
        <v>470</v>
      </c>
      <c r="B422" s="2">
        <v>4810824</v>
      </c>
      <c r="C422" s="1" t="s">
        <v>41</v>
      </c>
      <c r="D422" s="5">
        <v>19569.924621059999</v>
      </c>
      <c r="E422" s="6">
        <v>17907.812621000001</v>
      </c>
      <c r="F422" s="6" t="s">
        <v>42</v>
      </c>
      <c r="G422" s="5">
        <v>-1.3960121493257496</v>
      </c>
      <c r="H422" s="5" t="s">
        <v>799</v>
      </c>
      <c r="I422" s="5">
        <v>-1.3960121493257496</v>
      </c>
      <c r="J422" s="5" t="s">
        <v>799</v>
      </c>
      <c r="K422" s="5">
        <v>5.8957210899999994</v>
      </c>
      <c r="L422" s="5">
        <v>5.68690563</v>
      </c>
      <c r="M422" s="5" t="s">
        <v>799</v>
      </c>
      <c r="N422" s="5" t="s">
        <v>42</v>
      </c>
      <c r="O422" s="5" t="s">
        <v>42</v>
      </c>
      <c r="P422" s="5">
        <v>5.3435350000000001</v>
      </c>
      <c r="Q422" s="5" t="s">
        <v>799</v>
      </c>
      <c r="R422" s="5">
        <v>-22.440173999999999</v>
      </c>
      <c r="S422" s="1" t="s">
        <v>49</v>
      </c>
      <c r="T422" s="7">
        <v>2458779</v>
      </c>
      <c r="U422" s="7">
        <v>1415921</v>
      </c>
      <c r="V422" s="7">
        <v>1176283</v>
      </c>
      <c r="W422" s="7">
        <v>308874</v>
      </c>
      <c r="X422" s="7">
        <v>3264537.6272331728</v>
      </c>
      <c r="Y422" s="7">
        <v>3096535</v>
      </c>
      <c r="Z422" s="7">
        <v>2762630</v>
      </c>
      <c r="AA422" s="7">
        <v>2458779</v>
      </c>
      <c r="AB422" s="5">
        <v>84.548000000000002</v>
      </c>
      <c r="AC422" s="5">
        <v>83.673000000000002</v>
      </c>
      <c r="AD422" s="5">
        <v>-45.738999999999997</v>
      </c>
      <c r="AE422" s="5">
        <v>-23.722000000000001</v>
      </c>
      <c r="AF422" s="7">
        <v>106618025</v>
      </c>
      <c r="AG422" s="7">
        <v>106084762</v>
      </c>
      <c r="AH422" s="7">
        <v>104076741</v>
      </c>
      <c r="AI422" s="5">
        <v>45.29</v>
      </c>
      <c r="AJ422" s="7">
        <v>275</v>
      </c>
      <c r="AK422" s="7">
        <v>48206580</v>
      </c>
      <c r="AL422" s="6">
        <v>8860.8514689999993</v>
      </c>
      <c r="AM422" s="7">
        <v>63903009</v>
      </c>
      <c r="AN422" s="5">
        <v>60.038739999999997</v>
      </c>
    </row>
    <row r="423" spans="1:40" x14ac:dyDescent="0.3">
      <c r="A423" s="4" t="s">
        <v>471</v>
      </c>
      <c r="B423" s="2">
        <v>20079968</v>
      </c>
      <c r="C423" s="1" t="s">
        <v>54</v>
      </c>
      <c r="D423" s="5">
        <v>22202.428609229999</v>
      </c>
      <c r="E423" s="6">
        <v>17721.478718999999</v>
      </c>
      <c r="F423" s="6" t="s">
        <v>42</v>
      </c>
      <c r="G423" s="5">
        <v>0.13820520278324921</v>
      </c>
      <c r="H423" s="5">
        <v>36.601709</v>
      </c>
      <c r="I423" s="5">
        <v>0.13820520278324921</v>
      </c>
      <c r="J423" s="5">
        <v>36.601709</v>
      </c>
      <c r="K423" s="5">
        <v>2.3227906200000001</v>
      </c>
      <c r="L423" s="5">
        <v>2.1328301700000001</v>
      </c>
      <c r="M423" s="5">
        <v>28.431325000000001</v>
      </c>
      <c r="N423" s="5" t="s">
        <v>42</v>
      </c>
      <c r="O423" s="5" t="s">
        <v>42</v>
      </c>
      <c r="P423" s="5">
        <v>1.506087</v>
      </c>
      <c r="Q423" s="5">
        <v>8.7108059999999998</v>
      </c>
      <c r="R423" s="5">
        <v>8.7108059999999998</v>
      </c>
      <c r="S423" s="1" t="s">
        <v>49</v>
      </c>
      <c r="T423" s="7">
        <v>10991091.443895323</v>
      </c>
      <c r="U423" s="7">
        <v>9030049.4975289349</v>
      </c>
      <c r="V423" s="7">
        <v>12519425.162953822</v>
      </c>
      <c r="W423" s="7">
        <v>10221992.875073981</v>
      </c>
      <c r="X423" s="7">
        <v>11461929.232161084</v>
      </c>
      <c r="Y423" s="7">
        <v>10768585.205747098</v>
      </c>
      <c r="Z423" s="7">
        <v>10312724.465755956</v>
      </c>
      <c r="AA423" s="7">
        <v>10991091.443895323</v>
      </c>
      <c r="AB423" s="5">
        <v>27.922999999999998</v>
      </c>
      <c r="AC423" s="5">
        <v>25.344000000000001</v>
      </c>
      <c r="AD423" s="8">
        <v>8.0909999999999993</v>
      </c>
      <c r="AE423" s="8">
        <v>4.5599999999999996</v>
      </c>
      <c r="AF423" s="7">
        <v>1167644261</v>
      </c>
      <c r="AG423" s="7">
        <v>1181065677</v>
      </c>
      <c r="AH423" s="7">
        <v>1163927453</v>
      </c>
      <c r="AI423" s="5">
        <v>43.5</v>
      </c>
      <c r="AJ423" s="7">
        <v>394</v>
      </c>
      <c r="AK423" s="7">
        <v>523974034</v>
      </c>
      <c r="AL423" s="6">
        <v>9656.8414460000004</v>
      </c>
      <c r="AM423" s="7">
        <v>695028669</v>
      </c>
      <c r="AN423" s="5">
        <v>57.699359999999999</v>
      </c>
    </row>
    <row r="424" spans="1:40" x14ac:dyDescent="0.3">
      <c r="A424" s="4" t="s">
        <v>472</v>
      </c>
      <c r="B424" s="2">
        <v>4987124</v>
      </c>
      <c r="C424" s="1" t="s">
        <v>54</v>
      </c>
      <c r="D424" s="5">
        <v>21680.797798830001</v>
      </c>
      <c r="E424" s="6">
        <v>23922.997798</v>
      </c>
      <c r="F424" s="6" t="s">
        <v>42</v>
      </c>
      <c r="G424" s="5">
        <v>5.54</v>
      </c>
      <c r="H424" s="5">
        <v>23.546412</v>
      </c>
      <c r="I424" s="5">
        <v>5.54</v>
      </c>
      <c r="J424" s="5">
        <v>23.546412</v>
      </c>
      <c r="K424" s="5" t="s">
        <v>799</v>
      </c>
      <c r="L424" s="5">
        <v>2.26084548</v>
      </c>
      <c r="M424" s="5">
        <v>23.624130000000001</v>
      </c>
      <c r="N424" s="5" t="s">
        <v>42</v>
      </c>
      <c r="O424" s="5" t="s">
        <v>42</v>
      </c>
      <c r="P424" s="5">
        <v>4.2775400000000001</v>
      </c>
      <c r="Q424" s="5">
        <v>17.212028</v>
      </c>
      <c r="R424" s="5">
        <v>17.212028</v>
      </c>
      <c r="S424" s="1" t="s">
        <v>49</v>
      </c>
      <c r="T424" s="7">
        <v>5635500</v>
      </c>
      <c r="U424" s="7">
        <v>5458600</v>
      </c>
      <c r="V424" s="7">
        <v>4614300</v>
      </c>
      <c r="W424" s="7">
        <v>3086200</v>
      </c>
      <c r="X424" s="7">
        <v>5592700</v>
      </c>
      <c r="Y424" s="7">
        <v>5551700</v>
      </c>
      <c r="Z424" s="7">
        <v>5602300</v>
      </c>
      <c r="AA424" s="7">
        <v>5635500</v>
      </c>
      <c r="AB424" s="5">
        <v>43.286000000000001</v>
      </c>
      <c r="AC424" s="5">
        <v>43.185000000000002</v>
      </c>
      <c r="AD424" s="8">
        <v>24.19</v>
      </c>
      <c r="AE424" s="5">
        <v>24.067</v>
      </c>
      <c r="AF424" s="7">
        <v>46624244</v>
      </c>
      <c r="AG424" s="7">
        <v>46943484</v>
      </c>
      <c r="AH424" s="7">
        <v>47183514</v>
      </c>
      <c r="AI424" s="5">
        <v>94.67</v>
      </c>
      <c r="AJ424" s="7">
        <v>827</v>
      </c>
      <c r="AK424" s="7">
        <v>44118319</v>
      </c>
      <c r="AL424" s="6">
        <v>20525.165548000001</v>
      </c>
      <c r="AM424" s="7">
        <v>46031320</v>
      </c>
      <c r="AN424" s="5">
        <v>98.774739999999994</v>
      </c>
    </row>
    <row r="425" spans="1:40" x14ac:dyDescent="0.3">
      <c r="A425" s="4" t="s">
        <v>473</v>
      </c>
      <c r="B425" s="2">
        <v>4591210</v>
      </c>
      <c r="C425" s="1" t="s">
        <v>54</v>
      </c>
      <c r="D425" s="5">
        <v>21011.853824999998</v>
      </c>
      <c r="E425" s="6">
        <v>37609.853824999998</v>
      </c>
      <c r="F425" s="6" t="s">
        <v>42</v>
      </c>
      <c r="G425" s="5">
        <v>0.78400000000000003</v>
      </c>
      <c r="H425" s="5">
        <v>16.235617999999999</v>
      </c>
      <c r="I425" s="5">
        <v>0.78400000000000003</v>
      </c>
      <c r="J425" s="5">
        <v>16.235617999999999</v>
      </c>
      <c r="K425" s="5" t="s">
        <v>799</v>
      </c>
      <c r="L425" s="5">
        <v>6.49294788</v>
      </c>
      <c r="M425" s="5">
        <v>16.346008999999999</v>
      </c>
      <c r="N425" s="5" t="s">
        <v>42</v>
      </c>
      <c r="O425" s="5" t="s">
        <v>42</v>
      </c>
      <c r="P425" s="5">
        <v>4.742731</v>
      </c>
      <c r="Q425" s="5">
        <v>14.521179</v>
      </c>
      <c r="R425" s="5">
        <v>14.521179</v>
      </c>
      <c r="S425" s="1" t="s">
        <v>49</v>
      </c>
      <c r="T425" s="7">
        <v>7022000</v>
      </c>
      <c r="U425" s="7">
        <v>6505000</v>
      </c>
      <c r="V425" s="7">
        <v>5739000</v>
      </c>
      <c r="W425" s="7">
        <v>4968000</v>
      </c>
      <c r="X425" s="7">
        <v>7930000</v>
      </c>
      <c r="Y425" s="7">
        <v>7476000</v>
      </c>
      <c r="Z425" s="7">
        <v>7171000</v>
      </c>
      <c r="AA425" s="7">
        <v>7022000</v>
      </c>
      <c r="AB425" s="5">
        <v>39.902999999999999</v>
      </c>
      <c r="AC425" s="5">
        <v>37.238</v>
      </c>
      <c r="AD425" s="5">
        <v>33.152999999999999</v>
      </c>
      <c r="AE425" s="8">
        <v>31.45</v>
      </c>
      <c r="AF425" s="7">
        <v>323704500</v>
      </c>
      <c r="AG425" s="7">
        <v>316897975</v>
      </c>
      <c r="AH425" s="7">
        <v>317837606</v>
      </c>
      <c r="AI425" s="5">
        <v>81.150000000000006</v>
      </c>
      <c r="AJ425" s="7">
        <v>621</v>
      </c>
      <c r="AK425" s="7">
        <v>262693662</v>
      </c>
      <c r="AL425" s="6">
        <v>17051.445599999999</v>
      </c>
      <c r="AM425" s="7">
        <v>295844238</v>
      </c>
      <c r="AN425" s="5">
        <v>91.39246</v>
      </c>
    </row>
    <row r="426" spans="1:40" x14ac:dyDescent="0.3">
      <c r="A426" s="4" t="s">
        <v>474</v>
      </c>
      <c r="B426" s="2">
        <v>4812735</v>
      </c>
      <c r="C426" s="1" t="s">
        <v>54</v>
      </c>
      <c r="D426" s="5">
        <v>20979.014573600001</v>
      </c>
      <c r="E426" s="6">
        <v>27057.214573000001</v>
      </c>
      <c r="F426" s="6" t="s">
        <v>42</v>
      </c>
      <c r="G426" s="5">
        <v>1.23</v>
      </c>
      <c r="H426" s="5">
        <v>20.049458000000001</v>
      </c>
      <c r="I426" s="5">
        <v>1.23</v>
      </c>
      <c r="J426" s="5">
        <v>20.049458000000001</v>
      </c>
      <c r="K426" s="5" t="s">
        <v>799</v>
      </c>
      <c r="L426" s="5">
        <v>1.7000822600000001</v>
      </c>
      <c r="M426" s="5">
        <v>21.817429000000001</v>
      </c>
      <c r="N426" s="5" t="s">
        <v>42</v>
      </c>
      <c r="O426" s="5" t="s">
        <v>42</v>
      </c>
      <c r="P426" s="5">
        <v>3.5622690000000001</v>
      </c>
      <c r="Q426" s="5">
        <v>10.338625</v>
      </c>
      <c r="R426" s="5">
        <v>10.338625</v>
      </c>
      <c r="S426" s="1" t="s">
        <v>49</v>
      </c>
      <c r="T426" s="7">
        <v>7394200</v>
      </c>
      <c r="U426" s="7">
        <v>6939900</v>
      </c>
      <c r="V426" s="7">
        <v>6827300</v>
      </c>
      <c r="W426" s="7">
        <v>6127500</v>
      </c>
      <c r="X426" s="7">
        <v>7595500</v>
      </c>
      <c r="Y426" s="7">
        <v>7524800</v>
      </c>
      <c r="Z426" s="7">
        <v>7452400</v>
      </c>
      <c r="AA426" s="7">
        <v>7394200</v>
      </c>
      <c r="AB426" s="5">
        <v>71.817999999999998</v>
      </c>
      <c r="AC426" s="8">
        <v>71.894999999999996</v>
      </c>
      <c r="AD426" s="5">
        <v>33.119</v>
      </c>
      <c r="AE426" s="8">
        <v>33.67</v>
      </c>
      <c r="AF426" s="7">
        <v>199600000</v>
      </c>
      <c r="AG426" s="7">
        <v>204900000</v>
      </c>
      <c r="AH426" s="7">
        <v>209000000</v>
      </c>
      <c r="AI426" s="5">
        <v>93.29</v>
      </c>
      <c r="AJ426" s="7">
        <v>1215</v>
      </c>
      <c r="AK426" s="7">
        <v>185684586</v>
      </c>
      <c r="AL426" s="6">
        <v>19571.155363999998</v>
      </c>
      <c r="AM426" s="7">
        <v>198552779</v>
      </c>
      <c r="AN426" s="5">
        <v>99.754270000000005</v>
      </c>
    </row>
    <row r="427" spans="1:40" x14ac:dyDescent="0.3">
      <c r="A427" s="4" t="s">
        <v>475</v>
      </c>
      <c r="B427" s="2">
        <v>4062146</v>
      </c>
      <c r="C427" s="1" t="s">
        <v>54</v>
      </c>
      <c r="D427" s="5">
        <v>20059.516054719999</v>
      </c>
      <c r="E427" s="6">
        <v>21972.316053999999</v>
      </c>
      <c r="F427" s="6" t="s">
        <v>42</v>
      </c>
      <c r="G427" s="5">
        <v>2.64</v>
      </c>
      <c r="H427" s="5">
        <v>26.219114000000001</v>
      </c>
      <c r="I427" s="5">
        <v>2.64</v>
      </c>
      <c r="J427" s="5">
        <v>26.219114000000001</v>
      </c>
      <c r="K427" s="5">
        <v>6.3889125599999996</v>
      </c>
      <c r="L427" s="5">
        <v>4.7049965500000006</v>
      </c>
      <c r="M427" s="5">
        <v>33.879517999999997</v>
      </c>
      <c r="N427" s="5" t="s">
        <v>42</v>
      </c>
      <c r="O427" s="5" t="s">
        <v>42</v>
      </c>
      <c r="P427" s="5">
        <v>2.6877119999999999</v>
      </c>
      <c r="Q427" s="5">
        <v>12.446789000000001</v>
      </c>
      <c r="R427" s="5">
        <v>12.446789000000001</v>
      </c>
      <c r="S427" s="1" t="s">
        <v>49</v>
      </c>
      <c r="T427" s="7">
        <v>7802400</v>
      </c>
      <c r="U427" s="7">
        <v>8478000</v>
      </c>
      <c r="V427" s="7">
        <v>7730300</v>
      </c>
      <c r="W427" s="7">
        <v>6658200</v>
      </c>
      <c r="X427" s="7">
        <v>8175100</v>
      </c>
      <c r="Y427" s="7">
        <v>7928800</v>
      </c>
      <c r="Z427" s="7">
        <v>7805600</v>
      </c>
      <c r="AA427" s="7">
        <v>7802400</v>
      </c>
      <c r="AB427" s="5">
        <v>21.966000000000001</v>
      </c>
      <c r="AC427" s="8">
        <v>21.143000000000001</v>
      </c>
      <c r="AD427" s="5">
        <v>20.803999999999998</v>
      </c>
      <c r="AE427" s="8">
        <v>19.876999999999999</v>
      </c>
      <c r="AF427" s="7">
        <v>89173315</v>
      </c>
      <c r="AG427" s="7">
        <v>89167926</v>
      </c>
      <c r="AH427" s="7">
        <v>88953255</v>
      </c>
      <c r="AI427" s="5">
        <v>92.73</v>
      </c>
      <c r="AJ427" s="7">
        <v>986</v>
      </c>
      <c r="AK427" s="7">
        <v>82688200</v>
      </c>
      <c r="AL427" s="6">
        <v>18601.537472</v>
      </c>
      <c r="AM427" s="7">
        <v>87629820</v>
      </c>
      <c r="AN427" s="5">
        <v>98.273579999999995</v>
      </c>
    </row>
    <row r="428" spans="1:40" x14ac:dyDescent="0.3">
      <c r="A428" s="4" t="s">
        <v>476</v>
      </c>
      <c r="B428" s="2">
        <v>4810724</v>
      </c>
      <c r="C428" s="1" t="s">
        <v>41</v>
      </c>
      <c r="D428" s="5">
        <v>20931.9003768</v>
      </c>
      <c r="E428" s="6">
        <v>20485.299375999999</v>
      </c>
      <c r="F428" s="6" t="s">
        <v>42</v>
      </c>
      <c r="G428" s="5">
        <v>-0.255</v>
      </c>
      <c r="H428" s="5" t="s">
        <v>799</v>
      </c>
      <c r="I428" s="5">
        <v>-0.255</v>
      </c>
      <c r="J428" s="5" t="s">
        <v>799</v>
      </c>
      <c r="K428" s="5">
        <v>22.40356083</v>
      </c>
      <c r="L428" s="5">
        <v>22.40356083</v>
      </c>
      <c r="M428" s="5" t="s">
        <v>799</v>
      </c>
      <c r="N428" s="5" t="s">
        <v>42</v>
      </c>
      <c r="O428" s="5" t="s">
        <v>42</v>
      </c>
      <c r="P428" s="5">
        <v>13.371998</v>
      </c>
      <c r="Q428" s="5" t="s">
        <v>799</v>
      </c>
      <c r="R428" s="5">
        <v>-102.579854</v>
      </c>
      <c r="S428" s="1" t="s">
        <v>49</v>
      </c>
      <c r="T428" s="7">
        <v>1082571</v>
      </c>
      <c r="U428" s="7">
        <v>820222</v>
      </c>
      <c r="V428" s="7">
        <v>625486</v>
      </c>
      <c r="W428" s="7">
        <v>391005</v>
      </c>
      <c r="X428" s="7">
        <v>1531955</v>
      </c>
      <c r="Y428" s="7">
        <v>1360503</v>
      </c>
      <c r="Z428" s="7">
        <v>1208556</v>
      </c>
      <c r="AA428" s="7">
        <v>1082571</v>
      </c>
      <c r="AB428" s="5">
        <v>45.515999999999998</v>
      </c>
      <c r="AC428" s="5">
        <v>57.662999999999997</v>
      </c>
      <c r="AD428" s="5">
        <v>-39.216999999999999</v>
      </c>
      <c r="AE428" s="5">
        <v>-13.994999999999999</v>
      </c>
      <c r="AF428" s="7">
        <v>124137000</v>
      </c>
      <c r="AG428" s="7">
        <v>123365000</v>
      </c>
      <c r="AH428" s="7">
        <v>118990000</v>
      </c>
      <c r="AI428" s="5">
        <v>93.95</v>
      </c>
      <c r="AJ428" s="7">
        <v>601</v>
      </c>
      <c r="AK428" s="7">
        <v>124027388</v>
      </c>
      <c r="AL428" s="6">
        <v>19664.542366999998</v>
      </c>
      <c r="AM428" s="7">
        <v>127578647</v>
      </c>
      <c r="AN428" s="5">
        <v>96.635249999999999</v>
      </c>
    </row>
    <row r="429" spans="1:40" x14ac:dyDescent="0.3">
      <c r="A429" s="4" t="s">
        <v>477</v>
      </c>
      <c r="B429" s="2">
        <v>4120616</v>
      </c>
      <c r="C429" s="1" t="s">
        <v>41</v>
      </c>
      <c r="D429" s="5">
        <v>17325.480431</v>
      </c>
      <c r="E429" s="6">
        <v>19346.609431000001</v>
      </c>
      <c r="F429" s="6" t="s">
        <v>42</v>
      </c>
      <c r="G429" s="8">
        <v>2.0499999999999998</v>
      </c>
      <c r="H429" s="5">
        <v>10.277251</v>
      </c>
      <c r="I429" s="8">
        <v>2.0499999999999998</v>
      </c>
      <c r="J429" s="5">
        <v>10.277251</v>
      </c>
      <c r="K429" s="5">
        <v>2.0809713599999999</v>
      </c>
      <c r="L429" s="5">
        <v>1.9177620500000001</v>
      </c>
      <c r="M429" s="5">
        <v>41.502552999999999</v>
      </c>
      <c r="N429" s="5" t="s">
        <v>42</v>
      </c>
      <c r="O429" s="5" t="s">
        <v>42</v>
      </c>
      <c r="P429" s="5">
        <v>1.0807150000000001</v>
      </c>
      <c r="Q429" s="5">
        <v>7.0161230000000003</v>
      </c>
      <c r="R429" s="5">
        <v>7.0161230000000003</v>
      </c>
      <c r="S429" s="1" t="s">
        <v>49</v>
      </c>
      <c r="T429" s="7">
        <v>18795316</v>
      </c>
      <c r="U429" s="7">
        <v>22260774</v>
      </c>
      <c r="V429" s="7">
        <v>18408850</v>
      </c>
      <c r="W429" s="7">
        <v>9601482</v>
      </c>
      <c r="X429" s="7">
        <v>17901675</v>
      </c>
      <c r="Y429" s="7">
        <v>18147117</v>
      </c>
      <c r="Z429" s="7">
        <v>18596113</v>
      </c>
      <c r="AA429" s="7">
        <v>18795316</v>
      </c>
      <c r="AB429" s="5">
        <v>21.526</v>
      </c>
      <c r="AC429" s="5">
        <v>17.271000000000001</v>
      </c>
      <c r="AD429" s="5">
        <v>19.094999999999999</v>
      </c>
      <c r="AE429" s="5">
        <v>15.022</v>
      </c>
      <c r="AF429" s="7">
        <v>153042184</v>
      </c>
      <c r="AG429" s="7">
        <v>155617909</v>
      </c>
      <c r="AH429" s="7">
        <v>163489456</v>
      </c>
      <c r="AI429" s="5">
        <v>83.41</v>
      </c>
      <c r="AJ429" s="7">
        <v>1017</v>
      </c>
      <c r="AK429" s="7">
        <v>126989684</v>
      </c>
      <c r="AL429" s="6">
        <v>14451.426039</v>
      </c>
      <c r="AM429" s="7">
        <v>141922114</v>
      </c>
      <c r="AN429" s="5">
        <v>93.219560000000001</v>
      </c>
    </row>
    <row r="430" spans="1:40" x14ac:dyDescent="0.3">
      <c r="A430" s="4" t="s">
        <v>478</v>
      </c>
      <c r="B430" s="2">
        <v>4276840</v>
      </c>
      <c r="C430" s="1" t="s">
        <v>54</v>
      </c>
      <c r="D430" s="5">
        <v>19103.618215530001</v>
      </c>
      <c r="E430" s="6">
        <v>23107.618214999999</v>
      </c>
      <c r="F430" s="6" t="s">
        <v>42</v>
      </c>
      <c r="G430" s="5">
        <v>2.68</v>
      </c>
      <c r="H430" s="5">
        <v>16.394137000000001</v>
      </c>
      <c r="I430" s="5">
        <v>2.68</v>
      </c>
      <c r="J430" s="5">
        <v>16.394137000000001</v>
      </c>
      <c r="K430" s="5" t="s">
        <v>799</v>
      </c>
      <c r="L430" s="5">
        <v>4.1373829600000001</v>
      </c>
      <c r="M430" s="5">
        <v>15.446111</v>
      </c>
      <c r="N430" s="5" t="s">
        <v>42</v>
      </c>
      <c r="O430" s="5" t="s">
        <v>42</v>
      </c>
      <c r="P430" s="5">
        <v>1.419648</v>
      </c>
      <c r="Q430" s="5">
        <v>10.203165</v>
      </c>
      <c r="R430" s="5">
        <v>10.203165</v>
      </c>
      <c r="S430" s="1" t="s">
        <v>49</v>
      </c>
      <c r="T430" s="7">
        <v>15438000</v>
      </c>
      <c r="U430" s="7">
        <v>14396000</v>
      </c>
      <c r="V430" s="7">
        <v>13737000</v>
      </c>
      <c r="W430" s="7">
        <v>12297000</v>
      </c>
      <c r="X430" s="7">
        <v>16277000</v>
      </c>
      <c r="Y430" s="7">
        <v>16008000</v>
      </c>
      <c r="Z430" s="7">
        <v>15714000</v>
      </c>
      <c r="AA430" s="7">
        <v>15438000</v>
      </c>
      <c r="AB430" s="5">
        <v>14.536</v>
      </c>
      <c r="AC430" s="5">
        <v>16.588000000000001</v>
      </c>
      <c r="AD430" s="8">
        <v>10.577999999999999</v>
      </c>
      <c r="AE430" s="8">
        <v>12.637</v>
      </c>
      <c r="AF430" s="7">
        <v>133337275</v>
      </c>
      <c r="AG430" s="7">
        <v>134709785</v>
      </c>
      <c r="AH430" s="7">
        <v>137506136</v>
      </c>
      <c r="AI430" s="5">
        <v>77.22</v>
      </c>
      <c r="AJ430" s="7">
        <v>948</v>
      </c>
      <c r="AK430" s="7">
        <v>103041006</v>
      </c>
      <c r="AL430" s="6">
        <v>14752.380829</v>
      </c>
      <c r="AM430" s="7">
        <v>132154814</v>
      </c>
      <c r="AN430" s="8">
        <v>99.042000000000002</v>
      </c>
    </row>
    <row r="431" spans="1:40" x14ac:dyDescent="0.3">
      <c r="A431" s="4" t="s">
        <v>479</v>
      </c>
      <c r="B431" s="2">
        <v>100386</v>
      </c>
      <c r="C431" s="1" t="s">
        <v>41</v>
      </c>
      <c r="D431" s="5">
        <v>20364.96694342</v>
      </c>
      <c r="E431" s="6" t="s">
        <v>42</v>
      </c>
      <c r="F431" s="6">
        <v>-12325.033057000001</v>
      </c>
      <c r="G431" s="5">
        <v>2.2200000000000002</v>
      </c>
      <c r="H431" s="5">
        <v>12.842499999999999</v>
      </c>
      <c r="I431" s="5">
        <v>2.2200000000000002</v>
      </c>
      <c r="J431" s="5">
        <v>12.842499999999999</v>
      </c>
      <c r="K431" s="5">
        <v>2.25460291</v>
      </c>
      <c r="L431" s="5">
        <v>1.7165101700000001</v>
      </c>
      <c r="M431" s="5">
        <v>5.0007299999999999</v>
      </c>
      <c r="N431" s="5" t="s">
        <v>42</v>
      </c>
      <c r="O431" s="5" t="s">
        <v>42</v>
      </c>
      <c r="P431" s="5" t="s">
        <v>42</v>
      </c>
      <c r="Q431" s="5" t="s">
        <v>42</v>
      </c>
      <c r="R431" s="5" t="s">
        <v>42</v>
      </c>
      <c r="S431" s="1" t="s">
        <v>49</v>
      </c>
      <c r="T431" s="7">
        <v>6749000</v>
      </c>
      <c r="U431" s="7">
        <v>6749200</v>
      </c>
      <c r="V431" s="7">
        <v>6546000</v>
      </c>
      <c r="W431" s="7">
        <v>5975800</v>
      </c>
      <c r="X431" s="7">
        <v>7857600</v>
      </c>
      <c r="Y431" s="7">
        <v>7609600</v>
      </c>
      <c r="Z431" s="7">
        <v>6674700</v>
      </c>
      <c r="AA431" s="7">
        <v>6749000</v>
      </c>
      <c r="AB431" s="5" t="s">
        <v>42</v>
      </c>
      <c r="AC431" s="5" t="s">
        <v>42</v>
      </c>
      <c r="AD431" s="5" t="s">
        <v>42</v>
      </c>
      <c r="AE431" s="5" t="s">
        <v>42</v>
      </c>
      <c r="AF431" s="7">
        <v>198218483</v>
      </c>
      <c r="AG431" s="7">
        <v>201637855</v>
      </c>
      <c r="AH431" s="7">
        <v>207036370</v>
      </c>
      <c r="AI431" s="5">
        <v>86.73</v>
      </c>
      <c r="AJ431" s="7">
        <v>905</v>
      </c>
      <c r="AK431" s="7">
        <v>171919811</v>
      </c>
      <c r="AL431" s="6">
        <v>17663.041381999999</v>
      </c>
      <c r="AM431" s="7">
        <v>195339721</v>
      </c>
      <c r="AN431" s="5">
        <v>98.54768</v>
      </c>
    </row>
    <row r="432" spans="1:40" x14ac:dyDescent="0.3">
      <c r="A432" s="4" t="s">
        <v>480</v>
      </c>
      <c r="B432" s="2">
        <v>26472629</v>
      </c>
      <c r="C432" s="1" t="s">
        <v>41</v>
      </c>
      <c r="D432" s="5">
        <v>19669.33335511</v>
      </c>
      <c r="E432" s="6">
        <v>24894.444355</v>
      </c>
      <c r="F432" s="6">
        <v>25591.046354999999</v>
      </c>
      <c r="G432" s="5">
        <v>-0.315</v>
      </c>
      <c r="H432" s="5" t="s">
        <v>799</v>
      </c>
      <c r="I432" s="5">
        <v>-0.315</v>
      </c>
      <c r="J432" s="5" t="s">
        <v>799</v>
      </c>
      <c r="K432" s="5">
        <v>8.6042038699999992</v>
      </c>
      <c r="L432" s="5">
        <v>6.9350016600000002</v>
      </c>
      <c r="M432" s="5">
        <v>51.589785999999997</v>
      </c>
      <c r="N432" s="5" t="s">
        <v>799</v>
      </c>
      <c r="O432" s="5" t="s">
        <v>799</v>
      </c>
      <c r="P432" s="5">
        <v>9.8594550000000005</v>
      </c>
      <c r="Q432" s="5" t="s">
        <v>799</v>
      </c>
      <c r="R432" s="5">
        <v>-87.239648000000003</v>
      </c>
      <c r="S432" s="1" t="s">
        <v>47</v>
      </c>
      <c r="T432" s="7">
        <v>2322999</v>
      </c>
      <c r="U432" s="7">
        <v>1587985</v>
      </c>
      <c r="V432" s="7">
        <v>1349292</v>
      </c>
      <c r="W432" s="7">
        <v>870464</v>
      </c>
      <c r="X432" s="7">
        <v>2524931</v>
      </c>
      <c r="Y432" s="7">
        <v>2322999</v>
      </c>
      <c r="Z432" s="7">
        <v>2109639</v>
      </c>
      <c r="AA432" s="7">
        <v>1914460</v>
      </c>
      <c r="AB432" s="8">
        <v>42.81</v>
      </c>
      <c r="AC432" s="5">
        <v>42.267000000000003</v>
      </c>
      <c r="AD432" s="5">
        <v>-15.722</v>
      </c>
      <c r="AE432" s="5">
        <v>-11.555999999999999</v>
      </c>
      <c r="AF432" s="7">
        <v>313977403</v>
      </c>
      <c r="AG432" s="7">
        <v>311053031</v>
      </c>
      <c r="AH432" s="7">
        <v>301081887</v>
      </c>
      <c r="AI432" s="8">
        <v>67.5</v>
      </c>
      <c r="AJ432" s="7">
        <v>511</v>
      </c>
      <c r="AK432" s="7">
        <v>211979132</v>
      </c>
      <c r="AL432" s="6">
        <v>13276.253037</v>
      </c>
      <c r="AM432" s="7">
        <v>258392682</v>
      </c>
      <c r="AN432" s="5">
        <v>82.275959999999998</v>
      </c>
    </row>
    <row r="433" spans="1:40" x14ac:dyDescent="0.3">
      <c r="A433" s="4" t="s">
        <v>481</v>
      </c>
      <c r="B433" s="2">
        <v>4996388</v>
      </c>
      <c r="C433" s="1" t="s">
        <v>41</v>
      </c>
      <c r="D433" s="5">
        <v>23135.5444474</v>
      </c>
      <c r="E433" s="6">
        <v>23397.544447</v>
      </c>
      <c r="F433" s="6" t="s">
        <v>42</v>
      </c>
      <c r="G433" s="5">
        <v>0.48</v>
      </c>
      <c r="H433" s="5">
        <v>81.455805999999995</v>
      </c>
      <c r="I433" s="5">
        <v>0.48</v>
      </c>
      <c r="J433" s="5">
        <v>81.455805999999995</v>
      </c>
      <c r="K433" s="5">
        <v>33.728022959999997</v>
      </c>
      <c r="L433" s="5">
        <v>3.0586015</v>
      </c>
      <c r="M433" s="5">
        <v>46.078431000000002</v>
      </c>
      <c r="N433" s="5" t="s">
        <v>42</v>
      </c>
      <c r="O433" s="5" t="s">
        <v>42</v>
      </c>
      <c r="P433" s="5">
        <v>6.2964330000000004</v>
      </c>
      <c r="Q433" s="5">
        <v>30.073965000000001</v>
      </c>
      <c r="R433" s="5">
        <v>30.073965000000001</v>
      </c>
      <c r="S433" s="1" t="s">
        <v>49</v>
      </c>
      <c r="T433" s="7">
        <v>3222000</v>
      </c>
      <c r="U433" s="7">
        <v>2573000</v>
      </c>
      <c r="V433" s="7">
        <v>2136000</v>
      </c>
      <c r="W433" s="7">
        <v>1145000</v>
      </c>
      <c r="X433" s="7">
        <v>3716000</v>
      </c>
      <c r="Y433" s="7">
        <v>3692000</v>
      </c>
      <c r="Z433" s="7">
        <v>3428000</v>
      </c>
      <c r="AA433" s="7">
        <v>3222000</v>
      </c>
      <c r="AB433" s="5">
        <v>30.478000000000002</v>
      </c>
      <c r="AC433" s="5">
        <v>31.835000000000001</v>
      </c>
      <c r="AD433" s="8">
        <v>20.67</v>
      </c>
      <c r="AE433" s="5">
        <v>21.178999999999998</v>
      </c>
      <c r="AF433" s="7">
        <v>248655936</v>
      </c>
      <c r="AG433" s="7">
        <v>235819851</v>
      </c>
      <c r="AH433" s="7">
        <v>234557149</v>
      </c>
      <c r="AI433" s="5">
        <v>97.04</v>
      </c>
      <c r="AJ433" s="7">
        <v>616</v>
      </c>
      <c r="AK433" s="7">
        <v>241347699</v>
      </c>
      <c r="AL433" s="6">
        <v>22686.683706</v>
      </c>
      <c r="AM433" s="7">
        <v>233971661</v>
      </c>
      <c r="AN433" s="5">
        <v>94.075550000000007</v>
      </c>
    </row>
    <row r="434" spans="1:40" x14ac:dyDescent="0.3">
      <c r="A434" s="4" t="s">
        <v>482</v>
      </c>
      <c r="B434" s="2">
        <v>4810920</v>
      </c>
      <c r="C434" s="1" t="s">
        <v>54</v>
      </c>
      <c r="D434" s="5">
        <v>20242.898621159999</v>
      </c>
      <c r="E434" s="6">
        <v>22487.491621000001</v>
      </c>
      <c r="F434" s="6" t="s">
        <v>42</v>
      </c>
      <c r="G434" s="5">
        <v>1.51</v>
      </c>
      <c r="H434" s="5">
        <v>34.467227000000001</v>
      </c>
      <c r="I434" s="5">
        <v>1.508</v>
      </c>
      <c r="J434" s="5">
        <v>46.886144999999999</v>
      </c>
      <c r="K434" s="5">
        <v>46.178788560000001</v>
      </c>
      <c r="L434" s="5">
        <v>3.0701517999999997</v>
      </c>
      <c r="M434" s="5">
        <v>29.790818999999999</v>
      </c>
      <c r="N434" s="5" t="s">
        <v>42</v>
      </c>
      <c r="O434" s="5" t="s">
        <v>42</v>
      </c>
      <c r="P434" s="5">
        <v>4.2225869999999999</v>
      </c>
      <c r="Q434" s="5">
        <v>16.1313</v>
      </c>
      <c r="R434" s="5">
        <v>16.1313</v>
      </c>
      <c r="S434" s="1" t="s">
        <v>98</v>
      </c>
      <c r="T434" s="7">
        <v>5138701</v>
      </c>
      <c r="U434" s="7">
        <v>4536266</v>
      </c>
      <c r="V434" s="7">
        <v>4223403</v>
      </c>
      <c r="W434" s="7">
        <v>3107519</v>
      </c>
      <c r="X434" s="7">
        <v>5325525</v>
      </c>
      <c r="Y434" s="7">
        <v>5234817</v>
      </c>
      <c r="Z434" s="7">
        <v>5138701</v>
      </c>
      <c r="AA434" s="7">
        <v>4780499</v>
      </c>
      <c r="AB434" s="5">
        <v>43.521999999999998</v>
      </c>
      <c r="AC434" s="8">
        <v>43.421999999999997</v>
      </c>
      <c r="AD434" s="5">
        <v>26.388999999999999</v>
      </c>
      <c r="AE434" s="8">
        <v>24.869</v>
      </c>
      <c r="AF434" s="7">
        <v>98708000</v>
      </c>
      <c r="AG434" s="7">
        <v>98799000</v>
      </c>
      <c r="AH434" s="7">
        <v>98789000</v>
      </c>
      <c r="AI434" s="8">
        <v>98.5</v>
      </c>
      <c r="AJ434" s="7">
        <v>945</v>
      </c>
      <c r="AK434" s="7">
        <v>97223233</v>
      </c>
      <c r="AL434" s="6">
        <v>19938.540623000001</v>
      </c>
      <c r="AM434" s="7">
        <v>98334600</v>
      </c>
      <c r="AN434" s="5">
        <v>99.622389999999996</v>
      </c>
    </row>
    <row r="435" spans="1:40" x14ac:dyDescent="0.3">
      <c r="A435" s="4" t="s">
        <v>483</v>
      </c>
      <c r="B435" s="2">
        <v>4073448</v>
      </c>
      <c r="C435" s="1" t="s">
        <v>54</v>
      </c>
      <c r="D435" s="5">
        <v>16499.733582600002</v>
      </c>
      <c r="E435" s="6">
        <v>20508.966582000001</v>
      </c>
      <c r="F435" s="6" t="s">
        <v>42</v>
      </c>
      <c r="G435" s="5">
        <v>2.44</v>
      </c>
      <c r="H435" s="5">
        <v>14.014663000000001</v>
      </c>
      <c r="I435" s="5">
        <v>2.44</v>
      </c>
      <c r="J435" s="5">
        <v>14.014663000000001</v>
      </c>
      <c r="K435" s="5" t="s">
        <v>799</v>
      </c>
      <c r="L435" s="5">
        <v>3.7258316000000002</v>
      </c>
      <c r="M435" s="5">
        <v>9.9410620000000005</v>
      </c>
      <c r="N435" s="5" t="s">
        <v>42</v>
      </c>
      <c r="O435" s="5" t="s">
        <v>42</v>
      </c>
      <c r="P435" s="5">
        <v>1.225803</v>
      </c>
      <c r="Q435" s="5">
        <v>8.10548</v>
      </c>
      <c r="R435" s="5">
        <v>8.10548</v>
      </c>
      <c r="S435" s="1" t="s">
        <v>49</v>
      </c>
      <c r="T435" s="7">
        <v>17097330</v>
      </c>
      <c r="U435" s="7">
        <v>22726418</v>
      </c>
      <c r="V435" s="7">
        <v>19893856</v>
      </c>
      <c r="W435" s="7">
        <v>8558874</v>
      </c>
      <c r="X435" s="7">
        <v>16731048</v>
      </c>
      <c r="Y435" s="7">
        <v>17032818</v>
      </c>
      <c r="Z435" s="7">
        <v>17105368</v>
      </c>
      <c r="AA435" s="7">
        <v>17097330</v>
      </c>
      <c r="AB435" s="8">
        <v>35.164999999999999</v>
      </c>
      <c r="AC435" s="5">
        <v>33.552999999999997</v>
      </c>
      <c r="AD435" s="8">
        <v>15.994</v>
      </c>
      <c r="AE435" s="5">
        <v>14.041</v>
      </c>
      <c r="AF435" s="7">
        <v>115557000</v>
      </c>
      <c r="AG435" s="7">
        <v>116451000</v>
      </c>
      <c r="AH435" s="7">
        <v>123400000</v>
      </c>
      <c r="AI435" s="5">
        <v>97.94</v>
      </c>
      <c r="AJ435" s="7">
        <v>1028</v>
      </c>
      <c r="AK435" s="7">
        <v>112714730</v>
      </c>
      <c r="AL435" s="6">
        <v>16159.91084</v>
      </c>
      <c r="AM435" s="7">
        <v>112364204</v>
      </c>
      <c r="AN435" s="5">
        <v>97.635859999999994</v>
      </c>
    </row>
    <row r="436" spans="1:40" x14ac:dyDescent="0.3">
      <c r="A436" s="4" t="s">
        <v>484</v>
      </c>
      <c r="B436" s="2">
        <v>4794937</v>
      </c>
      <c r="C436" s="1" t="s">
        <v>41</v>
      </c>
      <c r="D436" s="5">
        <v>18303.648413769999</v>
      </c>
      <c r="E436" s="6">
        <v>22739.648412999999</v>
      </c>
      <c r="F436" s="6" t="s">
        <v>42</v>
      </c>
      <c r="G436" s="5">
        <v>1.41</v>
      </c>
      <c r="H436" s="5">
        <v>22.510406</v>
      </c>
      <c r="I436" s="5">
        <v>1.41</v>
      </c>
      <c r="J436" s="5">
        <v>22.510406</v>
      </c>
      <c r="K436" s="5" t="s">
        <v>799</v>
      </c>
      <c r="L436" s="5" t="s">
        <v>799</v>
      </c>
      <c r="M436" s="5">
        <v>28.623884</v>
      </c>
      <c r="N436" s="5" t="s">
        <v>42</v>
      </c>
      <c r="O436" s="5" t="s">
        <v>42</v>
      </c>
      <c r="P436" s="5">
        <v>3.1300270000000001</v>
      </c>
      <c r="Q436" s="5">
        <v>17.682464</v>
      </c>
      <c r="R436" s="5">
        <v>17.682464</v>
      </c>
      <c r="S436" s="1" t="s">
        <v>47</v>
      </c>
      <c r="T436" s="7">
        <v>6551000</v>
      </c>
      <c r="U436" s="7">
        <v>7384000</v>
      </c>
      <c r="V436" s="7">
        <v>11661000</v>
      </c>
      <c r="W436" s="7">
        <v>10681000</v>
      </c>
      <c r="X436" s="7">
        <v>7265000</v>
      </c>
      <c r="Y436" s="7">
        <v>6551000</v>
      </c>
      <c r="Z436" s="7">
        <v>6266000</v>
      </c>
      <c r="AA436" s="7">
        <v>6471000</v>
      </c>
      <c r="AB436" s="5">
        <v>23.645</v>
      </c>
      <c r="AC436" s="8">
        <v>28.919</v>
      </c>
      <c r="AD436" s="8">
        <v>10.563000000000001</v>
      </c>
      <c r="AE436" s="8">
        <v>16.669</v>
      </c>
      <c r="AF436" s="7">
        <v>211455486</v>
      </c>
      <c r="AG436" s="7">
        <v>210182269</v>
      </c>
      <c r="AH436" s="7">
        <v>209181031</v>
      </c>
      <c r="AI436" s="5">
        <v>89.86</v>
      </c>
      <c r="AJ436" s="7">
        <v>1023</v>
      </c>
      <c r="AK436" s="7">
        <v>190089191</v>
      </c>
      <c r="AL436" s="6">
        <v>16448.417697000001</v>
      </c>
      <c r="AM436" s="7">
        <v>210567181</v>
      </c>
      <c r="AN436" s="5">
        <v>99.545060000000007</v>
      </c>
    </row>
    <row r="437" spans="1:40" x14ac:dyDescent="0.3">
      <c r="A437" s="4" t="s">
        <v>485</v>
      </c>
      <c r="B437" s="2">
        <v>4211343</v>
      </c>
      <c r="C437" s="1" t="s">
        <v>41</v>
      </c>
      <c r="D437" s="5">
        <v>19063.770337239999</v>
      </c>
      <c r="E437" s="6">
        <v>18488.092336999998</v>
      </c>
      <c r="F437" s="6">
        <v>18752.783337000001</v>
      </c>
      <c r="G437" s="5">
        <v>2.91</v>
      </c>
      <c r="H437" s="5">
        <v>15.340282999999999</v>
      </c>
      <c r="I437" s="5">
        <v>2.91</v>
      </c>
      <c r="J437" s="5">
        <v>15.340282999999999</v>
      </c>
      <c r="K437" s="5">
        <v>2.53932264</v>
      </c>
      <c r="L437" s="5">
        <v>2.5105033099999998</v>
      </c>
      <c r="M437" s="5" t="s">
        <v>799</v>
      </c>
      <c r="N437" s="5">
        <v>246.76260736030599</v>
      </c>
      <c r="O437" s="5" t="s">
        <v>799</v>
      </c>
      <c r="P437" s="5">
        <v>4.8010910000000004</v>
      </c>
      <c r="Q437" s="5">
        <v>10.660482999999999</v>
      </c>
      <c r="R437" s="5">
        <v>10.660482999999999</v>
      </c>
      <c r="S437" s="1" t="s">
        <v>49</v>
      </c>
      <c r="T437" s="7">
        <v>3318602</v>
      </c>
      <c r="U437" s="7">
        <v>2619319</v>
      </c>
      <c r="V437" s="7">
        <v>2923377</v>
      </c>
      <c r="W437" s="7">
        <v>2711332</v>
      </c>
      <c r="X437" s="7">
        <v>3850811</v>
      </c>
      <c r="Y437" s="7">
        <v>3764233</v>
      </c>
      <c r="Z437" s="7">
        <v>3564424</v>
      </c>
      <c r="AA437" s="7">
        <v>3318602</v>
      </c>
      <c r="AB437" s="8">
        <v>39.194000000000003</v>
      </c>
      <c r="AC437" s="8">
        <v>46.542000000000002</v>
      </c>
      <c r="AD437" s="8">
        <v>35.978000000000002</v>
      </c>
      <c r="AE437" s="8">
        <v>44.587000000000003</v>
      </c>
      <c r="AF437" s="7">
        <v>107057732</v>
      </c>
      <c r="AG437" s="7">
        <v>107045972</v>
      </c>
      <c r="AH437" s="7">
        <v>106844040</v>
      </c>
      <c r="AI437" s="5">
        <v>87.74</v>
      </c>
      <c r="AJ437" s="7">
        <v>1267</v>
      </c>
      <c r="AK437" s="7">
        <v>93935857</v>
      </c>
      <c r="AL437" s="6">
        <v>16727.158055</v>
      </c>
      <c r="AM437" s="7">
        <v>99586542</v>
      </c>
      <c r="AN437" s="5">
        <v>93.021349999999998</v>
      </c>
    </row>
    <row r="438" spans="1:40" x14ac:dyDescent="0.3">
      <c r="A438" s="4" t="s">
        <v>486</v>
      </c>
      <c r="B438" s="2">
        <v>19659800</v>
      </c>
      <c r="C438" s="1" t="s">
        <v>41</v>
      </c>
      <c r="D438" s="5">
        <v>18090.9891169</v>
      </c>
      <c r="E438" s="6">
        <v>18555.963115999999</v>
      </c>
      <c r="F438" s="6" t="s">
        <v>42</v>
      </c>
      <c r="G438" s="5">
        <v>-0.60399999999999998</v>
      </c>
      <c r="H438" s="5" t="s">
        <v>799</v>
      </c>
      <c r="I438" s="5">
        <v>-0.60399999999999998</v>
      </c>
      <c r="J438" s="5" t="s">
        <v>799</v>
      </c>
      <c r="K438" s="5" t="s">
        <v>799</v>
      </c>
      <c r="L438" s="5">
        <v>16.794929830000001</v>
      </c>
      <c r="M438" s="5" t="s">
        <v>799</v>
      </c>
      <c r="N438" s="5" t="s">
        <v>42</v>
      </c>
      <c r="O438" s="5" t="s">
        <v>42</v>
      </c>
      <c r="P438" s="5">
        <v>4.0288389999999996</v>
      </c>
      <c r="Q438" s="5" t="s">
        <v>799</v>
      </c>
      <c r="R438" s="5">
        <v>-111.98799699999999</v>
      </c>
      <c r="S438" s="1" t="s">
        <v>49</v>
      </c>
      <c r="T438" s="7">
        <v>3665393</v>
      </c>
      <c r="U438" s="7">
        <v>2240461</v>
      </c>
      <c r="V438" s="7">
        <v>1296025</v>
      </c>
      <c r="W438" s="7">
        <v>614532</v>
      </c>
      <c r="X438" s="7">
        <v>4605784</v>
      </c>
      <c r="Y438" s="7">
        <v>4300251</v>
      </c>
      <c r="Z438" s="7">
        <v>4070737</v>
      </c>
      <c r="AA438" s="7">
        <v>3665393</v>
      </c>
      <c r="AB438" s="5">
        <v>37.463999999999999</v>
      </c>
      <c r="AC438" s="8">
        <v>38.5</v>
      </c>
      <c r="AD438" s="5">
        <v>-15.939</v>
      </c>
      <c r="AE438" s="5">
        <v>-4.149</v>
      </c>
      <c r="AF438" s="7">
        <v>487169000</v>
      </c>
      <c r="AG438" s="7">
        <v>485426000</v>
      </c>
      <c r="AH438" s="7">
        <v>465906000</v>
      </c>
      <c r="AI438" s="5">
        <v>79.19</v>
      </c>
      <c r="AJ438" s="7">
        <v>907</v>
      </c>
      <c r="AK438" s="7">
        <v>386166080</v>
      </c>
      <c r="AL438" s="6">
        <v>14326.761568</v>
      </c>
      <c r="AM438" s="7">
        <v>477273148</v>
      </c>
      <c r="AN438" s="5">
        <v>97.876540000000006</v>
      </c>
    </row>
    <row r="439" spans="1:40" x14ac:dyDescent="0.3">
      <c r="A439" s="4" t="s">
        <v>487</v>
      </c>
      <c r="B439" s="2">
        <v>4074390</v>
      </c>
      <c r="C439" s="1" t="s">
        <v>54</v>
      </c>
      <c r="D439" s="5">
        <v>20744.479195079999</v>
      </c>
      <c r="E439" s="6">
        <v>39959.479195</v>
      </c>
      <c r="F439" s="6">
        <v>40525.479195</v>
      </c>
      <c r="G439" s="5">
        <v>0.29799999999999999</v>
      </c>
      <c r="H439" s="5">
        <v>21.205863000000001</v>
      </c>
      <c r="I439" s="5">
        <v>0.29799999999999999</v>
      </c>
      <c r="J439" s="5">
        <v>21.205863000000001</v>
      </c>
      <c r="K439" s="5">
        <v>3.1468116699999999</v>
      </c>
      <c r="L439" s="5">
        <v>1.9690689800000001</v>
      </c>
      <c r="M439" s="5" t="s">
        <v>799</v>
      </c>
      <c r="N439" s="5" t="s">
        <v>799</v>
      </c>
      <c r="O439" s="5" t="s">
        <v>799</v>
      </c>
      <c r="P439" s="5">
        <v>4.6665279999999996</v>
      </c>
      <c r="Q439" s="5">
        <v>12.894314</v>
      </c>
      <c r="R439" s="5">
        <v>12.894314</v>
      </c>
      <c r="S439" s="1" t="s">
        <v>49</v>
      </c>
      <c r="T439" s="7">
        <v>8696000</v>
      </c>
      <c r="U439" s="7">
        <v>9321000</v>
      </c>
      <c r="V439" s="7">
        <v>8352000</v>
      </c>
      <c r="W439" s="7">
        <v>7418000</v>
      </c>
      <c r="X439" s="7">
        <v>8563000</v>
      </c>
      <c r="Y439" s="7">
        <v>8567000</v>
      </c>
      <c r="Z439" s="7">
        <v>8537000</v>
      </c>
      <c r="AA439" s="7">
        <v>8696000</v>
      </c>
      <c r="AB439" s="5">
        <v>42.813000000000002</v>
      </c>
      <c r="AC439" s="8">
        <v>44.692</v>
      </c>
      <c r="AD439" s="5">
        <v>34.177</v>
      </c>
      <c r="AE439" s="8">
        <v>35.991999999999997</v>
      </c>
      <c r="AF439" s="7">
        <v>651721174</v>
      </c>
      <c r="AG439" s="7">
        <v>641953090</v>
      </c>
      <c r="AH439" s="7">
        <v>631209962</v>
      </c>
      <c r="AI439" s="5">
        <v>95.17</v>
      </c>
      <c r="AJ439" s="7">
        <v>761</v>
      </c>
      <c r="AK439" s="7">
        <v>620264399</v>
      </c>
      <c r="AL439" s="6">
        <v>19743.015820000001</v>
      </c>
      <c r="AM439" s="7">
        <v>648689931</v>
      </c>
      <c r="AN439" s="5">
        <v>99.533959999999993</v>
      </c>
    </row>
    <row r="440" spans="1:40" x14ac:dyDescent="0.3">
      <c r="A440" s="4" t="s">
        <v>488</v>
      </c>
      <c r="B440" s="2">
        <v>1019881</v>
      </c>
      <c r="C440" s="1" t="s">
        <v>54</v>
      </c>
      <c r="D440" s="5">
        <v>19196.91521748</v>
      </c>
      <c r="E440" s="6" t="s">
        <v>42</v>
      </c>
      <c r="F440" s="6">
        <v>23704.915217000002</v>
      </c>
      <c r="G440" s="5">
        <v>0.77</v>
      </c>
      <c r="H440" s="5">
        <v>17.1496062992126</v>
      </c>
      <c r="I440" s="5">
        <v>0.77</v>
      </c>
      <c r="J440" s="5">
        <v>17.1496062992126</v>
      </c>
      <c r="K440" s="5">
        <v>1.3378609874751701</v>
      </c>
      <c r="L440" s="5">
        <v>0.84985244848553909</v>
      </c>
      <c r="M440" s="5">
        <v>10.266321</v>
      </c>
      <c r="N440" s="5" t="s">
        <v>42</v>
      </c>
      <c r="O440" s="5" t="s">
        <v>42</v>
      </c>
      <c r="P440" s="5" t="s">
        <v>42</v>
      </c>
      <c r="Q440" s="5" t="s">
        <v>42</v>
      </c>
      <c r="R440" s="5" t="s">
        <v>42</v>
      </c>
      <c r="S440" s="1" t="s">
        <v>49</v>
      </c>
      <c r="T440" s="7">
        <v>8224000</v>
      </c>
      <c r="U440" s="7">
        <v>8052000</v>
      </c>
      <c r="V440" s="7">
        <v>6647000</v>
      </c>
      <c r="W440" s="7">
        <v>6905000</v>
      </c>
      <c r="X440" s="7">
        <v>7806000</v>
      </c>
      <c r="Y440" s="7">
        <v>7917000</v>
      </c>
      <c r="Z440" s="7">
        <v>8052000</v>
      </c>
      <c r="AA440" s="7">
        <v>8224000</v>
      </c>
      <c r="AB440" s="5" t="s">
        <v>42</v>
      </c>
      <c r="AC440" s="5" t="s">
        <v>42</v>
      </c>
      <c r="AD440" s="5" t="s">
        <v>42</v>
      </c>
      <c r="AE440" s="5" t="s">
        <v>42</v>
      </c>
      <c r="AF440" s="7">
        <v>445216549</v>
      </c>
      <c r="AG440" s="7">
        <v>452961853</v>
      </c>
      <c r="AH440" s="7">
        <v>466221795</v>
      </c>
      <c r="AI440" s="5">
        <v>99.64</v>
      </c>
      <c r="AJ440" s="7">
        <v>977</v>
      </c>
      <c r="AK440" s="7">
        <v>439107606</v>
      </c>
      <c r="AL440" s="6">
        <v>19127.527317</v>
      </c>
      <c r="AM440" s="7">
        <v>436749348</v>
      </c>
      <c r="AN440" s="5">
        <v>99.103430000000003</v>
      </c>
    </row>
    <row r="441" spans="1:40" x14ac:dyDescent="0.3">
      <c r="A441" s="4" t="s">
        <v>489</v>
      </c>
      <c r="B441" s="2">
        <v>4252151</v>
      </c>
      <c r="C441" s="1" t="s">
        <v>54</v>
      </c>
      <c r="D441" s="5">
        <v>22959.370368929998</v>
      </c>
      <c r="E441" s="6">
        <v>23448.062367999999</v>
      </c>
      <c r="F441" s="6" t="s">
        <v>42</v>
      </c>
      <c r="G441" s="5">
        <v>1.96</v>
      </c>
      <c r="H441" s="5">
        <v>22.038284000000001</v>
      </c>
      <c r="I441" s="5">
        <v>1.96</v>
      </c>
      <c r="J441" s="5">
        <v>22.038284000000001</v>
      </c>
      <c r="K441" s="5">
        <v>12.630188929999999</v>
      </c>
      <c r="L441" s="5">
        <v>12.11812098</v>
      </c>
      <c r="M441" s="5">
        <v>19.934801</v>
      </c>
      <c r="N441" s="5" t="s">
        <v>42</v>
      </c>
      <c r="O441" s="5" t="s">
        <v>42</v>
      </c>
      <c r="P441" s="5">
        <v>3.1146720000000001</v>
      </c>
      <c r="Q441" s="5">
        <v>11.406572000000001</v>
      </c>
      <c r="R441" s="5">
        <v>11.406572000000001</v>
      </c>
      <c r="S441" s="1" t="s">
        <v>45</v>
      </c>
      <c r="T441" s="7">
        <v>7750652</v>
      </c>
      <c r="U441" s="7">
        <v>8674417</v>
      </c>
      <c r="V441" s="7">
        <v>8245936</v>
      </c>
      <c r="W441" s="7">
        <v>6783189</v>
      </c>
      <c r="X441" s="7">
        <v>7528260</v>
      </c>
      <c r="Y441" s="7">
        <v>7581242</v>
      </c>
      <c r="Z441" s="7">
        <v>7655549</v>
      </c>
      <c r="AA441" s="7">
        <v>7750652</v>
      </c>
      <c r="AB441" s="5">
        <v>42.624000000000002</v>
      </c>
      <c r="AC441" s="5">
        <v>46.746000000000002</v>
      </c>
      <c r="AD441" s="5">
        <v>19.241</v>
      </c>
      <c r="AE441" s="5">
        <v>21.448</v>
      </c>
      <c r="AF441" s="7">
        <v>123876000</v>
      </c>
      <c r="AG441" s="7">
        <v>127788000</v>
      </c>
      <c r="AH441" s="7">
        <v>128270000</v>
      </c>
      <c r="AI441" s="5">
        <v>101.52</v>
      </c>
      <c r="AJ441" s="7">
        <v>992</v>
      </c>
      <c r="AK441" s="7">
        <v>124976014</v>
      </c>
      <c r="AL441" s="6">
        <v>23309.276371</v>
      </c>
      <c r="AM441" s="7">
        <v>121472821</v>
      </c>
      <c r="AN441" s="5">
        <v>98.678210000000007</v>
      </c>
    </row>
    <row r="442" spans="1:40" x14ac:dyDescent="0.3">
      <c r="A442" s="4" t="s">
        <v>490</v>
      </c>
      <c r="B442" s="2">
        <v>4219024</v>
      </c>
      <c r="C442" s="1" t="s">
        <v>54</v>
      </c>
      <c r="D442" s="5">
        <v>20248.670711089999</v>
      </c>
      <c r="E442" s="6">
        <v>24701.370711</v>
      </c>
      <c r="F442" s="6" t="s">
        <v>42</v>
      </c>
      <c r="G442" s="5">
        <v>0.83</v>
      </c>
      <c r="H442" s="5">
        <v>25.663264999999999</v>
      </c>
      <c r="I442" s="5">
        <v>0.83</v>
      </c>
      <c r="J442" s="5">
        <v>25.663264999999999</v>
      </c>
      <c r="K442" s="5" t="s">
        <v>799</v>
      </c>
      <c r="L442" s="5">
        <v>3.7345938699999999</v>
      </c>
      <c r="M442" s="5">
        <v>37.725000000000001</v>
      </c>
      <c r="N442" s="5" t="s">
        <v>42</v>
      </c>
      <c r="O442" s="5" t="s">
        <v>42</v>
      </c>
      <c r="P442" s="5">
        <v>3.6986409999999998</v>
      </c>
      <c r="Q442" s="5">
        <v>17.401458999999999</v>
      </c>
      <c r="R442" s="5">
        <v>17.401458999999999</v>
      </c>
      <c r="S442" s="1" t="s">
        <v>82</v>
      </c>
      <c r="T442" s="7">
        <v>6662200</v>
      </c>
      <c r="U442" s="7">
        <v>6350500</v>
      </c>
      <c r="V442" s="7">
        <v>6317900</v>
      </c>
      <c r="W442" s="7">
        <v>5601300</v>
      </c>
      <c r="X442" s="7">
        <v>6678500</v>
      </c>
      <c r="Y442" s="7">
        <v>6683400</v>
      </c>
      <c r="Z442" s="7">
        <v>6699400</v>
      </c>
      <c r="AA442" s="7">
        <v>6662200</v>
      </c>
      <c r="AB442" s="8">
        <v>37.563000000000002</v>
      </c>
      <c r="AC442" s="8">
        <v>38.482999999999997</v>
      </c>
      <c r="AD442" s="8">
        <v>18.239000000000001</v>
      </c>
      <c r="AE442" s="8">
        <v>19.018999999999998</v>
      </c>
      <c r="AF442" s="7">
        <v>268357046</v>
      </c>
      <c r="AG442" s="7">
        <v>268630137</v>
      </c>
      <c r="AH442" s="7">
        <v>268331802</v>
      </c>
      <c r="AI442" s="8">
        <v>81.8</v>
      </c>
      <c r="AJ442" s="7">
        <v>1212</v>
      </c>
      <c r="AK442" s="7">
        <v>219420415</v>
      </c>
      <c r="AL442" s="6">
        <v>16555.270311</v>
      </c>
      <c r="AM442" s="7">
        <v>266671571</v>
      </c>
      <c r="AN442" s="5">
        <v>99.412679999999995</v>
      </c>
    </row>
    <row r="443" spans="1:40" x14ac:dyDescent="0.3">
      <c r="A443" s="4" t="s">
        <v>491</v>
      </c>
      <c r="B443" s="2">
        <v>4376897</v>
      </c>
      <c r="C443" s="1" t="s">
        <v>41</v>
      </c>
      <c r="D443" s="5">
        <v>19798.993747799999</v>
      </c>
      <c r="E443" s="6">
        <v>21493.993747</v>
      </c>
      <c r="F443" s="6" t="s">
        <v>42</v>
      </c>
      <c r="G443" s="5">
        <v>2.64</v>
      </c>
      <c r="H443" s="5">
        <v>52.125203999999997</v>
      </c>
      <c r="I443" s="5">
        <v>2.64</v>
      </c>
      <c r="J443" s="5">
        <v>52.125203999999997</v>
      </c>
      <c r="K443" s="5" t="s">
        <v>799</v>
      </c>
      <c r="L443" s="5">
        <v>5.7832251100000001</v>
      </c>
      <c r="M443" s="5">
        <v>25.71687</v>
      </c>
      <c r="N443" s="5" t="s">
        <v>42</v>
      </c>
      <c r="O443" s="5" t="s">
        <v>42</v>
      </c>
      <c r="P443" s="5">
        <v>4.6164079999999998</v>
      </c>
      <c r="Q443" s="5">
        <v>24.170923999999999</v>
      </c>
      <c r="R443" s="5">
        <v>24.170923999999999</v>
      </c>
      <c r="S443" s="1" t="s">
        <v>49</v>
      </c>
      <c r="T443" s="7">
        <v>4584000</v>
      </c>
      <c r="U443" s="7">
        <v>5781000</v>
      </c>
      <c r="V443" s="7">
        <v>5627000</v>
      </c>
      <c r="W443" s="7">
        <v>4448000</v>
      </c>
      <c r="X443" s="7">
        <v>4656000</v>
      </c>
      <c r="Y443" s="7">
        <v>4357000</v>
      </c>
      <c r="Z443" s="7">
        <v>4354000</v>
      </c>
      <c r="AA443" s="7">
        <v>4584000</v>
      </c>
      <c r="AB443" s="5">
        <v>46.313000000000002</v>
      </c>
      <c r="AC443" s="8">
        <v>47.53</v>
      </c>
      <c r="AD443" s="5">
        <v>16.600999999999999</v>
      </c>
      <c r="AE443" s="5">
        <v>17.247</v>
      </c>
      <c r="AF443" s="7">
        <v>51542056</v>
      </c>
      <c r="AG443" s="7">
        <v>51569991</v>
      </c>
      <c r="AH443" s="7">
        <v>51359284</v>
      </c>
      <c r="AI443" s="5">
        <v>91.07</v>
      </c>
      <c r="AJ443" s="7">
        <v>933</v>
      </c>
      <c r="AK443" s="7">
        <v>46976500</v>
      </c>
      <c r="AL443" s="6">
        <v>18031.929525</v>
      </c>
      <c r="AM443" s="7">
        <v>51187618</v>
      </c>
      <c r="AN443" s="5">
        <v>99.239220000000003</v>
      </c>
    </row>
    <row r="444" spans="1:40" x14ac:dyDescent="0.3">
      <c r="A444" s="4" t="s">
        <v>492</v>
      </c>
      <c r="B444" s="2">
        <v>4426247</v>
      </c>
      <c r="C444" s="1" t="s">
        <v>54</v>
      </c>
      <c r="D444" s="5">
        <v>19499.232364740001</v>
      </c>
      <c r="E444" s="6">
        <v>27521.408363999999</v>
      </c>
      <c r="F444" s="6">
        <v>27575.758221</v>
      </c>
      <c r="G444" s="5">
        <v>0</v>
      </c>
      <c r="H444" s="5">
        <v>44.830985915493002</v>
      </c>
      <c r="I444" s="5">
        <v>0</v>
      </c>
      <c r="J444" s="5">
        <v>44.830985915493002</v>
      </c>
      <c r="K444" s="5">
        <v>2.0189996761956102</v>
      </c>
      <c r="L444" s="5">
        <v>1.96642647062875</v>
      </c>
      <c r="M444" s="5">
        <v>18.800944999999999</v>
      </c>
      <c r="N444" s="5" t="s">
        <v>42</v>
      </c>
      <c r="O444" s="5" t="s">
        <v>42</v>
      </c>
      <c r="P444" s="5">
        <v>10.773431</v>
      </c>
      <c r="Q444" s="5">
        <v>19.457678999999999</v>
      </c>
      <c r="R444" s="5">
        <v>18.2808930119587</v>
      </c>
      <c r="S444" s="1" t="s">
        <v>49</v>
      </c>
      <c r="T444" s="7">
        <v>2412733</v>
      </c>
      <c r="U444" s="7">
        <v>2227650</v>
      </c>
      <c r="V444" s="7">
        <v>1994019</v>
      </c>
      <c r="W444" s="7">
        <v>1826012</v>
      </c>
      <c r="X444" s="7">
        <v>2554368</v>
      </c>
      <c r="Y444" s="7">
        <v>2517946</v>
      </c>
      <c r="Z444" s="7">
        <v>2467848</v>
      </c>
      <c r="AA444" s="7">
        <v>2412733</v>
      </c>
      <c r="AB444" s="8">
        <v>59.57</v>
      </c>
      <c r="AC444" s="8">
        <v>58</v>
      </c>
      <c r="AD444" s="8">
        <v>56.2</v>
      </c>
      <c r="AE444" s="8">
        <v>55</v>
      </c>
      <c r="AF444" s="7">
        <v>612605478</v>
      </c>
      <c r="AG444" s="7">
        <v>612594044</v>
      </c>
      <c r="AH444" s="7">
        <v>611958239</v>
      </c>
      <c r="AI444" s="5">
        <v>93.02</v>
      </c>
      <c r="AJ444" s="7">
        <v>710</v>
      </c>
      <c r="AK444" s="7">
        <v>569828032</v>
      </c>
      <c r="AL444" s="6">
        <v>18137.626258</v>
      </c>
      <c r="AM444" s="7">
        <v>557593038</v>
      </c>
      <c r="AN444" s="5">
        <v>91.019919999999999</v>
      </c>
    </row>
    <row r="445" spans="1:40" x14ac:dyDescent="0.3">
      <c r="A445" s="4" t="s">
        <v>493</v>
      </c>
      <c r="B445" s="2">
        <v>13518181</v>
      </c>
      <c r="C445" s="1" t="s">
        <v>41</v>
      </c>
      <c r="D445" s="5">
        <v>21656.7914022</v>
      </c>
      <c r="E445" s="6">
        <v>26042.791401999999</v>
      </c>
      <c r="F445" s="6">
        <v>26042.791401999999</v>
      </c>
      <c r="G445" s="5">
        <v>1</v>
      </c>
      <c r="H445" s="5">
        <v>12.21</v>
      </c>
      <c r="I445" s="5">
        <v>1</v>
      </c>
      <c r="J445" s="5">
        <v>12.21</v>
      </c>
      <c r="K445" s="5">
        <v>5.8288578600000003</v>
      </c>
      <c r="L445" s="5">
        <v>1.9830281400000001</v>
      </c>
      <c r="M445" s="5">
        <v>13.843537</v>
      </c>
      <c r="N445" s="5">
        <v>9.9633266852711309</v>
      </c>
      <c r="O445" s="5">
        <v>5.4757223113964599</v>
      </c>
      <c r="P445" s="5">
        <v>1.8164739999999999</v>
      </c>
      <c r="Q445" s="5">
        <v>8.316395</v>
      </c>
      <c r="R445" s="5">
        <v>8.316395</v>
      </c>
      <c r="S445" s="1" t="s">
        <v>47</v>
      </c>
      <c r="T445" s="7">
        <v>13980000</v>
      </c>
      <c r="U445" s="7">
        <v>14913000</v>
      </c>
      <c r="V445" s="7">
        <v>13974000</v>
      </c>
      <c r="W445" s="7">
        <v>12909000</v>
      </c>
      <c r="X445" s="7">
        <v>14337000</v>
      </c>
      <c r="Y445" s="7">
        <v>13980000</v>
      </c>
      <c r="Z445" s="7">
        <v>13920000</v>
      </c>
      <c r="AA445" s="7">
        <v>14557000</v>
      </c>
      <c r="AB445" s="5">
        <v>34.985999999999997</v>
      </c>
      <c r="AC445" s="8">
        <v>35</v>
      </c>
      <c r="AD445" s="5">
        <v>20.364999999999998</v>
      </c>
      <c r="AE445" s="8">
        <v>21</v>
      </c>
      <c r="AF445" s="7">
        <v>457834271</v>
      </c>
      <c r="AG445" s="7">
        <v>461308623</v>
      </c>
      <c r="AH445" s="7">
        <v>484359762</v>
      </c>
      <c r="AI445" s="5">
        <v>83.33</v>
      </c>
      <c r="AJ445" s="7">
        <v>701</v>
      </c>
      <c r="AK445" s="7">
        <v>380617219</v>
      </c>
      <c r="AL445" s="6">
        <v>18589.344975</v>
      </c>
      <c r="AM445" s="7">
        <v>350801308</v>
      </c>
      <c r="AN445" s="5">
        <v>76.806110000000004</v>
      </c>
    </row>
    <row r="446" spans="1:40" x14ac:dyDescent="0.3">
      <c r="A446" s="4" t="s">
        <v>494</v>
      </c>
      <c r="B446" s="2">
        <v>4971407</v>
      </c>
      <c r="C446" s="1" t="s">
        <v>54</v>
      </c>
      <c r="D446" s="5">
        <v>20289.658476749999</v>
      </c>
      <c r="E446" s="6">
        <v>20724.467476000002</v>
      </c>
      <c r="F446" s="6" t="s">
        <v>42</v>
      </c>
      <c r="G446" s="8">
        <v>2.117</v>
      </c>
      <c r="H446" s="5">
        <v>51.987914000000004</v>
      </c>
      <c r="I446" s="8">
        <v>2.117</v>
      </c>
      <c r="J446" s="5">
        <v>51.987914000000004</v>
      </c>
      <c r="K446" s="5">
        <v>110.04591669</v>
      </c>
      <c r="L446" s="5">
        <v>107.85278045999999</v>
      </c>
      <c r="M446" s="5">
        <v>29.14864</v>
      </c>
      <c r="N446" s="5" t="s">
        <v>42</v>
      </c>
      <c r="O446" s="5" t="s">
        <v>42</v>
      </c>
      <c r="P446" s="5">
        <v>10.281238</v>
      </c>
      <c r="Q446" s="5">
        <v>35.879938000000003</v>
      </c>
      <c r="R446" s="5">
        <v>35.879938000000003</v>
      </c>
      <c r="S446" s="1" t="s">
        <v>47</v>
      </c>
      <c r="T446" s="7">
        <v>1928490</v>
      </c>
      <c r="U446" s="7">
        <v>1940512</v>
      </c>
      <c r="V446" s="7">
        <v>1691692</v>
      </c>
      <c r="W446" s="7">
        <v>1898094</v>
      </c>
      <c r="X446" s="7">
        <v>2015756</v>
      </c>
      <c r="Y446" s="7">
        <v>1928490</v>
      </c>
      <c r="Z446" s="7">
        <v>1912114</v>
      </c>
      <c r="AA446" s="7">
        <v>1876890</v>
      </c>
      <c r="AB446" s="8">
        <v>38.36</v>
      </c>
      <c r="AC446" s="5">
        <v>39.067</v>
      </c>
      <c r="AD446" s="5">
        <v>26.873000000000001</v>
      </c>
      <c r="AE446" s="5">
        <v>27.788</v>
      </c>
      <c r="AF446" s="7">
        <v>60470208</v>
      </c>
      <c r="AG446" s="7">
        <v>60462539</v>
      </c>
      <c r="AH446" s="7">
        <v>60447556</v>
      </c>
      <c r="AI446" s="5">
        <v>3.94</v>
      </c>
      <c r="AJ446" s="7">
        <v>246</v>
      </c>
      <c r="AK446" s="7">
        <v>2381805</v>
      </c>
      <c r="AL446" s="6">
        <v>799.16703099999995</v>
      </c>
      <c r="AM446" s="7">
        <v>4176986</v>
      </c>
      <c r="AN446" s="5">
        <v>6.9074799999999996</v>
      </c>
    </row>
    <row r="447" spans="1:40" x14ac:dyDescent="0.3">
      <c r="A447" s="4" t="s">
        <v>495</v>
      </c>
      <c r="B447" s="2">
        <v>4004172</v>
      </c>
      <c r="C447" s="1" t="s">
        <v>54</v>
      </c>
      <c r="D447" s="5">
        <v>19908.035554949998</v>
      </c>
      <c r="E447" s="6">
        <v>36417.035554000002</v>
      </c>
      <c r="F447" s="6">
        <v>36417.035554999995</v>
      </c>
      <c r="G447" s="5">
        <v>0.84</v>
      </c>
      <c r="H447" s="5">
        <v>19.042584000000002</v>
      </c>
      <c r="I447" s="5">
        <v>0.84</v>
      </c>
      <c r="J447" s="5">
        <v>19.042584000000002</v>
      </c>
      <c r="K447" s="5">
        <v>2.5242461</v>
      </c>
      <c r="L447" s="5">
        <v>2.5242461</v>
      </c>
      <c r="M447" s="5" t="s">
        <v>799</v>
      </c>
      <c r="N447" s="5" t="s">
        <v>799</v>
      </c>
      <c r="O447" s="5" t="s">
        <v>799</v>
      </c>
      <c r="P447" s="5">
        <v>4.8711929999999999</v>
      </c>
      <c r="Q447" s="5">
        <v>12.675613</v>
      </c>
      <c r="R447" s="5">
        <v>12.675613</v>
      </c>
      <c r="S447" s="1" t="s">
        <v>49</v>
      </c>
      <c r="T447" s="7">
        <v>7462000</v>
      </c>
      <c r="U447" s="7">
        <v>8596000</v>
      </c>
      <c r="V447" s="7">
        <v>7329000</v>
      </c>
      <c r="W447" s="7">
        <v>6418000</v>
      </c>
      <c r="X447" s="7">
        <v>7476000</v>
      </c>
      <c r="Y447" s="7">
        <v>7406000</v>
      </c>
      <c r="Z447" s="7">
        <v>7354000</v>
      </c>
      <c r="AA447" s="7">
        <v>7462000</v>
      </c>
      <c r="AB447" s="5">
        <v>38.353999999999999</v>
      </c>
      <c r="AC447" s="8">
        <v>42.335000000000001</v>
      </c>
      <c r="AD447" s="5">
        <v>33.100999999999999</v>
      </c>
      <c r="AE447" s="8">
        <v>36.637</v>
      </c>
      <c r="AF447" s="7">
        <v>298800000</v>
      </c>
      <c r="AG447" s="7">
        <v>298700000</v>
      </c>
      <c r="AH447" s="7">
        <v>291800000</v>
      </c>
      <c r="AI447" s="5">
        <v>99.09</v>
      </c>
      <c r="AJ447" s="7">
        <v>864</v>
      </c>
      <c r="AK447" s="7">
        <v>296060733</v>
      </c>
      <c r="AL447" s="6">
        <v>19726.526639</v>
      </c>
      <c r="AM447" s="7">
        <v>296914083</v>
      </c>
      <c r="AN447" s="5">
        <v>99.373869999999997</v>
      </c>
    </row>
    <row r="448" spans="1:40" x14ac:dyDescent="0.3">
      <c r="A448" s="4" t="s">
        <v>496</v>
      </c>
      <c r="B448" s="2">
        <v>4153870</v>
      </c>
      <c r="C448" s="1" t="s">
        <v>41</v>
      </c>
      <c r="D448" s="5">
        <v>19483.911187049998</v>
      </c>
      <c r="E448" s="6" t="s">
        <v>42</v>
      </c>
      <c r="F448" s="6">
        <v>75861.389385000002</v>
      </c>
      <c r="G448" s="5">
        <v>1.67</v>
      </c>
      <c r="H448" s="5">
        <v>27.917316692667701</v>
      </c>
      <c r="I448" s="5">
        <v>1.67</v>
      </c>
      <c r="J448" s="5">
        <v>27.917316692667701</v>
      </c>
      <c r="K448" s="5">
        <v>4.7000577799999999</v>
      </c>
      <c r="L448" s="5">
        <v>4.7000730514234101</v>
      </c>
      <c r="M448" s="5">
        <v>2.1188876884379901</v>
      </c>
      <c r="N448" s="5" t="s">
        <v>42</v>
      </c>
      <c r="O448" s="5" t="s">
        <v>42</v>
      </c>
      <c r="P448" s="5" t="s">
        <v>42</v>
      </c>
      <c r="Q448" s="5" t="s">
        <v>42</v>
      </c>
      <c r="R448" s="5">
        <v>9.8919532384078703</v>
      </c>
      <c r="S448" s="1" t="s">
        <v>49</v>
      </c>
      <c r="T448" s="7">
        <v>4340000</v>
      </c>
      <c r="U448" s="7">
        <v>3068000</v>
      </c>
      <c r="V448" s="7">
        <v>2727000</v>
      </c>
      <c r="W448" s="7">
        <v>2218000</v>
      </c>
      <c r="X448" s="7">
        <v>4937000</v>
      </c>
      <c r="Y448" s="7">
        <v>4717000</v>
      </c>
      <c r="Z448" s="7">
        <v>4487000</v>
      </c>
      <c r="AA448" s="7">
        <v>4340000</v>
      </c>
      <c r="AB448" s="5">
        <v>90.338999999999999</v>
      </c>
      <c r="AC448" s="5">
        <v>90.430999999999997</v>
      </c>
      <c r="AD448" s="5" t="s">
        <v>42</v>
      </c>
      <c r="AE448" s="5" t="s">
        <v>42</v>
      </c>
      <c r="AF448" s="7">
        <v>108867297</v>
      </c>
      <c r="AG448" s="7">
        <v>108486069</v>
      </c>
      <c r="AH448" s="7">
        <v>106992960</v>
      </c>
      <c r="AI448" s="5">
        <v>88.55</v>
      </c>
      <c r="AJ448" s="7">
        <v>716</v>
      </c>
      <c r="AK448" s="7">
        <v>96413269</v>
      </c>
      <c r="AL448" s="6">
        <v>17253.154487</v>
      </c>
      <c r="AM448" s="7">
        <v>102050835</v>
      </c>
      <c r="AN448" s="8">
        <v>93.7286</v>
      </c>
    </row>
    <row r="449" spans="1:40" x14ac:dyDescent="0.3">
      <c r="A449" s="4" t="s">
        <v>497</v>
      </c>
      <c r="B449" s="2">
        <v>4578418</v>
      </c>
      <c r="C449" s="1" t="s">
        <v>41</v>
      </c>
      <c r="D449" s="5">
        <v>18247.83949518</v>
      </c>
      <c r="E449" s="6">
        <v>20993.539495000001</v>
      </c>
      <c r="F449" s="6" t="s">
        <v>42</v>
      </c>
      <c r="G449" s="5">
        <v>0.58399999999999996</v>
      </c>
      <c r="H449" s="5">
        <v>46.647959</v>
      </c>
      <c r="I449" s="5">
        <v>0.58399999999999996</v>
      </c>
      <c r="J449" s="5">
        <v>46.647959</v>
      </c>
      <c r="K449" s="5">
        <v>7.4363562400000003</v>
      </c>
      <c r="L449" s="5">
        <v>2.2576423500000002</v>
      </c>
      <c r="M449" s="5">
        <v>63.142265000000002</v>
      </c>
      <c r="N449" s="5" t="s">
        <v>42</v>
      </c>
      <c r="O449" s="5" t="s">
        <v>42</v>
      </c>
      <c r="P449" s="5">
        <v>5.3893149999999999</v>
      </c>
      <c r="Q449" s="5">
        <v>18.571778999999999</v>
      </c>
      <c r="R449" s="5">
        <v>18.571778999999999</v>
      </c>
      <c r="S449" s="1" t="s">
        <v>56</v>
      </c>
      <c r="T449" s="7">
        <v>3895400</v>
      </c>
      <c r="U449" s="7">
        <v>3593200</v>
      </c>
      <c r="V449" s="7">
        <v>3308400</v>
      </c>
      <c r="W449" s="7">
        <v>2922500</v>
      </c>
      <c r="X449" s="7">
        <v>3895400</v>
      </c>
      <c r="Y449" s="7">
        <v>3804100</v>
      </c>
      <c r="Z449" s="7">
        <v>3731500</v>
      </c>
      <c r="AA449" s="7">
        <v>3666300</v>
      </c>
      <c r="AB449" s="5">
        <v>66.635000000000005</v>
      </c>
      <c r="AC449" s="5">
        <v>66.635000000000005</v>
      </c>
      <c r="AD449" s="5">
        <v>27.802</v>
      </c>
      <c r="AE449" s="5">
        <v>27.802</v>
      </c>
      <c r="AF449" s="7">
        <v>199600000</v>
      </c>
      <c r="AG449" s="7">
        <v>199100000</v>
      </c>
      <c r="AH449" s="7">
        <v>198000000</v>
      </c>
      <c r="AI449" s="5">
        <v>96.82</v>
      </c>
      <c r="AJ449" s="7">
        <v>830</v>
      </c>
      <c r="AK449" s="7">
        <v>193237357</v>
      </c>
      <c r="AL449" s="6">
        <v>17667.69155</v>
      </c>
      <c r="AM449" s="7">
        <v>198336047</v>
      </c>
      <c r="AN449" s="5">
        <v>99.375410000000002</v>
      </c>
    </row>
    <row r="450" spans="1:40" x14ac:dyDescent="0.3">
      <c r="A450" s="4" t="s">
        <v>498</v>
      </c>
      <c r="B450" s="2">
        <v>4297825</v>
      </c>
      <c r="C450" s="1" t="s">
        <v>54</v>
      </c>
      <c r="D450" s="5">
        <v>21945.56390252</v>
      </c>
      <c r="E450" s="6">
        <v>29758.963902</v>
      </c>
      <c r="F450" s="6" t="s">
        <v>42</v>
      </c>
      <c r="G450" s="5">
        <v>1.82</v>
      </c>
      <c r="H450" s="5">
        <v>21.298894000000001</v>
      </c>
      <c r="I450" s="8">
        <v>1.8149999999999999</v>
      </c>
      <c r="J450" s="5">
        <v>21.36712</v>
      </c>
      <c r="K450" s="5" t="s">
        <v>799</v>
      </c>
      <c r="L450" s="5">
        <v>10.59687943</v>
      </c>
      <c r="M450" s="5">
        <v>21.421035</v>
      </c>
      <c r="N450" s="5" t="s">
        <v>42</v>
      </c>
      <c r="O450" s="5" t="s">
        <v>42</v>
      </c>
      <c r="P450" s="5">
        <v>2.570058</v>
      </c>
      <c r="Q450" s="5">
        <v>13.113431</v>
      </c>
      <c r="R450" s="5">
        <v>13.113431</v>
      </c>
      <c r="S450" s="1" t="s">
        <v>63</v>
      </c>
      <c r="T450" s="7">
        <v>11390000</v>
      </c>
      <c r="U450" s="7">
        <v>10487800</v>
      </c>
      <c r="V450" s="7">
        <v>9630000</v>
      </c>
      <c r="W450" s="7">
        <v>7196100</v>
      </c>
      <c r="X450" s="7">
        <v>11579100</v>
      </c>
      <c r="Y450" s="7">
        <v>11416400</v>
      </c>
      <c r="Z450" s="7">
        <v>11390000</v>
      </c>
      <c r="AA450" s="7">
        <v>11201700</v>
      </c>
      <c r="AB450" s="5">
        <v>21.161000000000001</v>
      </c>
      <c r="AC450" s="5">
        <v>21.399000000000001</v>
      </c>
      <c r="AD450" s="5">
        <v>15.484</v>
      </c>
      <c r="AE450" s="5">
        <v>15.638999999999999</v>
      </c>
      <c r="AF450" s="7">
        <v>117500000</v>
      </c>
      <c r="AG450" s="7">
        <v>118000000</v>
      </c>
      <c r="AH450" s="7">
        <v>119500000</v>
      </c>
      <c r="AI450" s="5">
        <v>96.92</v>
      </c>
      <c r="AJ450" s="7">
        <v>1069</v>
      </c>
      <c r="AK450" s="7">
        <v>113884052</v>
      </c>
      <c r="AL450" s="6">
        <v>21270.124392000002</v>
      </c>
      <c r="AM450" s="7">
        <v>116856967</v>
      </c>
      <c r="AN450" s="5">
        <v>99.452340000000007</v>
      </c>
    </row>
    <row r="451" spans="1:40" x14ac:dyDescent="0.3">
      <c r="A451" s="4" t="s">
        <v>499</v>
      </c>
      <c r="B451" s="2">
        <v>4091914</v>
      </c>
      <c r="C451" s="1" t="s">
        <v>54</v>
      </c>
      <c r="D451" s="5">
        <v>19980.780351559999</v>
      </c>
      <c r="E451" s="6">
        <v>22750.780351000001</v>
      </c>
      <c r="F451" s="6" t="s">
        <v>42</v>
      </c>
      <c r="G451" s="5">
        <v>0.8</v>
      </c>
      <c r="H451" s="5">
        <v>56.126564999999999</v>
      </c>
      <c r="I451" s="5">
        <v>0.8</v>
      </c>
      <c r="J451" s="5">
        <v>56.126564999999999</v>
      </c>
      <c r="K451" s="5" t="s">
        <v>799</v>
      </c>
      <c r="L451" s="5" t="s">
        <v>799</v>
      </c>
      <c r="M451" s="5">
        <v>29.948052000000001</v>
      </c>
      <c r="N451" s="5" t="s">
        <v>42</v>
      </c>
      <c r="O451" s="5" t="s">
        <v>42</v>
      </c>
      <c r="P451" s="5">
        <v>3.0460280000000002</v>
      </c>
      <c r="Q451" s="5">
        <v>14.45871</v>
      </c>
      <c r="R451" s="5">
        <v>14.45871</v>
      </c>
      <c r="S451" s="1" t="s">
        <v>47</v>
      </c>
      <c r="T451" s="7">
        <v>7093000</v>
      </c>
      <c r="U451" s="7">
        <v>7389000</v>
      </c>
      <c r="V451" s="7">
        <v>7107000</v>
      </c>
      <c r="W451" s="7">
        <v>7341000</v>
      </c>
      <c r="X451" s="7">
        <v>7469000</v>
      </c>
      <c r="Y451" s="7">
        <v>7093000</v>
      </c>
      <c r="Z451" s="7">
        <v>7209000</v>
      </c>
      <c r="AA451" s="7">
        <v>7310000</v>
      </c>
      <c r="AB451" s="5">
        <v>43.212000000000003</v>
      </c>
      <c r="AC451" s="8">
        <v>44.558</v>
      </c>
      <c r="AD451" s="5">
        <v>16.157</v>
      </c>
      <c r="AE451" s="8">
        <v>18.356000000000002</v>
      </c>
      <c r="AF451" s="7">
        <v>123673684</v>
      </c>
      <c r="AG451" s="7">
        <v>124201807</v>
      </c>
      <c r="AH451" s="7">
        <v>124001348</v>
      </c>
      <c r="AI451" s="5">
        <v>81.41</v>
      </c>
      <c r="AJ451" s="7">
        <v>1366</v>
      </c>
      <c r="AK451" s="7">
        <v>100764751</v>
      </c>
      <c r="AL451" s="6">
        <v>16265.446105999999</v>
      </c>
      <c r="AM451" s="7">
        <v>123457101</v>
      </c>
      <c r="AN451" s="5">
        <v>99.738069999999993</v>
      </c>
    </row>
    <row r="452" spans="1:40" x14ac:dyDescent="0.3">
      <c r="A452" s="4" t="s">
        <v>500</v>
      </c>
      <c r="B452" s="2">
        <v>4021623</v>
      </c>
      <c r="C452" s="1" t="s">
        <v>54</v>
      </c>
      <c r="D452" s="5">
        <v>18207.754682179999</v>
      </c>
      <c r="E452" s="6">
        <v>18551.588682000001</v>
      </c>
      <c r="F452" s="6" t="s">
        <v>42</v>
      </c>
      <c r="G452" s="8">
        <v>4.2249999999999996</v>
      </c>
      <c r="H452" s="5">
        <v>36.449409000000003</v>
      </c>
      <c r="I452" s="8">
        <v>4.2249999999999996</v>
      </c>
      <c r="J452" s="5">
        <v>36.449409000000003</v>
      </c>
      <c r="K452" s="5">
        <v>8.8229609900000003</v>
      </c>
      <c r="L452" s="5">
        <v>6.6287381700000001</v>
      </c>
      <c r="M452" s="5">
        <v>26.696092</v>
      </c>
      <c r="N452" s="5" t="s">
        <v>42</v>
      </c>
      <c r="O452" s="5" t="s">
        <v>42</v>
      </c>
      <c r="P452" s="5">
        <v>2.4842930000000001</v>
      </c>
      <c r="Q452" s="5">
        <v>20.116311</v>
      </c>
      <c r="R452" s="5">
        <v>20.116311</v>
      </c>
      <c r="S452" s="1" t="s">
        <v>49</v>
      </c>
      <c r="T452" s="7">
        <v>7283767</v>
      </c>
      <c r="U452" s="7">
        <v>7274344</v>
      </c>
      <c r="V452" s="7">
        <v>6280192</v>
      </c>
      <c r="W452" s="7">
        <v>5054928</v>
      </c>
      <c r="X452" s="7">
        <v>7467552</v>
      </c>
      <c r="Y452" s="7">
        <v>7434361</v>
      </c>
      <c r="Z452" s="7">
        <v>7298117</v>
      </c>
      <c r="AA452" s="7">
        <v>7283767</v>
      </c>
      <c r="AB452" s="8">
        <v>27.35</v>
      </c>
      <c r="AC452" s="5">
        <v>26.663</v>
      </c>
      <c r="AD452" s="8">
        <v>11.073</v>
      </c>
      <c r="AE452" s="8">
        <v>10.192</v>
      </c>
      <c r="AF452" s="7">
        <v>37644992</v>
      </c>
      <c r="AG452" s="7">
        <v>37602533</v>
      </c>
      <c r="AH452" s="7">
        <v>36804964</v>
      </c>
      <c r="AI452" s="5">
        <v>89.53</v>
      </c>
      <c r="AJ452" s="7">
        <v>931</v>
      </c>
      <c r="AK452" s="7">
        <v>36154503</v>
      </c>
      <c r="AL452" s="6">
        <v>17165.796479000001</v>
      </c>
      <c r="AM452" s="7">
        <v>35267636</v>
      </c>
      <c r="AN452" s="5">
        <v>87.335750000000004</v>
      </c>
    </row>
    <row r="453" spans="1:40" x14ac:dyDescent="0.3">
      <c r="A453" s="4" t="s">
        <v>501</v>
      </c>
      <c r="B453" s="2">
        <v>4987870</v>
      </c>
      <c r="C453" s="1" t="s">
        <v>54</v>
      </c>
      <c r="D453" s="5">
        <v>16664.425576230002</v>
      </c>
      <c r="E453" s="6">
        <v>17424.025576</v>
      </c>
      <c r="F453" s="6" t="s">
        <v>42</v>
      </c>
      <c r="G453" s="8">
        <v>5.3</v>
      </c>
      <c r="H453" s="5">
        <v>19.777372</v>
      </c>
      <c r="I453" s="8">
        <v>5.2510000000000003</v>
      </c>
      <c r="J453" s="5">
        <v>13.047033000000001</v>
      </c>
      <c r="K453" s="5" t="s">
        <v>799</v>
      </c>
      <c r="L453" s="5">
        <v>6.0411955600000002</v>
      </c>
      <c r="M453" s="5">
        <v>18.859729999999999</v>
      </c>
      <c r="N453" s="5" t="s">
        <v>42</v>
      </c>
      <c r="O453" s="5" t="s">
        <v>42</v>
      </c>
      <c r="P453" s="5">
        <v>3.4790990000000002</v>
      </c>
      <c r="Q453" s="5">
        <v>12.795788999999999</v>
      </c>
      <c r="R453" s="5">
        <v>12.795788999999999</v>
      </c>
      <c r="S453" s="1" t="s">
        <v>49</v>
      </c>
      <c r="T453" s="7">
        <v>4586900</v>
      </c>
      <c r="U453" s="7">
        <v>5449400</v>
      </c>
      <c r="V453" s="7">
        <v>3836700</v>
      </c>
      <c r="W453" s="7">
        <v>3969900</v>
      </c>
      <c r="X453" s="7">
        <v>5008200</v>
      </c>
      <c r="Y453" s="7">
        <v>4934400</v>
      </c>
      <c r="Z453" s="7">
        <v>4790800</v>
      </c>
      <c r="AA453" s="7">
        <v>4586900</v>
      </c>
      <c r="AB453" s="5">
        <v>35.628</v>
      </c>
      <c r="AC453" s="5">
        <v>37.975999999999999</v>
      </c>
      <c r="AD453" s="5">
        <v>25.872</v>
      </c>
      <c r="AE453" s="5">
        <v>26.518999999999998</v>
      </c>
      <c r="AF453" s="7">
        <v>45274000</v>
      </c>
      <c r="AG453" s="7">
        <v>46274000</v>
      </c>
      <c r="AH453" s="7">
        <v>48675000</v>
      </c>
      <c r="AI453" s="5">
        <v>90.61</v>
      </c>
      <c r="AJ453" s="7">
        <v>892</v>
      </c>
      <c r="AK453" s="7">
        <v>40957411</v>
      </c>
      <c r="AL453" s="6">
        <v>15099.768712999999</v>
      </c>
      <c r="AM453" s="7">
        <v>44730039</v>
      </c>
      <c r="AN453" s="5">
        <v>98.957049999999995</v>
      </c>
    </row>
    <row r="454" spans="1:40" x14ac:dyDescent="0.3">
      <c r="A454" s="4" t="s">
        <v>502</v>
      </c>
      <c r="B454" s="2">
        <v>4057436</v>
      </c>
      <c r="C454" s="1" t="s">
        <v>54</v>
      </c>
      <c r="D454" s="5">
        <v>18666.491271949999</v>
      </c>
      <c r="E454" s="6">
        <v>29122.491270999999</v>
      </c>
      <c r="F454" s="6">
        <v>29094.491271999999</v>
      </c>
      <c r="G454" s="5">
        <v>-3.79</v>
      </c>
      <c r="H454" s="5">
        <v>22.124849999999999</v>
      </c>
      <c r="I454" s="5">
        <v>-3.79</v>
      </c>
      <c r="J454" s="5">
        <v>22.124849999999999</v>
      </c>
      <c r="K454" s="5" t="s">
        <v>799</v>
      </c>
      <c r="L454" s="5">
        <v>10.098630140000001</v>
      </c>
      <c r="M454" s="5">
        <v>16.332861000000001</v>
      </c>
      <c r="N454" s="5">
        <v>12.061548300572399</v>
      </c>
      <c r="O454" s="5" t="s">
        <v>799</v>
      </c>
      <c r="P454" s="5">
        <v>1.0357240000000001</v>
      </c>
      <c r="Q454" s="5">
        <v>11.809607</v>
      </c>
      <c r="R454" s="5">
        <v>11.809607</v>
      </c>
      <c r="S454" s="1" t="s">
        <v>49</v>
      </c>
      <c r="T454" s="7">
        <v>28823000</v>
      </c>
      <c r="U454" s="7">
        <v>31543000</v>
      </c>
      <c r="V454" s="7">
        <v>26989000</v>
      </c>
      <c r="W454" s="7">
        <v>9093000</v>
      </c>
      <c r="X454" s="7">
        <v>28118000</v>
      </c>
      <c r="Y454" s="7">
        <v>28841000</v>
      </c>
      <c r="Z454" s="7">
        <v>28530000</v>
      </c>
      <c r="AA454" s="7">
        <v>28823000</v>
      </c>
      <c r="AB454" s="8">
        <v>7.9450000000000003</v>
      </c>
      <c r="AC454" s="5">
        <v>15.978999999999999</v>
      </c>
      <c r="AD454" s="5">
        <v>0.97799999999999998</v>
      </c>
      <c r="AE454" s="8">
        <v>7.7990000000000004</v>
      </c>
      <c r="AF454" s="7">
        <v>204929327</v>
      </c>
      <c r="AG454" s="7">
        <v>207498428</v>
      </c>
      <c r="AH454" s="7">
        <v>229336853</v>
      </c>
      <c r="AI454" s="5">
        <v>101.31</v>
      </c>
      <c r="AJ454" s="7">
        <v>949</v>
      </c>
      <c r="AK454" s="7">
        <v>205226614</v>
      </c>
      <c r="AL454" s="6">
        <v>18911.63248</v>
      </c>
      <c r="AM454" s="7">
        <v>199947912</v>
      </c>
      <c r="AN454" s="5">
        <v>98.707359999999994</v>
      </c>
    </row>
    <row r="455" spans="1:40" x14ac:dyDescent="0.3">
      <c r="A455" s="4" t="s">
        <v>503</v>
      </c>
      <c r="B455" s="2">
        <v>4551175</v>
      </c>
      <c r="C455" s="1" t="s">
        <v>54</v>
      </c>
      <c r="D455" s="5">
        <v>19700.33451705</v>
      </c>
      <c r="E455" s="6">
        <v>17412.178517</v>
      </c>
      <c r="F455" s="6">
        <v>18819.171516999999</v>
      </c>
      <c r="G455" s="5">
        <v>0.04</v>
      </c>
      <c r="H455" s="5">
        <v>93.429486999999995</v>
      </c>
      <c r="I455" s="5">
        <v>0.04</v>
      </c>
      <c r="J455" s="5">
        <v>93.429486999999995</v>
      </c>
      <c r="K455" s="5">
        <v>7.0718097999999996</v>
      </c>
      <c r="L455" s="5">
        <v>6.7996267799999996</v>
      </c>
      <c r="M455" s="5">
        <v>20.956147000000001</v>
      </c>
      <c r="N455" s="5" t="s">
        <v>42</v>
      </c>
      <c r="O455" s="5" t="s">
        <v>42</v>
      </c>
      <c r="P455" s="5">
        <v>5.0131540000000001</v>
      </c>
      <c r="Q455" s="5">
        <v>80.549661</v>
      </c>
      <c r="R455" s="5">
        <v>80.549661</v>
      </c>
      <c r="S455" s="1" t="s">
        <v>49</v>
      </c>
      <c r="T455" s="7">
        <v>3055071</v>
      </c>
      <c r="U455" s="7">
        <v>2802574</v>
      </c>
      <c r="V455" s="7">
        <v>2578027</v>
      </c>
      <c r="W455" s="7">
        <v>1692658</v>
      </c>
      <c r="X455" s="7">
        <v>3473298</v>
      </c>
      <c r="Y455" s="7">
        <v>3338128</v>
      </c>
      <c r="Z455" s="7">
        <v>3192473</v>
      </c>
      <c r="AA455" s="7">
        <v>3055071</v>
      </c>
      <c r="AB455" s="5">
        <v>77.454999999999998</v>
      </c>
      <c r="AC455" s="5">
        <v>78.938999999999993</v>
      </c>
      <c r="AD455" s="5">
        <v>0.74299999999999999</v>
      </c>
      <c r="AE455" s="8">
        <v>5.0999999999999996</v>
      </c>
      <c r="AF455" s="7">
        <v>674979000</v>
      </c>
      <c r="AG455" s="7">
        <v>686193000</v>
      </c>
      <c r="AH455" s="7">
        <v>673639000</v>
      </c>
      <c r="AI455" s="5">
        <v>78.66</v>
      </c>
      <c r="AJ455" s="7">
        <v>938</v>
      </c>
      <c r="AK455" s="7">
        <v>531631817</v>
      </c>
      <c r="AL455" s="6">
        <v>15497.067465</v>
      </c>
      <c r="AM455" s="7">
        <v>589544322</v>
      </c>
      <c r="AN455" s="5">
        <v>87.23312</v>
      </c>
    </row>
    <row r="456" spans="1:40" x14ac:dyDescent="0.3">
      <c r="A456" s="4" t="s">
        <v>504</v>
      </c>
      <c r="B456" s="2">
        <v>4070013</v>
      </c>
      <c r="C456" s="1" t="s">
        <v>54</v>
      </c>
      <c r="D456" s="5">
        <v>16742.88915544</v>
      </c>
      <c r="E456" s="6">
        <v>22022.789154999999</v>
      </c>
      <c r="F456" s="6">
        <v>22022.789154999999</v>
      </c>
      <c r="G456" s="5">
        <v>1.95</v>
      </c>
      <c r="H456" s="5">
        <v>11.714442</v>
      </c>
      <c r="I456" s="5">
        <v>1.95</v>
      </c>
      <c r="J456" s="5">
        <v>11.714442</v>
      </c>
      <c r="K456" s="5" t="s">
        <v>799</v>
      </c>
      <c r="L456" s="5">
        <v>4.2373969300000001</v>
      </c>
      <c r="M456" s="5">
        <v>11.258035</v>
      </c>
      <c r="N456" s="5">
        <v>10.0450461135017</v>
      </c>
      <c r="O456" s="5">
        <v>8.0384125088593201</v>
      </c>
      <c r="P456" s="5">
        <v>1.4274739999999999</v>
      </c>
      <c r="Q456" s="5">
        <v>8.0135319999999997</v>
      </c>
      <c r="R456" s="5">
        <v>8.0135319999999997</v>
      </c>
      <c r="S456" s="1" t="s">
        <v>49</v>
      </c>
      <c r="T456" s="7">
        <v>14692200</v>
      </c>
      <c r="U456" s="7">
        <v>14289100</v>
      </c>
      <c r="V456" s="7">
        <v>14289400</v>
      </c>
      <c r="W456" s="7">
        <v>13171100</v>
      </c>
      <c r="X456" s="7">
        <v>15427800</v>
      </c>
      <c r="Y456" s="7">
        <v>15123300</v>
      </c>
      <c r="Z456" s="7">
        <v>14879400</v>
      </c>
      <c r="AA456" s="7">
        <v>14692200</v>
      </c>
      <c r="AB456" s="5">
        <v>18.864999999999998</v>
      </c>
      <c r="AC456" s="5">
        <v>18.731000000000002</v>
      </c>
      <c r="AD456" s="5">
        <v>15.792</v>
      </c>
      <c r="AE456" s="8">
        <v>15.69</v>
      </c>
      <c r="AF456" s="7">
        <v>195093092</v>
      </c>
      <c r="AG456" s="7">
        <v>195648843</v>
      </c>
      <c r="AH456" s="7">
        <v>197934170</v>
      </c>
      <c r="AI456" s="5">
        <v>99.77</v>
      </c>
      <c r="AJ456" s="7">
        <v>1139</v>
      </c>
      <c r="AK456" s="7">
        <v>194647603</v>
      </c>
      <c r="AL456" s="6">
        <v>16704.657288999999</v>
      </c>
      <c r="AM456" s="7">
        <v>192921918</v>
      </c>
      <c r="AN456" s="5">
        <v>98.887110000000007</v>
      </c>
    </row>
    <row r="457" spans="1:40" x14ac:dyDescent="0.3">
      <c r="A457" s="4" t="s">
        <v>505</v>
      </c>
      <c r="B457" s="2">
        <v>4060689</v>
      </c>
      <c r="C457" s="1" t="s">
        <v>54</v>
      </c>
      <c r="D457" s="5">
        <v>18638.454543899999</v>
      </c>
      <c r="E457" s="6">
        <v>23494.454543</v>
      </c>
      <c r="F457" s="6" t="s">
        <v>42</v>
      </c>
      <c r="G457" s="5">
        <v>0.42</v>
      </c>
      <c r="H457" s="5">
        <v>45.3125</v>
      </c>
      <c r="I457" s="5">
        <v>0.42</v>
      </c>
      <c r="J457" s="5">
        <v>45.3125</v>
      </c>
      <c r="K457" s="5">
        <v>3.4292106100000002</v>
      </c>
      <c r="L457" s="5">
        <v>2.1599098200000002</v>
      </c>
      <c r="M457" s="5">
        <v>23.055436</v>
      </c>
      <c r="N457" s="5" t="s">
        <v>42</v>
      </c>
      <c r="O457" s="5" t="s">
        <v>42</v>
      </c>
      <c r="P457" s="5">
        <v>1.260432</v>
      </c>
      <c r="Q457" s="5">
        <v>10.51206</v>
      </c>
      <c r="R457" s="5">
        <v>10.51206</v>
      </c>
      <c r="S457" s="1" t="s">
        <v>49</v>
      </c>
      <c r="T457" s="7">
        <v>18916000</v>
      </c>
      <c r="U457" s="7">
        <v>21161000</v>
      </c>
      <c r="V457" s="7">
        <v>19363000</v>
      </c>
      <c r="W457" s="7">
        <v>17565000</v>
      </c>
      <c r="X457" s="7">
        <v>18640000</v>
      </c>
      <c r="Y457" s="7">
        <v>18567000</v>
      </c>
      <c r="Z457" s="7">
        <v>18515000</v>
      </c>
      <c r="AA457" s="7">
        <v>18916000</v>
      </c>
      <c r="AB457" s="8">
        <v>27.95</v>
      </c>
      <c r="AC457" s="8">
        <v>28.068999999999999</v>
      </c>
      <c r="AD457" s="8">
        <v>11.361000000000001</v>
      </c>
      <c r="AE457" s="8">
        <v>10.488</v>
      </c>
      <c r="AF457" s="7">
        <v>347400000</v>
      </c>
      <c r="AG457" s="7">
        <v>347300000</v>
      </c>
      <c r="AH457" s="7">
        <v>346000000</v>
      </c>
      <c r="AI457" s="5">
        <v>122.25</v>
      </c>
      <c r="AJ457" s="7">
        <v>1074</v>
      </c>
      <c r="AK457" s="7">
        <v>424708060</v>
      </c>
      <c r="AL457" s="6">
        <v>22785.587418999999</v>
      </c>
      <c r="AM457" s="7">
        <v>345383625</v>
      </c>
      <c r="AN457" s="5">
        <v>99.417209999999997</v>
      </c>
    </row>
    <row r="458" spans="1:40" x14ac:dyDescent="0.3">
      <c r="A458" s="4" t="s">
        <v>506</v>
      </c>
      <c r="B458" s="2">
        <v>14887727</v>
      </c>
      <c r="C458" s="1" t="s">
        <v>41</v>
      </c>
      <c r="D458" s="5">
        <v>18241.509984</v>
      </c>
      <c r="E458" s="6">
        <v>17597.395484000001</v>
      </c>
      <c r="F458" s="6" t="s">
        <v>42</v>
      </c>
      <c r="G458" s="5">
        <v>2.9483835045488975</v>
      </c>
      <c r="H458" s="5">
        <v>9.1001200000000004</v>
      </c>
      <c r="I458" s="5">
        <v>2.9483835045488975</v>
      </c>
      <c r="J458" s="5">
        <v>9.1001200000000004</v>
      </c>
      <c r="K458" s="5">
        <v>6.5411643000000002</v>
      </c>
      <c r="L458" s="5">
        <v>6.5411643000000002</v>
      </c>
      <c r="M458" s="5">
        <v>13.261153999999999</v>
      </c>
      <c r="N458" s="5" t="s">
        <v>42</v>
      </c>
      <c r="O458" s="5" t="s">
        <v>42</v>
      </c>
      <c r="P458" s="5">
        <v>3.5670540000000002</v>
      </c>
      <c r="Q458" s="5">
        <v>4.667001</v>
      </c>
      <c r="R458" s="5">
        <v>4.667001</v>
      </c>
      <c r="S458" s="1" t="s">
        <v>49</v>
      </c>
      <c r="T458" s="7">
        <v>4175478.4221753306</v>
      </c>
      <c r="U458" s="7">
        <v>2757936.0949533116</v>
      </c>
      <c r="V458" s="7">
        <v>2076408.2925539794</v>
      </c>
      <c r="W458" s="7">
        <v>1459852.4606888546</v>
      </c>
      <c r="X458" s="7">
        <v>5156808.9450140409</v>
      </c>
      <c r="Y458" s="7">
        <v>4896169.2937686453</v>
      </c>
      <c r="Z458" s="7">
        <v>4536972.914208659</v>
      </c>
      <c r="AA458" s="7">
        <v>4175478.4221753306</v>
      </c>
      <c r="AB458" s="5">
        <v>89.813000000000002</v>
      </c>
      <c r="AC458" s="5">
        <v>87.379000000000005</v>
      </c>
      <c r="AD458" s="5">
        <v>79.650999999999996</v>
      </c>
      <c r="AE458" s="5">
        <v>76.430999999999997</v>
      </c>
      <c r="AF458" s="7">
        <v>190015729</v>
      </c>
      <c r="AG458" s="7">
        <v>190015729</v>
      </c>
      <c r="AH458" s="7">
        <v>189684528</v>
      </c>
      <c r="AI458" s="5">
        <v>26.49</v>
      </c>
      <c r="AJ458" s="7">
        <v>237</v>
      </c>
      <c r="AK458" s="7">
        <v>50337174</v>
      </c>
      <c r="AL458" s="6">
        <v>4832.3687040000004</v>
      </c>
      <c r="AM458" s="7">
        <v>59288437</v>
      </c>
      <c r="AN458" s="5">
        <v>31.20186</v>
      </c>
    </row>
    <row r="459" spans="1:40" x14ac:dyDescent="0.3">
      <c r="A459" s="4" t="s">
        <v>507</v>
      </c>
      <c r="B459" s="2">
        <v>4069312</v>
      </c>
      <c r="C459" s="1" t="s">
        <v>54</v>
      </c>
      <c r="D459" s="5">
        <v>19140.844879849999</v>
      </c>
      <c r="E459" s="6">
        <v>25414.944878999999</v>
      </c>
      <c r="F459" s="6" t="s">
        <v>42</v>
      </c>
      <c r="G459" s="5">
        <v>2</v>
      </c>
      <c r="H459" s="5">
        <v>44.566699</v>
      </c>
      <c r="I459" s="5">
        <v>2</v>
      </c>
      <c r="J459" s="5">
        <v>44.566699</v>
      </c>
      <c r="K459" s="5" t="s">
        <v>799</v>
      </c>
      <c r="L459" s="5">
        <v>2.3444623199999999</v>
      </c>
      <c r="M459" s="5">
        <v>22.846162</v>
      </c>
      <c r="N459" s="5" t="s">
        <v>42</v>
      </c>
      <c r="O459" s="5" t="s">
        <v>42</v>
      </c>
      <c r="P459" s="5">
        <v>1.9991620000000001</v>
      </c>
      <c r="Q459" s="5">
        <v>13.004295000000001</v>
      </c>
      <c r="R459" s="5">
        <v>13.004295000000001</v>
      </c>
      <c r="S459" s="1" t="s">
        <v>49</v>
      </c>
      <c r="T459" s="7">
        <v>12161600</v>
      </c>
      <c r="U459" s="7">
        <v>11863900</v>
      </c>
      <c r="V459" s="7">
        <v>13136100</v>
      </c>
      <c r="W459" s="7">
        <v>13978500</v>
      </c>
      <c r="X459" s="7">
        <v>12712800</v>
      </c>
      <c r="Y459" s="7">
        <v>12487600</v>
      </c>
      <c r="Z459" s="7">
        <v>12300400</v>
      </c>
      <c r="AA459" s="7">
        <v>12161600</v>
      </c>
      <c r="AB459" s="5">
        <v>27.667999999999999</v>
      </c>
      <c r="AC459" s="8">
        <v>27.920999999999999</v>
      </c>
      <c r="AD459" s="5">
        <v>13.308999999999999</v>
      </c>
      <c r="AE459" s="8">
        <v>13.164</v>
      </c>
      <c r="AF459" s="7">
        <v>83700000</v>
      </c>
      <c r="AG459" s="7">
        <v>83800000</v>
      </c>
      <c r="AH459" s="7">
        <v>84900000</v>
      </c>
      <c r="AI459" s="5">
        <v>93.98</v>
      </c>
      <c r="AJ459" s="7">
        <v>1132</v>
      </c>
      <c r="AK459" s="7">
        <v>78600136</v>
      </c>
      <c r="AL459" s="6">
        <v>17987.641123000001</v>
      </c>
      <c r="AM459" s="7">
        <v>83275745</v>
      </c>
      <c r="AN459" s="5">
        <v>99.565380000000005</v>
      </c>
    </row>
    <row r="460" spans="1:40" x14ac:dyDescent="0.3">
      <c r="A460" s="4" t="s">
        <v>508</v>
      </c>
      <c r="B460" s="2">
        <v>13974567</v>
      </c>
      <c r="C460" s="1" t="s">
        <v>41</v>
      </c>
      <c r="D460" s="5">
        <v>19168.52</v>
      </c>
      <c r="E460" s="6">
        <v>13743.52</v>
      </c>
      <c r="F460" s="6" t="s">
        <v>42</v>
      </c>
      <c r="G460" s="5">
        <v>6.0000000000000001E-3</v>
      </c>
      <c r="H460" s="5" t="s">
        <v>799</v>
      </c>
      <c r="I460" s="5">
        <v>6.0000000000000001E-3</v>
      </c>
      <c r="J460" s="5" t="s">
        <v>799</v>
      </c>
      <c r="K460" s="5">
        <v>3.5390334600000002</v>
      </c>
      <c r="L460" s="5">
        <v>3.0145661800000001</v>
      </c>
      <c r="M460" s="5">
        <v>39.338842999999997</v>
      </c>
      <c r="N460" s="5" t="s">
        <v>42</v>
      </c>
      <c r="O460" s="5" t="s">
        <v>42</v>
      </c>
      <c r="P460" s="5">
        <v>5.1167239999999996</v>
      </c>
      <c r="Q460" s="5" t="s">
        <v>799</v>
      </c>
      <c r="R460" s="5" t="s">
        <v>799</v>
      </c>
      <c r="S460" s="1" t="s">
        <v>49</v>
      </c>
      <c r="T460" s="7">
        <v>2359000</v>
      </c>
      <c r="U460" s="7">
        <v>1433000</v>
      </c>
      <c r="V460" s="7">
        <v>675000</v>
      </c>
      <c r="W460" s="7">
        <v>469000</v>
      </c>
      <c r="X460" s="7">
        <v>2686000</v>
      </c>
      <c r="Y460" s="7">
        <v>2584000</v>
      </c>
      <c r="Z460" s="7">
        <v>2487000</v>
      </c>
      <c r="AA460" s="7">
        <v>2359000</v>
      </c>
      <c r="AB460" s="5">
        <v>36.456000000000003</v>
      </c>
      <c r="AC460" s="5">
        <v>41.622999999999998</v>
      </c>
      <c r="AD460" s="5">
        <v>-13.989000000000001</v>
      </c>
      <c r="AE460" s="5">
        <v>-2.6059999999999999</v>
      </c>
      <c r="AF460" s="7">
        <v>4027000000</v>
      </c>
      <c r="AG460" s="7">
        <v>3960861000</v>
      </c>
      <c r="AH460" s="7">
        <v>3912000000</v>
      </c>
      <c r="AI460" s="5">
        <v>42.37</v>
      </c>
      <c r="AJ460" s="7">
        <v>466</v>
      </c>
      <c r="AK460" s="7">
        <v>1706166022</v>
      </c>
      <c r="AL460" s="6">
        <v>8121.3502639999997</v>
      </c>
      <c r="AM460" s="7">
        <v>2625911200</v>
      </c>
      <c r="AN460" s="5">
        <v>65.207629999999995</v>
      </c>
    </row>
    <row r="461" spans="1:40" x14ac:dyDescent="0.3">
      <c r="A461" s="4" t="s">
        <v>509</v>
      </c>
      <c r="B461" s="2">
        <v>5827239</v>
      </c>
      <c r="C461" s="1" t="s">
        <v>54</v>
      </c>
      <c r="D461" s="5">
        <v>18994.871267279999</v>
      </c>
      <c r="E461" s="6">
        <v>21914.818266999999</v>
      </c>
      <c r="F461" s="6" t="s">
        <v>42</v>
      </c>
      <c r="G461" s="5">
        <v>0.86</v>
      </c>
      <c r="H461" s="5" t="s">
        <v>799</v>
      </c>
      <c r="I461" s="5">
        <v>0.86</v>
      </c>
      <c r="J461" s="5" t="s">
        <v>799</v>
      </c>
      <c r="K461" s="5" t="s">
        <v>799</v>
      </c>
      <c r="L461" s="5" t="s">
        <v>799</v>
      </c>
      <c r="M461" s="5">
        <v>10.107946999999999</v>
      </c>
      <c r="N461" s="5" t="s">
        <v>42</v>
      </c>
      <c r="O461" s="5" t="s">
        <v>42</v>
      </c>
      <c r="P461" s="5">
        <v>4.2935860000000003</v>
      </c>
      <c r="Q461" s="5">
        <v>17.577414999999998</v>
      </c>
      <c r="R461" s="5">
        <v>17.577414999999998</v>
      </c>
      <c r="S461" s="1" t="s">
        <v>49</v>
      </c>
      <c r="T461" s="7">
        <v>4710493</v>
      </c>
      <c r="U461" s="7">
        <v>3175979</v>
      </c>
      <c r="V461" s="7">
        <v>625101</v>
      </c>
      <c r="W461" s="7" t="s">
        <v>42</v>
      </c>
      <c r="X461" s="7">
        <v>5104083</v>
      </c>
      <c r="Y461" s="7">
        <v>4932144</v>
      </c>
      <c r="Z461" s="7">
        <v>4799654</v>
      </c>
      <c r="AA461" s="7">
        <v>4710493</v>
      </c>
      <c r="AB461" s="5">
        <v>40.817</v>
      </c>
      <c r="AC461" s="8">
        <v>42.65</v>
      </c>
      <c r="AD461" s="5">
        <v>22.314</v>
      </c>
      <c r="AE461" s="5">
        <v>24.206</v>
      </c>
      <c r="AF461" s="7">
        <v>431603528</v>
      </c>
      <c r="AG461" s="7">
        <v>431603528</v>
      </c>
      <c r="AH461" s="7">
        <v>221935779</v>
      </c>
      <c r="AI461" s="8">
        <v>37.6</v>
      </c>
      <c r="AJ461" s="7">
        <v>210</v>
      </c>
      <c r="AK461" s="7">
        <v>162268533</v>
      </c>
      <c r="AL461" s="6">
        <v>7141.4381370000001</v>
      </c>
      <c r="AM461" s="7">
        <v>153260064</v>
      </c>
      <c r="AN461" s="5">
        <v>35.509459999999997</v>
      </c>
    </row>
    <row r="462" spans="1:40" x14ac:dyDescent="0.3">
      <c r="A462" s="4" t="s">
        <v>510</v>
      </c>
      <c r="B462" s="2">
        <v>4101218</v>
      </c>
      <c r="C462" s="1" t="s">
        <v>41</v>
      </c>
      <c r="D462" s="5">
        <v>20595.324635339999</v>
      </c>
      <c r="E462" s="6">
        <v>17757.724634999999</v>
      </c>
      <c r="F462" s="6">
        <v>20083.724634999999</v>
      </c>
      <c r="G462" s="5">
        <v>1.83</v>
      </c>
      <c r="H462" s="5">
        <v>25.595953999999999</v>
      </c>
      <c r="I462" s="5">
        <v>1.83</v>
      </c>
      <c r="J462" s="5">
        <v>25.595953999999999</v>
      </c>
      <c r="K462" s="5">
        <v>22.292857140000002</v>
      </c>
      <c r="L462" s="5">
        <v>7.3154152699999999</v>
      </c>
      <c r="M462" s="5">
        <v>20.440999999999999</v>
      </c>
      <c r="N462" s="5">
        <v>24.007710212598301</v>
      </c>
      <c r="O462" s="5">
        <v>23.982369806948</v>
      </c>
      <c r="P462" s="5">
        <v>7.0333189999999997</v>
      </c>
      <c r="Q462" s="5">
        <v>18.964835999999998</v>
      </c>
      <c r="R462" s="5">
        <v>18.964835999999998</v>
      </c>
      <c r="S462" s="1" t="s">
        <v>49</v>
      </c>
      <c r="T462" s="7">
        <v>2414700</v>
      </c>
      <c r="U462" s="7">
        <v>2329900</v>
      </c>
      <c r="V462" s="7">
        <v>2166800</v>
      </c>
      <c r="W462" s="7">
        <v>2064900</v>
      </c>
      <c r="X462" s="7">
        <v>2524800</v>
      </c>
      <c r="Y462" s="7">
        <v>2486000</v>
      </c>
      <c r="Z462" s="7">
        <v>2447300</v>
      </c>
      <c r="AA462" s="7">
        <v>2414700</v>
      </c>
      <c r="AB462" s="5">
        <v>88.876000000000005</v>
      </c>
      <c r="AC462" s="5">
        <v>88.620999999999995</v>
      </c>
      <c r="AD462" s="5">
        <v>38.618000000000002</v>
      </c>
      <c r="AE462" s="8">
        <v>36.74</v>
      </c>
      <c r="AF462" s="7">
        <v>110500000</v>
      </c>
      <c r="AG462" s="7">
        <v>111100000</v>
      </c>
      <c r="AH462" s="7">
        <v>116000000</v>
      </c>
      <c r="AI462" s="5">
        <v>71.64</v>
      </c>
      <c r="AJ462" s="7">
        <v>968</v>
      </c>
      <c r="AK462" s="7">
        <v>78787676</v>
      </c>
      <c r="AL462" s="6">
        <v>14753.780207</v>
      </c>
      <c r="AM462" s="7">
        <v>84976505</v>
      </c>
      <c r="AN462" s="5">
        <v>77.263649999999998</v>
      </c>
    </row>
    <row r="463" spans="1:40" x14ac:dyDescent="0.3">
      <c r="A463" s="4" t="s">
        <v>511</v>
      </c>
      <c r="B463" s="2">
        <v>103163</v>
      </c>
      <c r="C463" s="1" t="s">
        <v>54</v>
      </c>
      <c r="D463" s="5">
        <v>18174.844757999999</v>
      </c>
      <c r="E463" s="6">
        <v>24750.398757999999</v>
      </c>
      <c r="F463" s="6">
        <v>25336.812334999999</v>
      </c>
      <c r="G463" s="5">
        <v>1.84</v>
      </c>
      <c r="H463" s="5">
        <v>33.037383177570099</v>
      </c>
      <c r="I463" s="5">
        <v>1.84</v>
      </c>
      <c r="J463" s="5">
        <v>33.037383177570099</v>
      </c>
      <c r="K463" s="5">
        <v>3.3447664099999996</v>
      </c>
      <c r="L463" s="5">
        <v>3.34475401134668</v>
      </c>
      <c r="M463" s="5">
        <v>17.233394000000001</v>
      </c>
      <c r="N463" s="5" t="s">
        <v>42</v>
      </c>
      <c r="O463" s="5" t="s">
        <v>42</v>
      </c>
      <c r="P463" s="5">
        <v>14.123393</v>
      </c>
      <c r="Q463" s="5">
        <v>22.137305999999999</v>
      </c>
      <c r="R463" s="5">
        <v>18.394558718404401</v>
      </c>
      <c r="S463" s="1" t="s">
        <v>49</v>
      </c>
      <c r="T463" s="7">
        <v>1744220</v>
      </c>
      <c r="U463" s="7">
        <v>1662779</v>
      </c>
      <c r="V463" s="7">
        <v>1586116</v>
      </c>
      <c r="W463" s="7">
        <v>1597727</v>
      </c>
      <c r="X463" s="7">
        <v>1826981</v>
      </c>
      <c r="Y463" s="7">
        <v>1798180</v>
      </c>
      <c r="Z463" s="7">
        <v>1771603</v>
      </c>
      <c r="AA463" s="7">
        <v>1744220</v>
      </c>
      <c r="AB463" s="5">
        <v>68.335999999999999</v>
      </c>
      <c r="AC463" s="8">
        <v>68.28</v>
      </c>
      <c r="AD463" s="5">
        <v>64.557000000000002</v>
      </c>
      <c r="AE463" s="8">
        <v>63.308999999999997</v>
      </c>
      <c r="AF463" s="7">
        <v>64267485</v>
      </c>
      <c r="AG463" s="7">
        <v>64210493</v>
      </c>
      <c r="AH463" s="7">
        <v>64184604</v>
      </c>
      <c r="AI463" s="8">
        <v>97.2</v>
      </c>
      <c r="AJ463" s="7">
        <v>785</v>
      </c>
      <c r="AK463" s="7">
        <v>62467433</v>
      </c>
      <c r="AL463" s="6">
        <v>17665.790052</v>
      </c>
      <c r="AM463" s="7">
        <v>63587744</v>
      </c>
      <c r="AN463" s="5">
        <v>98.942329999999998</v>
      </c>
    </row>
    <row r="464" spans="1:40" x14ac:dyDescent="0.3">
      <c r="A464" s="4" t="s">
        <v>512</v>
      </c>
      <c r="B464" s="2">
        <v>110230</v>
      </c>
      <c r="C464" s="1" t="s">
        <v>41</v>
      </c>
      <c r="D464" s="5">
        <v>17664.498399489999</v>
      </c>
      <c r="E464" s="6">
        <v>16049.298398999999</v>
      </c>
      <c r="F464" s="6">
        <v>15815.998399</v>
      </c>
      <c r="G464" s="5">
        <v>-0.95399999999999996</v>
      </c>
      <c r="H464" s="5" t="s">
        <v>799</v>
      </c>
      <c r="I464" s="5">
        <v>-0.95399999999999996</v>
      </c>
      <c r="J464" s="5" t="s">
        <v>799</v>
      </c>
      <c r="K464" s="5">
        <v>2.1553533092491399</v>
      </c>
      <c r="L464" s="5">
        <v>1.57582423456138</v>
      </c>
      <c r="M464" s="5">
        <v>4.5497753232702598</v>
      </c>
      <c r="N464" s="5" t="s">
        <v>42</v>
      </c>
      <c r="O464" s="5" t="s">
        <v>42</v>
      </c>
      <c r="P464" s="5">
        <v>1.1409590000000001</v>
      </c>
      <c r="Q464" s="5" t="s">
        <v>799</v>
      </c>
      <c r="R464" s="5" t="s">
        <v>799</v>
      </c>
      <c r="S464" s="1" t="s">
        <v>49</v>
      </c>
      <c r="T464" s="7">
        <v>13665800</v>
      </c>
      <c r="U464" s="7">
        <v>17536100</v>
      </c>
      <c r="V464" s="7">
        <v>14262700</v>
      </c>
      <c r="W464" s="7">
        <v>14741700</v>
      </c>
      <c r="X464" s="7">
        <v>14066500</v>
      </c>
      <c r="Y464" s="7">
        <v>15653600</v>
      </c>
      <c r="Z464" s="7">
        <v>14900100</v>
      </c>
      <c r="AA464" s="7">
        <v>13665800</v>
      </c>
      <c r="AB464" s="5">
        <v>42.734000000000002</v>
      </c>
      <c r="AC464" s="8">
        <v>35.688000000000002</v>
      </c>
      <c r="AD464" s="8">
        <v>7.6150000000000002</v>
      </c>
      <c r="AE464" s="5">
        <v>-0.107</v>
      </c>
      <c r="AF464" s="7">
        <v>229291302</v>
      </c>
      <c r="AG464" s="7">
        <v>232293387</v>
      </c>
      <c r="AH464" s="7">
        <v>239657860</v>
      </c>
      <c r="AI464" s="5">
        <v>72.59</v>
      </c>
      <c r="AJ464" s="7">
        <v>938</v>
      </c>
      <c r="AK464" s="7">
        <v>166024645</v>
      </c>
      <c r="AL464" s="6">
        <v>12822.083333</v>
      </c>
      <c r="AM464" s="7">
        <v>227499864</v>
      </c>
      <c r="AN464" s="5">
        <v>99.463989999999995</v>
      </c>
    </row>
    <row r="465" spans="1:40" x14ac:dyDescent="0.3">
      <c r="A465" s="4" t="s">
        <v>513</v>
      </c>
      <c r="B465" s="2">
        <v>4616846</v>
      </c>
      <c r="C465" s="1" t="s">
        <v>54</v>
      </c>
      <c r="D465" s="5">
        <v>18214.460396279999</v>
      </c>
      <c r="E465" s="6">
        <v>19262.882396000001</v>
      </c>
      <c r="F465" s="6">
        <v>21490.044395999998</v>
      </c>
      <c r="G465" s="5">
        <v>-9.1999999999999998E-2</v>
      </c>
      <c r="H465" s="5" t="s">
        <v>799</v>
      </c>
      <c r="I465" s="5">
        <v>-9.1999999999999998E-2</v>
      </c>
      <c r="J465" s="5" t="s">
        <v>799</v>
      </c>
      <c r="K465" s="5">
        <v>43.614457829999999</v>
      </c>
      <c r="L465" s="5">
        <v>8.2148260200000003</v>
      </c>
      <c r="M465" s="5">
        <v>122.02247199999999</v>
      </c>
      <c r="N465" s="5" t="s">
        <v>799</v>
      </c>
      <c r="O465" s="5" t="s">
        <v>799</v>
      </c>
      <c r="P465" s="5">
        <v>3.7292130000000001</v>
      </c>
      <c r="Q465" s="5" t="s">
        <v>799</v>
      </c>
      <c r="R465" s="5">
        <v>-28.894786</v>
      </c>
      <c r="S465" s="1" t="s">
        <v>49</v>
      </c>
      <c r="T465" s="7">
        <v>4606115</v>
      </c>
      <c r="U465" s="7">
        <v>4601847</v>
      </c>
      <c r="V465" s="7">
        <v>4117048</v>
      </c>
      <c r="W465" s="7">
        <v>2506626</v>
      </c>
      <c r="X465" s="7">
        <v>5165402</v>
      </c>
      <c r="Y465" s="7">
        <v>4981379</v>
      </c>
      <c r="Z465" s="7">
        <v>4812280</v>
      </c>
      <c r="AA465" s="7">
        <v>4606115</v>
      </c>
      <c r="AB465" s="5">
        <v>54.101999999999997</v>
      </c>
      <c r="AC465" s="5">
        <v>53.093000000000004</v>
      </c>
      <c r="AD465" s="5">
        <v>-26.702000000000002</v>
      </c>
      <c r="AE465" s="5">
        <v>-14.871</v>
      </c>
      <c r="AF465" s="7">
        <v>1672212000</v>
      </c>
      <c r="AG465" s="7">
        <v>1653820000</v>
      </c>
      <c r="AH465" s="7">
        <v>1638905000</v>
      </c>
      <c r="AI465" s="5">
        <v>51.59</v>
      </c>
      <c r="AJ465" s="7">
        <v>692</v>
      </c>
      <c r="AK465" s="7">
        <v>865222050</v>
      </c>
      <c r="AL465" s="6">
        <v>9396.311463</v>
      </c>
      <c r="AM465" s="7">
        <v>1077973106</v>
      </c>
      <c r="AN465" s="5">
        <v>64.271950000000004</v>
      </c>
    </row>
    <row r="466" spans="1:40" x14ac:dyDescent="0.3">
      <c r="A466" s="4" t="s">
        <v>514</v>
      </c>
      <c r="B466" s="2">
        <v>4313999</v>
      </c>
      <c r="C466" s="1" t="s">
        <v>54</v>
      </c>
      <c r="D466" s="5">
        <v>18076.974999999999</v>
      </c>
      <c r="E466" s="6">
        <v>22803.375</v>
      </c>
      <c r="F466" s="6">
        <v>22806.174999999999</v>
      </c>
      <c r="G466" s="5">
        <v>0.34899999999999998</v>
      </c>
      <c r="H466" s="5">
        <v>81.146107000000001</v>
      </c>
      <c r="I466" s="5">
        <v>0.34899999999999998</v>
      </c>
      <c r="J466" s="5">
        <v>81.146107000000001</v>
      </c>
      <c r="K466" s="5" t="s">
        <v>799</v>
      </c>
      <c r="L466" s="5">
        <v>4.2850542899999997</v>
      </c>
      <c r="M466" s="5">
        <v>37.204172</v>
      </c>
      <c r="N466" s="5">
        <v>40.161731462175503</v>
      </c>
      <c r="O466" s="5">
        <v>34.734001542020003</v>
      </c>
      <c r="P466" s="5">
        <v>5.5600360000000002</v>
      </c>
      <c r="Q466" s="5">
        <v>17.707232999999999</v>
      </c>
      <c r="R466" s="5">
        <v>17.707232999999999</v>
      </c>
      <c r="S466" s="1" t="s">
        <v>49</v>
      </c>
      <c r="T466" s="7">
        <v>3831200</v>
      </c>
      <c r="U466" s="7">
        <v>3709900</v>
      </c>
      <c r="V466" s="7">
        <v>2960200</v>
      </c>
      <c r="W466" s="7">
        <v>2530600</v>
      </c>
      <c r="X466" s="7">
        <v>4101300</v>
      </c>
      <c r="Y466" s="7">
        <v>3985000</v>
      </c>
      <c r="Z466" s="7">
        <v>3912100</v>
      </c>
      <c r="AA466" s="7">
        <v>3831200</v>
      </c>
      <c r="AB466" s="5">
        <v>60.396000000000001</v>
      </c>
      <c r="AC466" s="5">
        <v>59.959000000000003</v>
      </c>
      <c r="AD466" s="5">
        <v>29.815999999999999</v>
      </c>
      <c r="AE466" s="5">
        <v>30.065999999999999</v>
      </c>
      <c r="AF466" s="7">
        <v>194800000</v>
      </c>
      <c r="AG466" s="7">
        <v>194300000</v>
      </c>
      <c r="AH466" s="7">
        <v>193700000</v>
      </c>
      <c r="AI466" s="5">
        <v>98.73</v>
      </c>
      <c r="AJ466" s="7">
        <v>655</v>
      </c>
      <c r="AK466" s="7">
        <v>192416164</v>
      </c>
      <c r="AL466" s="6">
        <v>17846.599211000001</v>
      </c>
      <c r="AM466" s="7">
        <v>194273140</v>
      </c>
      <c r="AN466" s="5">
        <v>99.678370000000001</v>
      </c>
    </row>
    <row r="467" spans="1:40" x14ac:dyDescent="0.3">
      <c r="A467" s="4" t="s">
        <v>515</v>
      </c>
      <c r="B467" s="2">
        <v>4086734</v>
      </c>
      <c r="C467" s="1" t="s">
        <v>54</v>
      </c>
      <c r="D467" s="5">
        <v>17801.724658079998</v>
      </c>
      <c r="E467" s="6">
        <v>20588.724657999999</v>
      </c>
      <c r="F467" s="6" t="s">
        <v>42</v>
      </c>
      <c r="G467" s="5">
        <v>0.54600000000000004</v>
      </c>
      <c r="H467" s="5">
        <v>17.784064000000001</v>
      </c>
      <c r="I467" s="5">
        <v>0.54600000000000004</v>
      </c>
      <c r="J467" s="5">
        <v>17.784064000000001</v>
      </c>
      <c r="K467" s="5">
        <v>14.41345052</v>
      </c>
      <c r="L467" s="5">
        <v>4.8112244899999999</v>
      </c>
      <c r="M467" s="5">
        <v>38.966942000000003</v>
      </c>
      <c r="N467" s="5" t="s">
        <v>42</v>
      </c>
      <c r="O467" s="5" t="s">
        <v>42</v>
      </c>
      <c r="P467" s="5">
        <v>5.0474930000000002</v>
      </c>
      <c r="Q467" s="5">
        <v>16.392296999999999</v>
      </c>
      <c r="R467" s="5">
        <v>16.392296999999999</v>
      </c>
      <c r="S467" s="1" t="s">
        <v>152</v>
      </c>
      <c r="T467" s="7">
        <v>4178000</v>
      </c>
      <c r="U467" s="7">
        <v>4228000</v>
      </c>
      <c r="V467" s="7">
        <v>3933000</v>
      </c>
      <c r="W467" s="7">
        <v>3461000</v>
      </c>
      <c r="X467" s="7">
        <v>4079000</v>
      </c>
      <c r="Y467" s="7">
        <v>4091000</v>
      </c>
      <c r="Z467" s="7">
        <v>4178000</v>
      </c>
      <c r="AA467" s="7">
        <v>4260000</v>
      </c>
      <c r="AB467" s="8">
        <v>60.46</v>
      </c>
      <c r="AC467" s="5">
        <v>59.206000000000003</v>
      </c>
      <c r="AD467" s="5">
        <v>29.488</v>
      </c>
      <c r="AE467" s="5">
        <v>29.492999999999999</v>
      </c>
      <c r="AF467" s="7">
        <v>472599527</v>
      </c>
      <c r="AG467" s="7">
        <v>472659528</v>
      </c>
      <c r="AH467" s="7">
        <v>478638521</v>
      </c>
      <c r="AI467" s="5">
        <v>44.68</v>
      </c>
      <c r="AJ467" s="7">
        <v>773</v>
      </c>
      <c r="AK467" s="7">
        <v>211172289</v>
      </c>
      <c r="AL467" s="6">
        <v>7965.4187410000004</v>
      </c>
      <c r="AM467" s="7">
        <v>333806011</v>
      </c>
      <c r="AN467" s="5">
        <v>70.622669999999999</v>
      </c>
    </row>
    <row r="468" spans="1:40" x14ac:dyDescent="0.3">
      <c r="A468" s="4" t="s">
        <v>516</v>
      </c>
      <c r="B468" s="2">
        <v>4010469</v>
      </c>
      <c r="C468" s="1" t="s">
        <v>54</v>
      </c>
      <c r="D468" s="5">
        <v>18798.364270400001</v>
      </c>
      <c r="E468" s="6">
        <v>20325.364269999998</v>
      </c>
      <c r="F468" s="6" t="s">
        <v>42</v>
      </c>
      <c r="G468" s="5">
        <v>0.34</v>
      </c>
      <c r="H468" s="5">
        <v>15.457299000000001</v>
      </c>
      <c r="I468" s="5">
        <v>0.34</v>
      </c>
      <c r="J468" s="5">
        <v>15.457299000000001</v>
      </c>
      <c r="K468" s="5">
        <v>1.44107516</v>
      </c>
      <c r="L468" s="5">
        <v>1.44107516</v>
      </c>
      <c r="M468" s="5">
        <v>16.923076999999999</v>
      </c>
      <c r="N468" s="5" t="s">
        <v>42</v>
      </c>
      <c r="O468" s="5" t="s">
        <v>42</v>
      </c>
      <c r="P468" s="5">
        <v>3.6961930000000001</v>
      </c>
      <c r="Q468" s="5">
        <v>5.8931180000000003</v>
      </c>
      <c r="R468" s="5">
        <v>5.8931180000000003</v>
      </c>
      <c r="S468" s="1" t="s">
        <v>49</v>
      </c>
      <c r="T468" s="7">
        <v>5684000</v>
      </c>
      <c r="U468" s="7">
        <v>9514000</v>
      </c>
      <c r="V468" s="7">
        <v>3670000</v>
      </c>
      <c r="W468" s="7">
        <v>1405000</v>
      </c>
      <c r="X468" s="7">
        <v>5499000</v>
      </c>
      <c r="Y468" s="7">
        <v>5565000</v>
      </c>
      <c r="Z468" s="7">
        <v>5484000</v>
      </c>
      <c r="AA468" s="7">
        <v>5684000</v>
      </c>
      <c r="AB468" s="8">
        <v>72.959000000000003</v>
      </c>
      <c r="AC468" s="5">
        <v>70.649000000000001</v>
      </c>
      <c r="AD468" s="8">
        <v>66.766000000000005</v>
      </c>
      <c r="AE468" s="8">
        <v>62.72</v>
      </c>
      <c r="AF468" s="7">
        <v>736000000</v>
      </c>
      <c r="AG468" s="7">
        <v>740000000</v>
      </c>
      <c r="AH468" s="7">
        <v>753000000</v>
      </c>
      <c r="AI468" s="5">
        <v>90.89</v>
      </c>
      <c r="AJ468" s="7">
        <v>1011</v>
      </c>
      <c r="AK468" s="7">
        <v>669515428</v>
      </c>
      <c r="AL468" s="6">
        <v>17086.033722</v>
      </c>
      <c r="AM468" s="7">
        <v>724549825</v>
      </c>
      <c r="AN468" s="5">
        <v>98.362340000000003</v>
      </c>
    </row>
    <row r="469" spans="1:40" x14ac:dyDescent="0.3">
      <c r="A469" s="4" t="s">
        <v>517</v>
      </c>
      <c r="B469" s="2">
        <v>4579430</v>
      </c>
      <c r="C469" s="1" t="s">
        <v>41</v>
      </c>
      <c r="D469" s="5">
        <v>17225.4529444</v>
      </c>
      <c r="E469" s="6">
        <v>16210.452944000001</v>
      </c>
      <c r="F469" s="6">
        <v>17317.452944000001</v>
      </c>
      <c r="G469" s="5">
        <v>-8.5999999999999993E-2</v>
      </c>
      <c r="H469" s="5" t="s">
        <v>799</v>
      </c>
      <c r="I469" s="5">
        <v>-8.5999999999999993E-2</v>
      </c>
      <c r="J469" s="5" t="s">
        <v>799</v>
      </c>
      <c r="K469" s="5">
        <v>10.234227058635501</v>
      </c>
      <c r="L469" s="5">
        <v>3.5762644811855604</v>
      </c>
      <c r="M469" s="5">
        <v>74.503657000000004</v>
      </c>
      <c r="N469" s="5" t="s">
        <v>799</v>
      </c>
      <c r="O469" s="5" t="s">
        <v>799</v>
      </c>
      <c r="P469" s="5">
        <v>7.5187629999999999</v>
      </c>
      <c r="Q469" s="5" t="s">
        <v>799</v>
      </c>
      <c r="R469" s="5" t="s">
        <v>799</v>
      </c>
      <c r="S469" s="1" t="s">
        <v>49</v>
      </c>
      <c r="T469" s="7">
        <v>1945000</v>
      </c>
      <c r="U469" s="7">
        <v>1958000</v>
      </c>
      <c r="V469" s="7">
        <v>2132000</v>
      </c>
      <c r="W469" s="7">
        <v>3339817</v>
      </c>
      <c r="X469" s="7">
        <v>2156000</v>
      </c>
      <c r="Y469" s="7">
        <v>2071000</v>
      </c>
      <c r="Z469" s="7">
        <v>2005000</v>
      </c>
      <c r="AA469" s="7">
        <v>1945000</v>
      </c>
      <c r="AB469" s="5">
        <v>78.355000000000004</v>
      </c>
      <c r="AC469" s="5">
        <v>76.438000000000002</v>
      </c>
      <c r="AD469" s="8">
        <v>-8.74</v>
      </c>
      <c r="AE469" s="5">
        <v>-5.7050000000000001</v>
      </c>
      <c r="AF469" s="7">
        <v>233535588</v>
      </c>
      <c r="AG469" s="7">
        <v>231407089</v>
      </c>
      <c r="AH469" s="7">
        <v>233591252</v>
      </c>
      <c r="AI469" s="5">
        <v>70.349999999999994</v>
      </c>
      <c r="AJ469" s="7">
        <v>333</v>
      </c>
      <c r="AK469" s="7">
        <v>164300029</v>
      </c>
      <c r="AL469" s="6">
        <v>11714.592067</v>
      </c>
      <c r="AM469" s="7">
        <v>163661778</v>
      </c>
      <c r="AN469" s="5">
        <v>70.072950000000006</v>
      </c>
    </row>
    <row r="470" spans="1:40" x14ac:dyDescent="0.3">
      <c r="A470" s="4" t="s">
        <v>518</v>
      </c>
      <c r="B470" s="2">
        <v>4007403</v>
      </c>
      <c r="C470" s="1" t="s">
        <v>54</v>
      </c>
      <c r="D470" s="5">
        <v>17844.435127680001</v>
      </c>
      <c r="E470" s="6">
        <v>17837.735127</v>
      </c>
      <c r="F470" s="6" t="s">
        <v>42</v>
      </c>
      <c r="G470" s="8">
        <v>4.7</v>
      </c>
      <c r="H470" s="5">
        <v>17.478663000000001</v>
      </c>
      <c r="I470" s="8">
        <v>4.7</v>
      </c>
      <c r="J470" s="5">
        <v>17.478663000000001</v>
      </c>
      <c r="K470" s="5">
        <v>4.3418733600000001</v>
      </c>
      <c r="L470" s="5">
        <v>3.2602566300000002</v>
      </c>
      <c r="M470" s="5">
        <v>15.792261</v>
      </c>
      <c r="N470" s="5" t="s">
        <v>42</v>
      </c>
      <c r="O470" s="5" t="s">
        <v>42</v>
      </c>
      <c r="P470" s="5">
        <v>3.495539</v>
      </c>
      <c r="Q470" s="5">
        <v>11.815220999999999</v>
      </c>
      <c r="R470" s="5">
        <v>11.815220999999999</v>
      </c>
      <c r="S470" s="1" t="s">
        <v>49</v>
      </c>
      <c r="T470" s="7">
        <v>5108300</v>
      </c>
      <c r="U470" s="7">
        <v>4842500</v>
      </c>
      <c r="V470" s="7">
        <v>4601700</v>
      </c>
      <c r="W470" s="7">
        <v>3942200</v>
      </c>
      <c r="X470" s="7">
        <v>5103000</v>
      </c>
      <c r="Y470" s="7">
        <v>5109800</v>
      </c>
      <c r="Z470" s="7">
        <v>5114600</v>
      </c>
      <c r="AA470" s="7">
        <v>5108300</v>
      </c>
      <c r="AB470" s="5">
        <v>51.284999999999997</v>
      </c>
      <c r="AC470" s="5">
        <v>51.686999999999998</v>
      </c>
      <c r="AD470" s="5">
        <v>28.131</v>
      </c>
      <c r="AE470" s="5">
        <v>29.003</v>
      </c>
      <c r="AF470" s="7">
        <v>52506084</v>
      </c>
      <c r="AG470" s="7">
        <v>52656152</v>
      </c>
      <c r="AH470" s="7">
        <v>52779950</v>
      </c>
      <c r="AI470" s="5">
        <v>92.33</v>
      </c>
      <c r="AJ470" s="7">
        <v>1084</v>
      </c>
      <c r="AK470" s="7">
        <v>48478182</v>
      </c>
      <c r="AL470" s="6">
        <v>16480.642752</v>
      </c>
      <c r="AM470" s="7">
        <v>51341146</v>
      </c>
      <c r="AN470" s="5">
        <v>97.778869999999998</v>
      </c>
    </row>
    <row r="471" spans="1:40" x14ac:dyDescent="0.3">
      <c r="A471" s="4" t="s">
        <v>519</v>
      </c>
      <c r="B471" s="2">
        <v>4121199</v>
      </c>
      <c r="C471" s="1" t="s">
        <v>54</v>
      </c>
      <c r="D471" s="5">
        <v>20127.181069639999</v>
      </c>
      <c r="E471" s="6">
        <v>19840.181068999998</v>
      </c>
      <c r="F471" s="6" t="s">
        <v>42</v>
      </c>
      <c r="G471" s="5">
        <v>0.11</v>
      </c>
      <c r="H471" s="5" t="s">
        <v>799</v>
      </c>
      <c r="I471" s="5">
        <v>0.11</v>
      </c>
      <c r="J471" s="5" t="s">
        <v>799</v>
      </c>
      <c r="K471" s="5">
        <v>2.2018107900000001</v>
      </c>
      <c r="L471" s="5">
        <v>1.93329109</v>
      </c>
      <c r="M471" s="5" t="s">
        <v>799</v>
      </c>
      <c r="N471" s="5" t="s">
        <v>42</v>
      </c>
      <c r="O471" s="5" t="s">
        <v>42</v>
      </c>
      <c r="P471" s="5">
        <v>0.72472899999999996</v>
      </c>
      <c r="Q471" s="5">
        <v>5.1506179999999997</v>
      </c>
      <c r="R471" s="5">
        <v>5.1506179999999997</v>
      </c>
      <c r="S471" s="1" t="s">
        <v>49</v>
      </c>
      <c r="T471" s="7">
        <v>26091000</v>
      </c>
      <c r="U471" s="7">
        <v>23814000</v>
      </c>
      <c r="V471" s="7">
        <v>15790000</v>
      </c>
      <c r="W471" s="7">
        <v>9048000</v>
      </c>
      <c r="X471" s="7">
        <v>27376000</v>
      </c>
      <c r="Y471" s="7">
        <v>27031000</v>
      </c>
      <c r="Z471" s="7">
        <v>26714000</v>
      </c>
      <c r="AA471" s="7">
        <v>26091000</v>
      </c>
      <c r="AB471" s="5">
        <v>23.361000000000001</v>
      </c>
      <c r="AC471" s="8">
        <v>21.690999999999999</v>
      </c>
      <c r="AD471" s="8">
        <v>8.26</v>
      </c>
      <c r="AE471" s="8">
        <v>6.1440000000000001</v>
      </c>
      <c r="AF471" s="7">
        <v>599737219</v>
      </c>
      <c r="AG471" s="7">
        <v>599157019</v>
      </c>
      <c r="AH471" s="7">
        <v>596115380</v>
      </c>
      <c r="AI471" s="5">
        <v>81.209999999999994</v>
      </c>
      <c r="AJ471" s="7">
        <v>947</v>
      </c>
      <c r="AK471" s="7">
        <v>487042866</v>
      </c>
      <c r="AL471" s="6">
        <v>16345.158582</v>
      </c>
      <c r="AM471" s="7">
        <v>533683334</v>
      </c>
      <c r="AN471" s="8">
        <v>88.986199999999997</v>
      </c>
    </row>
    <row r="472" spans="1:40" x14ac:dyDescent="0.3">
      <c r="A472" s="4" t="s">
        <v>520</v>
      </c>
      <c r="B472" s="2">
        <v>4095864</v>
      </c>
      <c r="C472" s="1" t="s">
        <v>54</v>
      </c>
      <c r="D472" s="5">
        <v>18354.35251755</v>
      </c>
      <c r="E472" s="6">
        <v>21603.352516999999</v>
      </c>
      <c r="F472" s="6" t="s">
        <v>42</v>
      </c>
      <c r="G472" s="8">
        <v>1.26</v>
      </c>
      <c r="H472" s="5">
        <v>14.685255</v>
      </c>
      <c r="I472" s="8">
        <v>1.26</v>
      </c>
      <c r="J472" s="5">
        <v>14.685255</v>
      </c>
      <c r="K472" s="5">
        <v>11.565404820000001</v>
      </c>
      <c r="L472" s="5">
        <v>5.9556017999999993</v>
      </c>
      <c r="M472" s="5">
        <v>17.975293000000001</v>
      </c>
      <c r="N472" s="5" t="s">
        <v>42</v>
      </c>
      <c r="O472" s="5" t="s">
        <v>42</v>
      </c>
      <c r="P472" s="5">
        <v>0.51161299999999998</v>
      </c>
      <c r="Q472" s="5">
        <v>5.8993320000000002</v>
      </c>
      <c r="R472" s="5">
        <v>5.8993320000000002</v>
      </c>
      <c r="S472" s="1" t="s">
        <v>45</v>
      </c>
      <c r="T472" s="7">
        <v>43452000</v>
      </c>
      <c r="U472" s="7">
        <v>46298000</v>
      </c>
      <c r="V472" s="7">
        <v>51761000</v>
      </c>
      <c r="W472" s="7">
        <v>47262000</v>
      </c>
      <c r="X472" s="7">
        <v>42226000</v>
      </c>
      <c r="Y472" s="7">
        <v>42537000</v>
      </c>
      <c r="Z472" s="7">
        <v>42832000</v>
      </c>
      <c r="AA472" s="7">
        <v>43452000</v>
      </c>
      <c r="AB472" s="8">
        <v>22.1</v>
      </c>
      <c r="AC472" s="5">
        <v>22.422000000000001</v>
      </c>
      <c r="AD472" s="8">
        <v>6.0990000000000002</v>
      </c>
      <c r="AE472" s="8">
        <v>6.2759999999999998</v>
      </c>
      <c r="AF472" s="7">
        <v>213800000</v>
      </c>
      <c r="AG472" s="7">
        <v>215000000</v>
      </c>
      <c r="AH472" s="7">
        <v>216300000</v>
      </c>
      <c r="AI472" s="5">
        <v>86.85</v>
      </c>
      <c r="AJ472" s="7">
        <v>1127</v>
      </c>
      <c r="AK472" s="7">
        <v>185685849</v>
      </c>
      <c r="AL472" s="6">
        <v>15941.130136</v>
      </c>
      <c r="AM472" s="7">
        <v>196474186</v>
      </c>
      <c r="AN472" s="5">
        <v>91.898139999999998</v>
      </c>
    </row>
    <row r="473" spans="1:40" x14ac:dyDescent="0.3">
      <c r="A473" s="4" t="s">
        <v>521</v>
      </c>
      <c r="B473" s="2">
        <v>100334</v>
      </c>
      <c r="C473" s="1" t="s">
        <v>54</v>
      </c>
      <c r="D473" s="5">
        <v>16960.851890459999</v>
      </c>
      <c r="E473" s="6" t="s">
        <v>42</v>
      </c>
      <c r="F473" s="6">
        <v>13468.851890000005</v>
      </c>
      <c r="G473" s="5">
        <v>-0.47099999999999997</v>
      </c>
      <c r="H473" s="5" t="s">
        <v>799</v>
      </c>
      <c r="I473" s="5">
        <v>-0.47</v>
      </c>
      <c r="J473" s="5" t="s">
        <v>799</v>
      </c>
      <c r="K473" s="5">
        <v>1.4663932328307101</v>
      </c>
      <c r="L473" s="5">
        <v>1.1817380247296498</v>
      </c>
      <c r="M473" s="5" t="s">
        <v>799</v>
      </c>
      <c r="N473" s="5" t="s">
        <v>42</v>
      </c>
      <c r="O473" s="5" t="s">
        <v>42</v>
      </c>
      <c r="P473" s="5" t="s">
        <v>42</v>
      </c>
      <c r="Q473" s="5" t="s">
        <v>42</v>
      </c>
      <c r="R473" s="5" t="s">
        <v>42</v>
      </c>
      <c r="S473" s="1" t="s">
        <v>49</v>
      </c>
      <c r="T473" s="7">
        <v>6383000</v>
      </c>
      <c r="U473" s="7">
        <v>7245000</v>
      </c>
      <c r="V473" s="7">
        <v>7265000</v>
      </c>
      <c r="W473" s="7">
        <v>6686000</v>
      </c>
      <c r="X473" s="7">
        <v>6168000</v>
      </c>
      <c r="Y473" s="7">
        <v>6125000</v>
      </c>
      <c r="Z473" s="7">
        <v>6198000</v>
      </c>
      <c r="AA473" s="7">
        <v>6383000</v>
      </c>
      <c r="AB473" s="5" t="s">
        <v>42</v>
      </c>
      <c r="AC473" s="5" t="s">
        <v>42</v>
      </c>
      <c r="AD473" s="5" t="s">
        <v>42</v>
      </c>
      <c r="AE473" s="5" t="s">
        <v>42</v>
      </c>
      <c r="AF473" s="7">
        <v>991250972</v>
      </c>
      <c r="AG473" s="7">
        <v>943199530</v>
      </c>
      <c r="AH473" s="7">
        <v>936160617</v>
      </c>
      <c r="AI473" s="5">
        <v>81.97</v>
      </c>
      <c r="AJ473" s="7">
        <v>965</v>
      </c>
      <c r="AK473" s="7">
        <v>812549268</v>
      </c>
      <c r="AL473" s="6">
        <v>13902.717975</v>
      </c>
      <c r="AM473" s="7">
        <v>986506454</v>
      </c>
      <c r="AN473" s="5">
        <v>99.518150000000006</v>
      </c>
    </row>
    <row r="474" spans="1:40" x14ac:dyDescent="0.3">
      <c r="A474" s="4" t="s">
        <v>522</v>
      </c>
      <c r="B474" s="2">
        <v>111908</v>
      </c>
      <c r="C474" s="1" t="s">
        <v>54</v>
      </c>
      <c r="D474" s="5">
        <v>17091.748930199999</v>
      </c>
      <c r="E474" s="6">
        <v>34354.900930000003</v>
      </c>
      <c r="F474" s="6">
        <v>34354.900930000003</v>
      </c>
      <c r="G474" s="5">
        <v>0.95699999999999996</v>
      </c>
      <c r="H474" s="5">
        <v>59.634146341463399</v>
      </c>
      <c r="I474" s="5">
        <v>0.95699999999999996</v>
      </c>
      <c r="J474" s="5">
        <v>59.634146341463399</v>
      </c>
      <c r="K474" s="5">
        <v>0.94405411416824192</v>
      </c>
      <c r="L474" s="5">
        <v>0.92468128363122903</v>
      </c>
      <c r="M474" s="5">
        <v>10.12632</v>
      </c>
      <c r="N474" s="5" t="s">
        <v>42</v>
      </c>
      <c r="O474" s="5" t="s">
        <v>42</v>
      </c>
      <c r="P474" s="5">
        <v>11.134479000000001</v>
      </c>
      <c r="Q474" s="5">
        <v>17.687168</v>
      </c>
      <c r="R474" s="5">
        <v>19.0454891803791</v>
      </c>
      <c r="S474" s="1" t="s">
        <v>49</v>
      </c>
      <c r="T474" s="7">
        <v>2886679</v>
      </c>
      <c r="U474" s="7">
        <v>2589607</v>
      </c>
      <c r="V474" s="7">
        <v>2126405</v>
      </c>
      <c r="W474" s="7">
        <v>1901429</v>
      </c>
      <c r="X474" s="7">
        <v>3085452</v>
      </c>
      <c r="Y474" s="7">
        <v>3007736</v>
      </c>
      <c r="Z474" s="7">
        <v>2954953</v>
      </c>
      <c r="AA474" s="7">
        <v>2886679</v>
      </c>
      <c r="AB474" s="8">
        <v>70.236000000000004</v>
      </c>
      <c r="AC474" s="5">
        <v>71.103999999999999</v>
      </c>
      <c r="AD474" s="8">
        <v>60.097000000000001</v>
      </c>
      <c r="AE474" s="5">
        <v>61.744999999999997</v>
      </c>
      <c r="AF474" s="7">
        <v>172244401</v>
      </c>
      <c r="AG474" s="7">
        <v>172017674</v>
      </c>
      <c r="AH474" s="7">
        <v>170996839</v>
      </c>
      <c r="AI474" s="5">
        <v>83.05</v>
      </c>
      <c r="AJ474" s="7">
        <v>856</v>
      </c>
      <c r="AK474" s="7">
        <v>145147521</v>
      </c>
      <c r="AL474" s="6">
        <v>14195.427553</v>
      </c>
      <c r="AM474" s="7">
        <v>156248187</v>
      </c>
      <c r="AN474" s="5">
        <v>89.406139999999994</v>
      </c>
    </row>
    <row r="475" spans="1:40" x14ac:dyDescent="0.3">
      <c r="A475" s="4" t="s">
        <v>523</v>
      </c>
      <c r="B475" s="2">
        <v>103123</v>
      </c>
      <c r="C475" s="1" t="s">
        <v>54</v>
      </c>
      <c r="D475" s="5">
        <v>17887.359734639998</v>
      </c>
      <c r="E475" s="6">
        <v>22922.478734</v>
      </c>
      <c r="F475" s="6">
        <v>23303.500212999999</v>
      </c>
      <c r="G475" s="5">
        <v>0.97799999999999998</v>
      </c>
      <c r="H475" s="5">
        <v>34.546275395033902</v>
      </c>
      <c r="I475" s="5">
        <v>0.97799999999999998</v>
      </c>
      <c r="J475" s="5">
        <v>34.546275395033902</v>
      </c>
      <c r="K475" s="5">
        <v>3.0069751400000002</v>
      </c>
      <c r="L475" s="5">
        <v>3.0290441226413902</v>
      </c>
      <c r="M475" s="5">
        <v>15.944989</v>
      </c>
      <c r="N475" s="5" t="s">
        <v>42</v>
      </c>
      <c r="O475" s="5" t="s">
        <v>42</v>
      </c>
      <c r="P475" s="5">
        <v>10.498379999999999</v>
      </c>
      <c r="Q475" s="5">
        <v>18.232396000000001</v>
      </c>
      <c r="R475" s="5">
        <v>18.225993568457699</v>
      </c>
      <c r="S475" s="1" t="s">
        <v>49</v>
      </c>
      <c r="T475" s="7">
        <v>2174952</v>
      </c>
      <c r="U475" s="7">
        <v>1967959</v>
      </c>
      <c r="V475" s="7">
        <v>1827244</v>
      </c>
      <c r="W475" s="7">
        <v>1688668</v>
      </c>
      <c r="X475" s="7">
        <v>2194715</v>
      </c>
      <c r="Y475" s="7">
        <v>2196316</v>
      </c>
      <c r="Z475" s="7">
        <v>2207416</v>
      </c>
      <c r="AA475" s="7">
        <v>2174952</v>
      </c>
      <c r="AB475" s="5">
        <v>61.091999999999999</v>
      </c>
      <c r="AC475" s="8">
        <v>59.747999999999998</v>
      </c>
      <c r="AD475" s="5">
        <v>58.402000000000001</v>
      </c>
      <c r="AE475" s="8">
        <v>57.14</v>
      </c>
      <c r="AF475" s="7">
        <v>116880291</v>
      </c>
      <c r="AG475" s="7">
        <v>116858044</v>
      </c>
      <c r="AH475" s="7">
        <v>116686730</v>
      </c>
      <c r="AI475" s="5">
        <v>93.99</v>
      </c>
      <c r="AJ475" s="7">
        <v>884</v>
      </c>
      <c r="AK475" s="7">
        <v>109858404</v>
      </c>
      <c r="AL475" s="6">
        <v>16812.730147999999</v>
      </c>
      <c r="AM475" s="7">
        <v>115824613</v>
      </c>
      <c r="AN475" s="5">
        <v>99.096789999999999</v>
      </c>
    </row>
    <row r="476" spans="1:40" x14ac:dyDescent="0.3">
      <c r="A476" s="4" t="s">
        <v>524</v>
      </c>
      <c r="B476" s="2">
        <v>4090270</v>
      </c>
      <c r="C476" s="1" t="s">
        <v>41</v>
      </c>
      <c r="D476" s="5">
        <v>18739.786042380001</v>
      </c>
      <c r="E476" s="6">
        <v>25475.686042000001</v>
      </c>
      <c r="F476" s="6">
        <v>25497.186041999998</v>
      </c>
      <c r="G476" s="5">
        <v>0.65</v>
      </c>
      <c r="H476" s="5">
        <v>27.098853999999999</v>
      </c>
      <c r="I476" s="5">
        <v>0.65</v>
      </c>
      <c r="J476" s="5">
        <v>27.098853999999999</v>
      </c>
      <c r="K476" s="5" t="s">
        <v>799</v>
      </c>
      <c r="L476" s="5">
        <v>2.74588082</v>
      </c>
      <c r="M476" s="5">
        <v>18.122156</v>
      </c>
      <c r="N476" s="5" t="s">
        <v>42</v>
      </c>
      <c r="O476" s="5" t="s">
        <v>42</v>
      </c>
      <c r="P476" s="5">
        <v>4.4198700000000004</v>
      </c>
      <c r="Q476" s="5">
        <v>12.280250000000001</v>
      </c>
      <c r="R476" s="5">
        <v>12.280250000000001</v>
      </c>
      <c r="S476" s="1" t="s">
        <v>49</v>
      </c>
      <c r="T476" s="7">
        <v>5502800</v>
      </c>
      <c r="U476" s="7">
        <v>5283000</v>
      </c>
      <c r="V476" s="7">
        <v>5051000</v>
      </c>
      <c r="W476" s="7">
        <v>4667900</v>
      </c>
      <c r="X476" s="7">
        <v>5763900</v>
      </c>
      <c r="Y476" s="7">
        <v>5664000</v>
      </c>
      <c r="Z476" s="7">
        <v>5575100</v>
      </c>
      <c r="AA476" s="7">
        <v>5502800</v>
      </c>
      <c r="AB476" s="5">
        <v>48.512</v>
      </c>
      <c r="AC476" s="5">
        <v>49.387999999999998</v>
      </c>
      <c r="AD476" s="5">
        <v>33.061</v>
      </c>
      <c r="AE476" s="5">
        <v>33.555</v>
      </c>
      <c r="AF476" s="7">
        <v>247299062</v>
      </c>
      <c r="AG476" s="7">
        <v>244799062</v>
      </c>
      <c r="AH476" s="7">
        <v>247499062</v>
      </c>
      <c r="AI476" s="5">
        <v>84.44</v>
      </c>
      <c r="AJ476" s="7">
        <v>815</v>
      </c>
      <c r="AK476" s="7">
        <v>209145603</v>
      </c>
      <c r="AL476" s="6">
        <v>15823.956322</v>
      </c>
      <c r="AM476" s="7">
        <v>214921498</v>
      </c>
      <c r="AN476" s="5">
        <v>86.772390000000001</v>
      </c>
    </row>
    <row r="477" spans="1:40" x14ac:dyDescent="0.3">
      <c r="A477" s="4" t="s">
        <v>525</v>
      </c>
      <c r="B477" s="2">
        <v>4276821</v>
      </c>
      <c r="C477" s="1" t="s">
        <v>41</v>
      </c>
      <c r="D477" s="5">
        <v>17965.142483600001</v>
      </c>
      <c r="E477" s="6">
        <v>18469.685483000001</v>
      </c>
      <c r="F477" s="6" t="s">
        <v>42</v>
      </c>
      <c r="G477" s="5">
        <v>0.55100000000000005</v>
      </c>
      <c r="H477" s="5">
        <v>15.271279</v>
      </c>
      <c r="I477" s="5">
        <v>0.55100000000000005</v>
      </c>
      <c r="J477" s="5">
        <v>15.271279</v>
      </c>
      <c r="K477" s="5">
        <v>3.29184549</v>
      </c>
      <c r="L477" s="5">
        <v>3.29184549</v>
      </c>
      <c r="M477" s="5" t="s">
        <v>799</v>
      </c>
      <c r="N477" s="5" t="s">
        <v>42</v>
      </c>
      <c r="O477" s="5" t="s">
        <v>42</v>
      </c>
      <c r="P477" s="5">
        <v>1.236021</v>
      </c>
      <c r="Q477" s="5">
        <v>14.137722999999999</v>
      </c>
      <c r="R477" s="5">
        <v>14.137722999999999</v>
      </c>
      <c r="S477" s="1" t="s">
        <v>47</v>
      </c>
      <c r="T477" s="7">
        <v>14942854</v>
      </c>
      <c r="U477" s="7">
        <v>7123482</v>
      </c>
      <c r="V477" s="7">
        <v>5196099</v>
      </c>
      <c r="W477" s="7">
        <v>3557422</v>
      </c>
      <c r="X477" s="7">
        <v>14942854</v>
      </c>
      <c r="Y477" s="7">
        <v>11819523</v>
      </c>
      <c r="Z477" s="7">
        <v>9252753</v>
      </c>
      <c r="AA477" s="7">
        <v>7391024</v>
      </c>
      <c r="AB477" s="8">
        <v>14.132</v>
      </c>
      <c r="AC477" s="8">
        <v>14.132</v>
      </c>
      <c r="AD477" s="8">
        <v>8.7309999999999999</v>
      </c>
      <c r="AE477" s="8">
        <v>8.7309999999999999</v>
      </c>
      <c r="AF477" s="7">
        <v>586880000</v>
      </c>
      <c r="AG477" s="7">
        <v>585520000</v>
      </c>
      <c r="AH477" s="7">
        <v>529013580</v>
      </c>
      <c r="AI477" s="5">
        <v>49.97</v>
      </c>
      <c r="AJ477" s="7">
        <v>933</v>
      </c>
      <c r="AK477" s="7">
        <v>292602743</v>
      </c>
      <c r="AL477" s="6">
        <v>8977.0521549999994</v>
      </c>
      <c r="AM477" s="7">
        <v>500653618</v>
      </c>
      <c r="AN477" s="8">
        <v>85.499200000000002</v>
      </c>
    </row>
    <row r="478" spans="1:40" x14ac:dyDescent="0.3">
      <c r="A478" s="4" t="s">
        <v>526</v>
      </c>
      <c r="B478" s="2">
        <v>4994170</v>
      </c>
      <c r="C478" s="1" t="s">
        <v>41</v>
      </c>
      <c r="D478" s="5">
        <v>17174.366064819998</v>
      </c>
      <c r="E478" s="6">
        <v>18956.667064000001</v>
      </c>
      <c r="F478" s="6" t="s">
        <v>42</v>
      </c>
      <c r="G478" s="5">
        <v>1.49</v>
      </c>
      <c r="H478" s="5">
        <v>30.969090999999999</v>
      </c>
      <c r="I478" s="5">
        <v>1.49</v>
      </c>
      <c r="J478" s="5">
        <v>30.969090999999999</v>
      </c>
      <c r="K478" s="5">
        <v>4.58073365</v>
      </c>
      <c r="L478" s="5">
        <v>4.2933481200000001</v>
      </c>
      <c r="M478" s="5">
        <v>40.087079000000003</v>
      </c>
      <c r="N478" s="5" t="s">
        <v>42</v>
      </c>
      <c r="O478" s="5" t="s">
        <v>42</v>
      </c>
      <c r="P478" s="5">
        <v>1.548171</v>
      </c>
      <c r="Q478" s="5">
        <v>12.01647</v>
      </c>
      <c r="R478" s="5">
        <v>12.01647</v>
      </c>
      <c r="S478" s="1" t="s">
        <v>49</v>
      </c>
      <c r="T478" s="7">
        <v>12829665</v>
      </c>
      <c r="U478" s="7">
        <v>14813999</v>
      </c>
      <c r="V478" s="7">
        <v>12168302</v>
      </c>
      <c r="W478" s="7">
        <v>9636573</v>
      </c>
      <c r="X478" s="7">
        <v>12244556</v>
      </c>
      <c r="Y478" s="7">
        <v>12340138</v>
      </c>
      <c r="Z478" s="7">
        <v>12544078</v>
      </c>
      <c r="AA478" s="7">
        <v>12829665</v>
      </c>
      <c r="AB478" s="5">
        <v>18.678000000000001</v>
      </c>
      <c r="AC478" s="8">
        <v>18.806999999999999</v>
      </c>
      <c r="AD478" s="5">
        <v>13.493</v>
      </c>
      <c r="AE478" s="8">
        <v>12.884</v>
      </c>
      <c r="AF478" s="7">
        <v>100829954</v>
      </c>
      <c r="AG478" s="7">
        <v>101986531</v>
      </c>
      <c r="AH478" s="7">
        <v>103142805</v>
      </c>
      <c r="AI478" s="5">
        <v>75.23</v>
      </c>
      <c r="AJ478" s="7">
        <v>775</v>
      </c>
      <c r="AK478" s="7">
        <v>75851648</v>
      </c>
      <c r="AL478" s="6">
        <v>12919.811202999999</v>
      </c>
      <c r="AM478" s="7">
        <v>80167044</v>
      </c>
      <c r="AN478" s="5">
        <v>79.507170000000002</v>
      </c>
    </row>
    <row r="479" spans="1:40" x14ac:dyDescent="0.3">
      <c r="A479" s="4" t="s">
        <v>527</v>
      </c>
      <c r="B479" s="2">
        <v>4298459</v>
      </c>
      <c r="C479" s="1" t="s">
        <v>41</v>
      </c>
      <c r="D479" s="5">
        <v>18070.057305720002</v>
      </c>
      <c r="E479" s="6" t="s">
        <v>42</v>
      </c>
      <c r="F479" s="6">
        <v>26240.457306</v>
      </c>
      <c r="G479" s="5">
        <v>1.63</v>
      </c>
      <c r="H479" s="5">
        <v>154.49541300000001</v>
      </c>
      <c r="I479" s="5">
        <v>1.63</v>
      </c>
      <c r="J479" s="5">
        <v>154.49541300000001</v>
      </c>
      <c r="K479" s="5">
        <v>3.7057140800000004</v>
      </c>
      <c r="L479" s="5">
        <v>3.2578835400000004</v>
      </c>
      <c r="M479" s="5" t="s">
        <v>799</v>
      </c>
      <c r="N479" s="5" t="s">
        <v>42</v>
      </c>
      <c r="O479" s="5" t="s">
        <v>42</v>
      </c>
      <c r="P479" s="5" t="s">
        <v>42</v>
      </c>
      <c r="Q479" s="5" t="s">
        <v>42</v>
      </c>
      <c r="R479" s="5">
        <v>22.833673255934599</v>
      </c>
      <c r="S479" s="1" t="s">
        <v>49</v>
      </c>
      <c r="T479" s="7">
        <v>2421000</v>
      </c>
      <c r="U479" s="7">
        <v>4116700</v>
      </c>
      <c r="V479" s="7">
        <v>8490300</v>
      </c>
      <c r="W479" s="7">
        <v>2677100</v>
      </c>
      <c r="X479" s="7">
        <v>4636500</v>
      </c>
      <c r="Y479" s="7">
        <v>2776300</v>
      </c>
      <c r="Z479" s="7">
        <v>2218400</v>
      </c>
      <c r="AA479" s="7">
        <v>2421000</v>
      </c>
      <c r="AB479" s="5">
        <v>54.411000000000001</v>
      </c>
      <c r="AC479" s="5">
        <v>48.959000000000003</v>
      </c>
      <c r="AD479" s="5" t="s">
        <v>42</v>
      </c>
      <c r="AE479" s="5" t="s">
        <v>42</v>
      </c>
      <c r="AF479" s="7">
        <v>357681261</v>
      </c>
      <c r="AG479" s="7">
        <v>356375196</v>
      </c>
      <c r="AH479" s="7">
        <v>360719374</v>
      </c>
      <c r="AI479" s="8">
        <v>59</v>
      </c>
      <c r="AJ479" s="7">
        <v>626</v>
      </c>
      <c r="AK479" s="7">
        <v>211040644</v>
      </c>
      <c r="AL479" s="6">
        <v>10661.773334</v>
      </c>
      <c r="AM479" s="7">
        <v>255158022</v>
      </c>
      <c r="AN479" s="8">
        <v>71.336699999999993</v>
      </c>
    </row>
    <row r="480" spans="1:40" x14ac:dyDescent="0.3">
      <c r="A480" s="4" t="s">
        <v>528</v>
      </c>
      <c r="B480" s="2">
        <v>4324550</v>
      </c>
      <c r="C480" s="1" t="s">
        <v>54</v>
      </c>
      <c r="D480" s="5">
        <v>25324.102301039999</v>
      </c>
      <c r="E480" s="6">
        <v>41599.102300999999</v>
      </c>
      <c r="F480" s="6" t="s">
        <v>42</v>
      </c>
      <c r="G480" s="5">
        <v>-0.39</v>
      </c>
      <c r="H480" s="5" t="s">
        <v>799</v>
      </c>
      <c r="I480" s="5">
        <v>-0.39</v>
      </c>
      <c r="J480" s="5" t="s">
        <v>799</v>
      </c>
      <c r="K480" s="5" t="s">
        <v>799</v>
      </c>
      <c r="L480" s="5">
        <v>4.1696245100000002</v>
      </c>
      <c r="M480" s="5">
        <v>18.385501999999999</v>
      </c>
      <c r="N480" s="5" t="s">
        <v>42</v>
      </c>
      <c r="O480" s="5" t="s">
        <v>42</v>
      </c>
      <c r="P480" s="5">
        <v>2.4802710000000001</v>
      </c>
      <c r="Q480" s="5">
        <v>8.4546720000000004</v>
      </c>
      <c r="R480" s="5">
        <v>8.4546720000000004</v>
      </c>
      <c r="S480" s="1" t="s">
        <v>49</v>
      </c>
      <c r="T480" s="7">
        <v>15846000</v>
      </c>
      <c r="U480" s="7">
        <v>14925000</v>
      </c>
      <c r="V480" s="7">
        <v>15878000</v>
      </c>
      <c r="W480" s="7">
        <v>16659000</v>
      </c>
      <c r="X480" s="7">
        <v>16772000</v>
      </c>
      <c r="Y480" s="7">
        <v>16290000</v>
      </c>
      <c r="Z480" s="7">
        <v>16004000</v>
      </c>
      <c r="AA480" s="7">
        <v>15846000</v>
      </c>
      <c r="AB480" s="5">
        <v>48.252000000000002</v>
      </c>
      <c r="AC480" s="5">
        <v>49.838999999999999</v>
      </c>
      <c r="AD480" s="5">
        <v>27.344000000000001</v>
      </c>
      <c r="AE480" s="5">
        <v>28.536000000000001</v>
      </c>
      <c r="AF480" s="7">
        <v>1133050214</v>
      </c>
      <c r="AG480" s="7">
        <v>1132908864</v>
      </c>
      <c r="AH480" s="7">
        <v>1120971202</v>
      </c>
      <c r="AI480" s="5">
        <v>68.45</v>
      </c>
      <c r="AJ480" s="7">
        <v>644</v>
      </c>
      <c r="AK480" s="7">
        <v>776671923</v>
      </c>
      <c r="AL480" s="6">
        <v>17335.317320999999</v>
      </c>
      <c r="AM480" s="7">
        <v>1127827265</v>
      </c>
      <c r="AN480" s="5">
        <v>99.403739999999999</v>
      </c>
    </row>
    <row r="481" spans="1:40" x14ac:dyDescent="0.3">
      <c r="A481" s="4" t="s">
        <v>529</v>
      </c>
      <c r="B481" s="2">
        <v>4048156</v>
      </c>
      <c r="C481" s="1" t="s">
        <v>41</v>
      </c>
      <c r="D481" s="5">
        <v>16871.692078600001</v>
      </c>
      <c r="E481" s="6">
        <v>24722.692078</v>
      </c>
      <c r="F481" s="6">
        <v>24722.692079</v>
      </c>
      <c r="G481" s="5">
        <v>0.26</v>
      </c>
      <c r="H481" s="5">
        <v>27.712551000000001</v>
      </c>
      <c r="I481" s="5">
        <v>0.26</v>
      </c>
      <c r="J481" s="5">
        <v>27.712551000000001</v>
      </c>
      <c r="K481" s="5" t="s">
        <v>799</v>
      </c>
      <c r="L481" s="5">
        <v>8.0387551399999992</v>
      </c>
      <c r="M481" s="5">
        <v>8.08385</v>
      </c>
      <c r="N481" s="5">
        <v>9.7145494722963601</v>
      </c>
      <c r="O481" s="5">
        <v>38.886556104446001</v>
      </c>
      <c r="P481" s="5">
        <v>6.3998689999999998</v>
      </c>
      <c r="Q481" s="5">
        <v>13.341982</v>
      </c>
      <c r="R481" s="5">
        <v>13.341982</v>
      </c>
      <c r="S481" s="1" t="s">
        <v>98</v>
      </c>
      <c r="T481" s="7">
        <v>3812000</v>
      </c>
      <c r="U481" s="7">
        <v>3338000</v>
      </c>
      <c r="V481" s="7">
        <v>2796000</v>
      </c>
      <c r="W481" s="7">
        <v>2551000</v>
      </c>
      <c r="X481" s="7">
        <v>3863000</v>
      </c>
      <c r="Y481" s="7">
        <v>3834000</v>
      </c>
      <c r="Z481" s="7">
        <v>3812000</v>
      </c>
      <c r="AA481" s="7">
        <v>3786000</v>
      </c>
      <c r="AB481" s="5">
        <v>80.823999999999998</v>
      </c>
      <c r="AC481" s="8">
        <v>80.430000000000007</v>
      </c>
      <c r="AD481" s="5">
        <v>46.616</v>
      </c>
      <c r="AE481" s="8">
        <v>47.423999999999999</v>
      </c>
      <c r="AF481" s="7">
        <v>616000000</v>
      </c>
      <c r="AG481" s="7">
        <v>615000000</v>
      </c>
      <c r="AH481" s="7">
        <v>641000000</v>
      </c>
      <c r="AI481" s="5">
        <v>85.41</v>
      </c>
      <c r="AJ481" s="7">
        <v>789</v>
      </c>
      <c r="AK481" s="7">
        <v>526279490</v>
      </c>
      <c r="AL481" s="6">
        <v>14409.532436</v>
      </c>
      <c r="AM481" s="7">
        <v>558478737</v>
      </c>
      <c r="AN481" s="5">
        <v>90.631979999999999</v>
      </c>
    </row>
    <row r="482" spans="1:40" x14ac:dyDescent="0.3">
      <c r="A482" s="4" t="s">
        <v>530</v>
      </c>
      <c r="B482" s="2">
        <v>4963866</v>
      </c>
      <c r="C482" s="1" t="s">
        <v>54</v>
      </c>
      <c r="D482" s="5">
        <v>16400.909419840002</v>
      </c>
      <c r="E482" s="6">
        <v>19458.015418999999</v>
      </c>
      <c r="F482" s="6" t="s">
        <v>42</v>
      </c>
      <c r="G482" s="8">
        <v>3.01</v>
      </c>
      <c r="H482" s="5">
        <v>20.233291000000001</v>
      </c>
      <c r="I482" s="8">
        <v>3.01</v>
      </c>
      <c r="J482" s="5">
        <v>20.233291000000001</v>
      </c>
      <c r="K482" s="5" t="s">
        <v>799</v>
      </c>
      <c r="L482" s="5">
        <v>13.672773749999999</v>
      </c>
      <c r="M482" s="5">
        <v>18.020496999999999</v>
      </c>
      <c r="N482" s="5" t="s">
        <v>42</v>
      </c>
      <c r="O482" s="5" t="s">
        <v>42</v>
      </c>
      <c r="P482" s="5">
        <v>1.702466</v>
      </c>
      <c r="Q482" s="5">
        <v>13.510028999999999</v>
      </c>
      <c r="R482" s="5">
        <v>13.510028999999999</v>
      </c>
      <c r="S482" s="1" t="s">
        <v>98</v>
      </c>
      <c r="T482" s="7">
        <v>10661896</v>
      </c>
      <c r="U482" s="7">
        <v>9258911</v>
      </c>
      <c r="V482" s="7">
        <v>8363700</v>
      </c>
      <c r="W482" s="7">
        <v>7858938</v>
      </c>
      <c r="X482" s="7">
        <v>11429311</v>
      </c>
      <c r="Y482" s="7">
        <v>10949207</v>
      </c>
      <c r="Z482" s="7">
        <v>10661896</v>
      </c>
      <c r="AA482" s="7">
        <v>10323830</v>
      </c>
      <c r="AB482" s="5">
        <v>23.064</v>
      </c>
      <c r="AC482" s="5">
        <v>23.638000000000002</v>
      </c>
      <c r="AD482" s="8">
        <v>11.255000000000001</v>
      </c>
      <c r="AE482" s="8">
        <v>11.933</v>
      </c>
      <c r="AF482" s="7">
        <v>127901888</v>
      </c>
      <c r="AG482" s="7">
        <v>129350374</v>
      </c>
      <c r="AH482" s="7">
        <v>130573866</v>
      </c>
      <c r="AI482" s="5">
        <v>91.64</v>
      </c>
      <c r="AJ482" s="7">
        <v>843</v>
      </c>
      <c r="AK482" s="7">
        <v>117085383</v>
      </c>
      <c r="AL482" s="6">
        <v>15029.079761000001</v>
      </c>
      <c r="AM482" s="7">
        <v>125479109</v>
      </c>
      <c r="AN482" s="5">
        <v>98.204909999999998</v>
      </c>
    </row>
    <row r="483" spans="1:40" x14ac:dyDescent="0.3">
      <c r="A483" s="4" t="s">
        <v>531</v>
      </c>
      <c r="B483" s="2">
        <v>103455</v>
      </c>
      <c r="C483" s="1" t="s">
        <v>54</v>
      </c>
      <c r="D483" s="5">
        <v>18378.178919819999</v>
      </c>
      <c r="E483" s="6">
        <v>28255.178919000002</v>
      </c>
      <c r="F483" s="6">
        <v>28255.178919999998</v>
      </c>
      <c r="G483" s="5">
        <v>1.82</v>
      </c>
      <c r="H483" s="5">
        <v>11.207171314741</v>
      </c>
      <c r="I483" s="5">
        <v>1.82</v>
      </c>
      <c r="J483" s="5">
        <v>11.207171314741</v>
      </c>
      <c r="K483" s="5">
        <v>1.0862886912453</v>
      </c>
      <c r="L483" s="5">
        <v>1.06444650922971</v>
      </c>
      <c r="M483" s="5">
        <v>9.9272186963734406</v>
      </c>
      <c r="N483" s="5" t="s">
        <v>42</v>
      </c>
      <c r="O483" s="5" t="s">
        <v>42</v>
      </c>
      <c r="P483" s="5">
        <v>1.640644</v>
      </c>
      <c r="Q483" s="5">
        <v>8.3201350000000005</v>
      </c>
      <c r="R483" s="5">
        <v>8.3201350000000005</v>
      </c>
      <c r="S483" s="1" t="s">
        <v>49</v>
      </c>
      <c r="T483" s="7">
        <v>15855000</v>
      </c>
      <c r="U483" s="7">
        <v>14044000</v>
      </c>
      <c r="V483" s="7">
        <v>14102000</v>
      </c>
      <c r="W483" s="7">
        <v>12549000</v>
      </c>
      <c r="X483" s="7">
        <v>17222000</v>
      </c>
      <c r="Y483" s="7">
        <v>16682000</v>
      </c>
      <c r="Z483" s="7">
        <v>16303000</v>
      </c>
      <c r="AA483" s="7">
        <v>15855000</v>
      </c>
      <c r="AB483" s="5">
        <v>35.500999999999998</v>
      </c>
      <c r="AC483" s="8">
        <v>37.005000000000003</v>
      </c>
      <c r="AD483" s="5">
        <v>17.622</v>
      </c>
      <c r="AE483" s="8">
        <v>18.777999999999999</v>
      </c>
      <c r="AF483" s="7">
        <v>218931130</v>
      </c>
      <c r="AG483" s="7">
        <v>219706812</v>
      </c>
      <c r="AH483" s="7">
        <v>224254958</v>
      </c>
      <c r="AI483" s="5">
        <v>59.73</v>
      </c>
      <c r="AJ483" s="7">
        <v>749</v>
      </c>
      <c r="AK483" s="7">
        <v>130068002</v>
      </c>
      <c r="AL483" s="6">
        <v>10976.438688</v>
      </c>
      <c r="AM483" s="7">
        <v>180010059</v>
      </c>
      <c r="AN483" s="5">
        <v>82.658079999999998</v>
      </c>
    </row>
    <row r="484" spans="1:40" x14ac:dyDescent="0.3">
      <c r="A484" s="4" t="s">
        <v>532</v>
      </c>
      <c r="B484" s="2">
        <v>4811052</v>
      </c>
      <c r="C484" s="1" t="s">
        <v>41</v>
      </c>
      <c r="D484" s="5">
        <v>18473.327944000001</v>
      </c>
      <c r="E484" s="6">
        <v>19011.927943999999</v>
      </c>
      <c r="F484" s="6" t="s">
        <v>42</v>
      </c>
      <c r="G484" s="5">
        <v>1.079</v>
      </c>
      <c r="H484" s="5">
        <v>45.913528999999997</v>
      </c>
      <c r="I484" s="5">
        <v>1.079</v>
      </c>
      <c r="J484" s="5">
        <v>45.913528999999997</v>
      </c>
      <c r="K484" s="5">
        <v>19.108982730000001</v>
      </c>
      <c r="L484" s="5">
        <v>16.52299391</v>
      </c>
      <c r="M484" s="5">
        <v>84.491498000000007</v>
      </c>
      <c r="N484" s="5" t="s">
        <v>42</v>
      </c>
      <c r="O484" s="5" t="s">
        <v>42</v>
      </c>
      <c r="P484" s="5">
        <v>9.5831079999999993</v>
      </c>
      <c r="Q484" s="5">
        <v>43.917597000000001</v>
      </c>
      <c r="R484" s="5">
        <v>43.917597000000001</v>
      </c>
      <c r="S484" s="1" t="s">
        <v>49</v>
      </c>
      <c r="T484" s="7">
        <v>1697100</v>
      </c>
      <c r="U484" s="7">
        <v>1305300</v>
      </c>
      <c r="V484" s="7">
        <v>1098800</v>
      </c>
      <c r="W484" s="7">
        <v>904400</v>
      </c>
      <c r="X484" s="7">
        <v>1983900</v>
      </c>
      <c r="Y484" s="7">
        <v>1872700</v>
      </c>
      <c r="Z484" s="7">
        <v>1780700</v>
      </c>
      <c r="AA484" s="7">
        <v>1697100</v>
      </c>
      <c r="AB484" s="5">
        <v>67.668000000000006</v>
      </c>
      <c r="AC484" s="8">
        <v>69.998000000000005</v>
      </c>
      <c r="AD484" s="5">
        <v>18.184000000000001</v>
      </c>
      <c r="AE484" s="8">
        <v>21.376999999999999</v>
      </c>
      <c r="AF484" s="7">
        <v>70141692</v>
      </c>
      <c r="AG484" s="7">
        <v>70112039</v>
      </c>
      <c r="AH484" s="7">
        <v>69825875</v>
      </c>
      <c r="AI484" s="8">
        <v>102.9</v>
      </c>
      <c r="AJ484" s="7">
        <v>822</v>
      </c>
      <c r="AK484" s="7">
        <v>72180039</v>
      </c>
      <c r="AL484" s="6">
        <v>19009.335071000001</v>
      </c>
      <c r="AM484" s="7">
        <v>69848592</v>
      </c>
      <c r="AN484" s="5">
        <v>99.577759999999998</v>
      </c>
    </row>
    <row r="485" spans="1:40" x14ac:dyDescent="0.3">
      <c r="A485" s="4" t="s">
        <v>533</v>
      </c>
      <c r="B485" s="2">
        <v>29657689</v>
      </c>
      <c r="C485" s="1" t="s">
        <v>54</v>
      </c>
      <c r="D485" s="5">
        <v>17667.43869472</v>
      </c>
      <c r="E485" s="6">
        <v>17114.349463999999</v>
      </c>
      <c r="F485" s="6" t="s">
        <v>42</v>
      </c>
      <c r="G485" s="5">
        <v>0.1073927165574274</v>
      </c>
      <c r="H485" s="5">
        <v>120.776023</v>
      </c>
      <c r="I485" s="5">
        <v>0.1073927165574274</v>
      </c>
      <c r="J485" s="5">
        <v>120.776023</v>
      </c>
      <c r="K485" s="5">
        <v>12.501889220000001</v>
      </c>
      <c r="L485" s="5">
        <v>11.907929730000001</v>
      </c>
      <c r="M485" s="5">
        <v>37.535865000000001</v>
      </c>
      <c r="N485" s="5" t="s">
        <v>42</v>
      </c>
      <c r="O485" s="5" t="s">
        <v>42</v>
      </c>
      <c r="P485" s="5">
        <v>6.6966190000000001</v>
      </c>
      <c r="Q485" s="5">
        <v>49.919412999999999</v>
      </c>
      <c r="R485" s="5">
        <v>49.919412999999999</v>
      </c>
      <c r="S485" s="1" t="s">
        <v>49</v>
      </c>
      <c r="T485" s="7">
        <v>1995690.0600773857</v>
      </c>
      <c r="U485" s="7">
        <v>1280885.9127145277</v>
      </c>
      <c r="V485" s="7">
        <v>792713.29535721149</v>
      </c>
      <c r="W485" s="7">
        <v>453585.54449710099</v>
      </c>
      <c r="X485" s="7">
        <v>2446644.2970723798</v>
      </c>
      <c r="Y485" s="7">
        <v>2259182.5444470476</v>
      </c>
      <c r="Z485" s="7">
        <v>2123298.416434282</v>
      </c>
      <c r="AA485" s="7">
        <v>1995690.0600773857</v>
      </c>
      <c r="AB485" s="5">
        <v>59.555999999999997</v>
      </c>
      <c r="AC485" s="5">
        <v>60.177</v>
      </c>
      <c r="AD485" s="8">
        <v>11.512</v>
      </c>
      <c r="AE485" s="8">
        <v>11.891</v>
      </c>
      <c r="AF485" s="7">
        <v>323197831</v>
      </c>
      <c r="AG485" s="7">
        <v>320120288</v>
      </c>
      <c r="AH485" s="7">
        <v>319036532</v>
      </c>
      <c r="AI485" s="5">
        <v>58.73</v>
      </c>
      <c r="AJ485" s="7">
        <v>524</v>
      </c>
      <c r="AK485" s="7">
        <v>188009776</v>
      </c>
      <c r="AL485" s="6">
        <v>10376.259537</v>
      </c>
      <c r="AM485" s="7">
        <v>204245082</v>
      </c>
      <c r="AN485" s="5">
        <v>63.802610000000001</v>
      </c>
    </row>
    <row r="486" spans="1:40" x14ac:dyDescent="0.3">
      <c r="A486" s="4" t="s">
        <v>534</v>
      </c>
      <c r="B486" s="2">
        <v>4047873</v>
      </c>
      <c r="C486" s="1" t="s">
        <v>54</v>
      </c>
      <c r="D486" s="5">
        <v>18336.455704600001</v>
      </c>
      <c r="E486" s="6">
        <v>19529.573703999999</v>
      </c>
      <c r="F486" s="6">
        <v>19599.196704999998</v>
      </c>
      <c r="G486" s="5">
        <v>3.89</v>
      </c>
      <c r="H486" s="5">
        <v>34.578408000000003</v>
      </c>
      <c r="I486" s="5">
        <v>3.89</v>
      </c>
      <c r="J486" s="5">
        <v>34.578408000000003</v>
      </c>
      <c r="K486" s="5" t="s">
        <v>799</v>
      </c>
      <c r="L486" s="5">
        <v>9.2109230400000008</v>
      </c>
      <c r="M486" s="5">
        <v>34.239908999999997</v>
      </c>
      <c r="N486" s="5" t="s">
        <v>42</v>
      </c>
      <c r="O486" s="5" t="s">
        <v>42</v>
      </c>
      <c r="P486" s="5">
        <v>8.7595930000000006</v>
      </c>
      <c r="Q486" s="5">
        <v>21.952991999999998</v>
      </c>
      <c r="R486" s="5">
        <v>21.952991999999998</v>
      </c>
      <c r="S486" s="1" t="s">
        <v>66</v>
      </c>
      <c r="T486" s="7">
        <v>2203056</v>
      </c>
      <c r="U486" s="7">
        <v>2085508</v>
      </c>
      <c r="V486" s="7">
        <v>1843892</v>
      </c>
      <c r="W486" s="7">
        <v>1591445</v>
      </c>
      <c r="X486" s="7">
        <v>2229507</v>
      </c>
      <c r="Y486" s="7">
        <v>2203056</v>
      </c>
      <c r="Z486" s="7">
        <v>2176666</v>
      </c>
      <c r="AA486" s="7">
        <v>2153769</v>
      </c>
      <c r="AB486" s="8">
        <v>54.066000000000003</v>
      </c>
      <c r="AC486" s="8">
        <v>54.29</v>
      </c>
      <c r="AD486" s="8">
        <v>37.728000000000002</v>
      </c>
      <c r="AE486" s="5">
        <v>37.771000000000001</v>
      </c>
      <c r="AF486" s="7">
        <v>38005000</v>
      </c>
      <c r="AG486" s="7">
        <v>37952270</v>
      </c>
      <c r="AH486" s="7">
        <v>38059740</v>
      </c>
      <c r="AI486" s="8">
        <v>99</v>
      </c>
      <c r="AJ486" s="7">
        <v>1031</v>
      </c>
      <c r="AK486" s="7">
        <v>37610308</v>
      </c>
      <c r="AL486" s="6">
        <v>18153.743465</v>
      </c>
      <c r="AM486" s="7">
        <v>37870481</v>
      </c>
      <c r="AN486" s="5">
        <v>99.688419999999994</v>
      </c>
    </row>
    <row r="487" spans="1:40" x14ac:dyDescent="0.3">
      <c r="A487" s="4" t="s">
        <v>535</v>
      </c>
      <c r="B487" s="2">
        <v>4014079</v>
      </c>
      <c r="C487" s="1" t="s">
        <v>54</v>
      </c>
      <c r="D487" s="5">
        <v>16410.443650379999</v>
      </c>
      <c r="E487" s="6">
        <v>21170.443650000001</v>
      </c>
      <c r="F487" s="6" t="s">
        <v>42</v>
      </c>
      <c r="G487" s="5">
        <v>0.63</v>
      </c>
      <c r="H487" s="5">
        <v>22.845866000000001</v>
      </c>
      <c r="I487" s="5">
        <v>0.65</v>
      </c>
      <c r="J487" s="5">
        <v>4.1034249999999997</v>
      </c>
      <c r="K487" s="5">
        <v>12.682195569999999</v>
      </c>
      <c r="L487" s="5">
        <v>2.4689085399999997</v>
      </c>
      <c r="M487" s="5" t="s">
        <v>799</v>
      </c>
      <c r="N487" s="5" t="s">
        <v>42</v>
      </c>
      <c r="O487" s="5" t="s">
        <v>42</v>
      </c>
      <c r="P487" s="5">
        <v>1.5357590000000001</v>
      </c>
      <c r="Q487" s="5">
        <v>9.3944720000000004</v>
      </c>
      <c r="R487" s="5">
        <v>9.3944720000000004</v>
      </c>
      <c r="S487" s="1" t="s">
        <v>49</v>
      </c>
      <c r="T487" s="7">
        <v>14029000</v>
      </c>
      <c r="U487" s="7">
        <v>15349000</v>
      </c>
      <c r="V487" s="7">
        <v>13811000</v>
      </c>
      <c r="W487" s="7">
        <v>11781000</v>
      </c>
      <c r="X487" s="7">
        <v>13785000</v>
      </c>
      <c r="Y487" s="7">
        <v>13814000</v>
      </c>
      <c r="Z487" s="7">
        <v>13922000</v>
      </c>
      <c r="AA487" s="7">
        <v>14029000</v>
      </c>
      <c r="AB487" s="5">
        <v>19.032</v>
      </c>
      <c r="AC487" s="5">
        <v>20.391999999999999</v>
      </c>
      <c r="AD487" s="5">
        <v>15.055</v>
      </c>
      <c r="AE487" s="5">
        <v>15.183</v>
      </c>
      <c r="AF487" s="7">
        <v>300042837</v>
      </c>
      <c r="AG487" s="7">
        <v>305959679</v>
      </c>
      <c r="AH487" s="7">
        <v>315234058</v>
      </c>
      <c r="AI487" s="5">
        <v>85.28</v>
      </c>
      <c r="AJ487" s="7">
        <v>916</v>
      </c>
      <c r="AK487" s="7">
        <v>254497279</v>
      </c>
      <c r="AL487" s="6">
        <v>13994.805372000001</v>
      </c>
      <c r="AM487" s="7">
        <v>296251928</v>
      </c>
      <c r="AN487" s="8">
        <v>99.271500000000003</v>
      </c>
    </row>
    <row r="488" spans="1:40" x14ac:dyDescent="0.3">
      <c r="A488" s="4" t="s">
        <v>536</v>
      </c>
      <c r="B488" s="2">
        <v>102701</v>
      </c>
      <c r="C488" s="1" t="s">
        <v>54</v>
      </c>
      <c r="D488" s="5">
        <v>17054.726107660001</v>
      </c>
      <c r="E488" s="6">
        <v>29372.726106999999</v>
      </c>
      <c r="F488" s="6">
        <v>29355.726107999999</v>
      </c>
      <c r="G488" s="5">
        <v>-2.02</v>
      </c>
      <c r="H488" s="5" t="s">
        <v>799</v>
      </c>
      <c r="I488" s="5">
        <v>-2.02</v>
      </c>
      <c r="J488" s="5" t="s">
        <v>799</v>
      </c>
      <c r="K488" s="5">
        <v>1.26545946</v>
      </c>
      <c r="L488" s="5">
        <v>1.26545131665932</v>
      </c>
      <c r="M488" s="5">
        <v>12.790101999999999</v>
      </c>
      <c r="N488" s="5" t="s">
        <v>42</v>
      </c>
      <c r="O488" s="5" t="s">
        <v>42</v>
      </c>
      <c r="P488" s="5">
        <v>1.8385530000000001</v>
      </c>
      <c r="Q488" s="5" t="s">
        <v>799</v>
      </c>
      <c r="R488" s="5" t="s">
        <v>799</v>
      </c>
      <c r="S488" s="1" t="s">
        <v>49</v>
      </c>
      <c r="T488" s="7">
        <v>18878000</v>
      </c>
      <c r="U488" s="7">
        <v>24697000</v>
      </c>
      <c r="V488" s="7">
        <v>23257000</v>
      </c>
      <c r="W488" s="7">
        <v>15062000</v>
      </c>
      <c r="X488" s="7">
        <v>15516000</v>
      </c>
      <c r="Y488" s="7">
        <v>18405000</v>
      </c>
      <c r="Z488" s="7">
        <v>20452000</v>
      </c>
      <c r="AA488" s="7">
        <v>18878000</v>
      </c>
      <c r="AB488" s="8">
        <v>19.2</v>
      </c>
      <c r="AC488" s="8">
        <v>8.9629999999999992</v>
      </c>
      <c r="AD488" s="8">
        <v>7.3840000000000003</v>
      </c>
      <c r="AE488" s="5">
        <v>-5.3460000000000001</v>
      </c>
      <c r="AF488" s="7">
        <v>574391645</v>
      </c>
      <c r="AG488" s="7">
        <v>600327401</v>
      </c>
      <c r="AH488" s="7">
        <v>633484516</v>
      </c>
      <c r="AI488" s="5">
        <v>42.34</v>
      </c>
      <c r="AJ488" s="7">
        <v>473</v>
      </c>
      <c r="AK488" s="7">
        <v>240857743</v>
      </c>
      <c r="AL488" s="6">
        <v>7220.9151350000002</v>
      </c>
      <c r="AM488" s="7">
        <v>256585652</v>
      </c>
      <c r="AN488" s="5">
        <v>45.104439999999997</v>
      </c>
    </row>
    <row r="489" spans="1:40" x14ac:dyDescent="0.3">
      <c r="A489" s="4" t="s">
        <v>537</v>
      </c>
      <c r="B489" s="2">
        <v>4152754</v>
      </c>
      <c r="C489" s="1" t="s">
        <v>54</v>
      </c>
      <c r="D489" s="5">
        <v>17650.457736479999</v>
      </c>
      <c r="E489" s="6">
        <v>62339.012735999997</v>
      </c>
      <c r="F489" s="6">
        <v>62317.640736000008</v>
      </c>
      <c r="G489" s="5">
        <v>1.95</v>
      </c>
      <c r="H489" s="5">
        <v>7.4952920000000001</v>
      </c>
      <c r="I489" s="5">
        <v>1.95</v>
      </c>
      <c r="J489" s="5">
        <v>7.4952920000000001</v>
      </c>
      <c r="K489" s="5">
        <v>1.24425224</v>
      </c>
      <c r="L489" s="5">
        <v>1.0536185</v>
      </c>
      <c r="M489" s="5" t="s">
        <v>799</v>
      </c>
      <c r="N489" s="5" t="s">
        <v>42</v>
      </c>
      <c r="O489" s="5" t="s">
        <v>42</v>
      </c>
      <c r="P489" s="5">
        <v>7.974539</v>
      </c>
      <c r="Q489" s="5">
        <v>14.189506</v>
      </c>
      <c r="R489" s="5">
        <v>14.189506</v>
      </c>
      <c r="S489" s="1" t="s">
        <v>49</v>
      </c>
      <c r="T489" s="7">
        <v>7574664</v>
      </c>
      <c r="U489" s="7">
        <v>6914985</v>
      </c>
      <c r="V489" s="7">
        <v>4588930</v>
      </c>
      <c r="W489" s="7">
        <v>4493629</v>
      </c>
      <c r="X489" s="7">
        <v>7817256</v>
      </c>
      <c r="Y489" s="7">
        <v>7760794</v>
      </c>
      <c r="Z489" s="7">
        <v>7727030</v>
      </c>
      <c r="AA489" s="7">
        <v>7574664</v>
      </c>
      <c r="AB489" s="5">
        <v>57.265000000000001</v>
      </c>
      <c r="AC489" s="5">
        <v>57.968000000000004</v>
      </c>
      <c r="AD489" s="5">
        <v>51.584000000000003</v>
      </c>
      <c r="AE489" s="5">
        <v>52.136000000000003</v>
      </c>
      <c r="AF489" s="7">
        <v>184782849</v>
      </c>
      <c r="AG489" s="7">
        <v>190184075</v>
      </c>
      <c r="AH489" s="7">
        <v>208146653</v>
      </c>
      <c r="AI489" s="8">
        <v>94.5</v>
      </c>
      <c r="AJ489" s="7">
        <v>706</v>
      </c>
      <c r="AK489" s="7">
        <v>174626860</v>
      </c>
      <c r="AL489" s="6">
        <v>16680.357667</v>
      </c>
      <c r="AM489" s="7">
        <v>178333948</v>
      </c>
      <c r="AN489" s="5">
        <v>96.510009999999994</v>
      </c>
    </row>
    <row r="490" spans="1:40" x14ac:dyDescent="0.3">
      <c r="A490" s="4" t="s">
        <v>538</v>
      </c>
      <c r="B490" s="2">
        <v>4107935</v>
      </c>
      <c r="C490" s="1" t="s">
        <v>41</v>
      </c>
      <c r="D490" s="5">
        <v>20190.603045200001</v>
      </c>
      <c r="E490" s="6">
        <v>22153.823045000001</v>
      </c>
      <c r="F490" s="6" t="s">
        <v>42</v>
      </c>
      <c r="G490" s="8">
        <v>5.14</v>
      </c>
      <c r="H490" s="5">
        <v>17.385401999999999</v>
      </c>
      <c r="I490" s="8">
        <v>5.14</v>
      </c>
      <c r="J490" s="5">
        <v>17.385401999999999</v>
      </c>
      <c r="K490" s="5">
        <v>8.74771462</v>
      </c>
      <c r="L490" s="5">
        <v>8.7059105799999994</v>
      </c>
      <c r="M490" s="5">
        <v>20.883496000000001</v>
      </c>
      <c r="N490" s="5" t="s">
        <v>42</v>
      </c>
      <c r="O490" s="5" t="s">
        <v>42</v>
      </c>
      <c r="P490" s="5">
        <v>1.9497599999999999</v>
      </c>
      <c r="Q490" s="5">
        <v>9.7588299999999997</v>
      </c>
      <c r="R490" s="5">
        <v>9.7588299999999997</v>
      </c>
      <c r="S490" s="1" t="s">
        <v>45</v>
      </c>
      <c r="T490" s="7">
        <v>11207303</v>
      </c>
      <c r="U490" s="7">
        <v>10208580</v>
      </c>
      <c r="V490" s="7">
        <v>8630889</v>
      </c>
      <c r="W490" s="7">
        <v>6151953</v>
      </c>
      <c r="X490" s="7">
        <v>11362333</v>
      </c>
      <c r="Y490" s="7">
        <v>11321166</v>
      </c>
      <c r="Z490" s="7">
        <v>11298888</v>
      </c>
      <c r="AA490" s="7">
        <v>11207303</v>
      </c>
      <c r="AB490" s="5">
        <v>42.954999999999998</v>
      </c>
      <c r="AC490" s="5">
        <v>42.484000000000002</v>
      </c>
      <c r="AD490" s="8">
        <v>17.14</v>
      </c>
      <c r="AE490" s="5">
        <v>16.056999999999999</v>
      </c>
      <c r="AF490" s="7">
        <v>46569000</v>
      </c>
      <c r="AG490" s="7">
        <v>47300000</v>
      </c>
      <c r="AH490" s="7">
        <v>48659000</v>
      </c>
      <c r="AI490" s="8">
        <v>93</v>
      </c>
      <c r="AJ490" s="7">
        <v>1222</v>
      </c>
      <c r="AK490" s="7">
        <v>43124929</v>
      </c>
      <c r="AL490" s="6">
        <v>18776.594086000001</v>
      </c>
      <c r="AM490" s="7">
        <v>46207676</v>
      </c>
      <c r="AN490" s="5">
        <v>99.644480000000001</v>
      </c>
    </row>
    <row r="491" spans="1:40" x14ac:dyDescent="0.3">
      <c r="A491" s="4" t="s">
        <v>539</v>
      </c>
      <c r="B491" s="2">
        <v>4070417</v>
      </c>
      <c r="C491" s="1" t="s">
        <v>54</v>
      </c>
      <c r="D491" s="5">
        <v>16850.543875570002</v>
      </c>
      <c r="E491" s="6">
        <v>23168.543874999999</v>
      </c>
      <c r="F491" s="6" t="s">
        <v>42</v>
      </c>
      <c r="G491" s="5">
        <v>1.99</v>
      </c>
      <c r="H491" s="5">
        <v>20.299852000000001</v>
      </c>
      <c r="I491" s="5">
        <v>1.99</v>
      </c>
      <c r="J491" s="5">
        <v>20.299852000000001</v>
      </c>
      <c r="K491" s="5" t="s">
        <v>799</v>
      </c>
      <c r="L491" s="5">
        <v>2.48326343</v>
      </c>
      <c r="M491" s="5">
        <v>16.416920000000001</v>
      </c>
      <c r="N491" s="5" t="s">
        <v>42</v>
      </c>
      <c r="O491" s="5" t="s">
        <v>42</v>
      </c>
      <c r="P491" s="5">
        <v>2.428823</v>
      </c>
      <c r="Q491" s="5">
        <v>10.598602</v>
      </c>
      <c r="R491" s="5">
        <v>10.598602</v>
      </c>
      <c r="S491" s="1" t="s">
        <v>49</v>
      </c>
      <c r="T491" s="7">
        <v>9252000</v>
      </c>
      <c r="U491" s="7">
        <v>9883000</v>
      </c>
      <c r="V491" s="7">
        <v>10788000</v>
      </c>
      <c r="W491" s="7">
        <v>9437000</v>
      </c>
      <c r="X491" s="7">
        <v>9539000</v>
      </c>
      <c r="Y491" s="7">
        <v>9346000</v>
      </c>
      <c r="Z491" s="7">
        <v>9287000</v>
      </c>
      <c r="AA491" s="7">
        <v>9252000</v>
      </c>
      <c r="AB491" s="5">
        <v>33.170999999999999</v>
      </c>
      <c r="AC491" s="8">
        <v>32.97</v>
      </c>
      <c r="AD491" s="5">
        <v>19.163</v>
      </c>
      <c r="AE491" s="5">
        <v>18.922000000000001</v>
      </c>
      <c r="AF491" s="7">
        <v>112000000</v>
      </c>
      <c r="AG491" s="7">
        <v>111000000</v>
      </c>
      <c r="AH491" s="7">
        <v>112000000</v>
      </c>
      <c r="AI491" s="5">
        <v>90.29</v>
      </c>
      <c r="AJ491" s="7">
        <v>1067</v>
      </c>
      <c r="AK491" s="7">
        <v>100776123</v>
      </c>
      <c r="AL491" s="6">
        <v>15214.171289</v>
      </c>
      <c r="AM491" s="7">
        <v>111118398</v>
      </c>
      <c r="AN491" s="5">
        <v>99.554910000000007</v>
      </c>
    </row>
    <row r="492" spans="1:40" x14ac:dyDescent="0.3">
      <c r="A492" s="4" t="s">
        <v>540</v>
      </c>
      <c r="B492" s="2">
        <v>9962087</v>
      </c>
      <c r="C492" s="1" t="s">
        <v>54</v>
      </c>
      <c r="D492" s="5">
        <v>17942.716326779999</v>
      </c>
      <c r="E492" s="6">
        <v>14664.649466000001</v>
      </c>
      <c r="F492" s="6" t="s">
        <v>42</v>
      </c>
      <c r="G492" s="5">
        <v>0.13960121493257496</v>
      </c>
      <c r="H492" s="5">
        <v>20.828602</v>
      </c>
      <c r="I492" s="5">
        <v>0.13960121493257496</v>
      </c>
      <c r="J492" s="5">
        <v>20.828602</v>
      </c>
      <c r="K492" s="5">
        <v>3.1168226199999998</v>
      </c>
      <c r="L492" s="5">
        <v>1.9372730200000001</v>
      </c>
      <c r="M492" s="5">
        <v>14.283431</v>
      </c>
      <c r="N492" s="5" t="s">
        <v>42</v>
      </c>
      <c r="O492" s="5" t="s">
        <v>42</v>
      </c>
      <c r="P492" s="5">
        <v>3.6954009999999999</v>
      </c>
      <c r="Q492" s="5">
        <v>13.394776</v>
      </c>
      <c r="R492" s="5">
        <v>13.394776</v>
      </c>
      <c r="S492" s="1" t="s">
        <v>49</v>
      </c>
      <c r="T492" s="7">
        <v>3921789.686317056</v>
      </c>
      <c r="U492" s="7">
        <v>4218027.4092951911</v>
      </c>
      <c r="V492" s="7">
        <v>4843902.2354647294</v>
      </c>
      <c r="W492" s="7">
        <v>4228116.1065476667</v>
      </c>
      <c r="X492" s="7">
        <v>3865608.668046522</v>
      </c>
      <c r="Y492" s="7">
        <v>3792970.7123039817</v>
      </c>
      <c r="Z492" s="7">
        <v>3841088.9704230307</v>
      </c>
      <c r="AA492" s="7">
        <v>3921789.686317056</v>
      </c>
      <c r="AB492" s="5">
        <v>35.295000000000002</v>
      </c>
      <c r="AC492" s="5">
        <v>41.000999999999998</v>
      </c>
      <c r="AD492" s="5">
        <v>20.608000000000001</v>
      </c>
      <c r="AE492" s="5">
        <v>26.776</v>
      </c>
      <c r="AF492" s="7">
        <v>1546150295</v>
      </c>
      <c r="AG492" s="7">
        <v>1543804399</v>
      </c>
      <c r="AH492" s="7">
        <v>1567486182</v>
      </c>
      <c r="AI492" s="5">
        <v>31.29</v>
      </c>
      <c r="AJ492" s="7">
        <v>460</v>
      </c>
      <c r="AK492" s="7">
        <v>495138765</v>
      </c>
      <c r="AL492" s="6">
        <v>5614.873595</v>
      </c>
      <c r="AM492" s="7">
        <v>573974413</v>
      </c>
      <c r="AN492" s="5">
        <v>36.275829999999999</v>
      </c>
    </row>
    <row r="493" spans="1:40" x14ac:dyDescent="0.3">
      <c r="A493" s="4" t="s">
        <v>541</v>
      </c>
      <c r="B493" s="2">
        <v>4080680</v>
      </c>
      <c r="C493" s="1" t="s">
        <v>41</v>
      </c>
      <c r="D493" s="5">
        <v>16401.041752590001</v>
      </c>
      <c r="E493" s="6">
        <v>16775.441751999999</v>
      </c>
      <c r="F493" s="6" t="s">
        <v>42</v>
      </c>
      <c r="G493" s="5">
        <v>0.749</v>
      </c>
      <c r="H493" s="5">
        <v>21.768072</v>
      </c>
      <c r="I493" s="5">
        <v>0.749</v>
      </c>
      <c r="J493" s="5">
        <v>21.768072</v>
      </c>
      <c r="K493" s="5">
        <v>19.88170564</v>
      </c>
      <c r="L493" s="5">
        <v>3.2645225399999998</v>
      </c>
      <c r="M493" s="5">
        <v>14.879555</v>
      </c>
      <c r="N493" s="5" t="s">
        <v>42</v>
      </c>
      <c r="O493" s="5" t="s">
        <v>42</v>
      </c>
      <c r="P493" s="5">
        <v>4.162331</v>
      </c>
      <c r="Q493" s="5">
        <v>12.808614</v>
      </c>
      <c r="R493" s="5">
        <v>12.808614</v>
      </c>
      <c r="S493" s="1" t="s">
        <v>43</v>
      </c>
      <c r="T493" s="7">
        <v>4030300</v>
      </c>
      <c r="U493" s="7">
        <v>4030400</v>
      </c>
      <c r="V493" s="7">
        <v>4862800</v>
      </c>
      <c r="W493" s="7">
        <v>5632300</v>
      </c>
      <c r="X493" s="7">
        <v>4030300</v>
      </c>
      <c r="Y493" s="7">
        <v>3987600</v>
      </c>
      <c r="Z493" s="7">
        <v>3960600</v>
      </c>
      <c r="AA493" s="7">
        <v>3969300</v>
      </c>
      <c r="AB493" s="5">
        <v>60.726999999999997</v>
      </c>
      <c r="AC493" s="5">
        <v>60.726999999999997</v>
      </c>
      <c r="AD493" s="5">
        <v>31.561</v>
      </c>
      <c r="AE493" s="5">
        <v>31.561</v>
      </c>
      <c r="AF493" s="7">
        <v>231725000</v>
      </c>
      <c r="AG493" s="7">
        <v>232056000</v>
      </c>
      <c r="AH493" s="7">
        <v>241709000</v>
      </c>
      <c r="AI493" s="5">
        <v>105.57</v>
      </c>
      <c r="AJ493" s="7">
        <v>962</v>
      </c>
      <c r="AK493" s="7">
        <v>239583842</v>
      </c>
      <c r="AL493" s="6">
        <v>17314.724260999999</v>
      </c>
      <c r="AM493" s="7">
        <v>223504737</v>
      </c>
      <c r="AN493" s="5">
        <v>98.485740000000007</v>
      </c>
    </row>
    <row r="494" spans="1:40" x14ac:dyDescent="0.3">
      <c r="A494" s="4" t="s">
        <v>542</v>
      </c>
      <c r="B494" s="2">
        <v>4324933</v>
      </c>
      <c r="C494" s="1" t="s">
        <v>54</v>
      </c>
      <c r="D494" s="5">
        <v>16667.418119720001</v>
      </c>
      <c r="E494" s="6">
        <v>20970.118118999999</v>
      </c>
      <c r="F494" s="6" t="s">
        <v>42</v>
      </c>
      <c r="G494" s="5">
        <v>0.36</v>
      </c>
      <c r="H494" s="5">
        <v>49.092883999999998</v>
      </c>
      <c r="I494" s="5">
        <v>0.36</v>
      </c>
      <c r="J494" s="5">
        <v>49.092883999999998</v>
      </c>
      <c r="K494" s="5" t="s">
        <v>799</v>
      </c>
      <c r="L494" s="5">
        <v>3.1995185500000001</v>
      </c>
      <c r="M494" s="5">
        <v>22.200932999999999</v>
      </c>
      <c r="N494" s="5" t="s">
        <v>42</v>
      </c>
      <c r="O494" s="5" t="s">
        <v>42</v>
      </c>
      <c r="P494" s="5">
        <v>5.0125780000000004</v>
      </c>
      <c r="Q494" s="5">
        <v>14.361127</v>
      </c>
      <c r="R494" s="5">
        <v>14.361127</v>
      </c>
      <c r="S494" s="1" t="s">
        <v>49</v>
      </c>
      <c r="T494" s="7">
        <v>3679600</v>
      </c>
      <c r="U494" s="7">
        <v>1733800</v>
      </c>
      <c r="V494" s="7">
        <v>1417000</v>
      </c>
      <c r="W494" s="7">
        <v>1377260</v>
      </c>
      <c r="X494" s="7">
        <v>4183500</v>
      </c>
      <c r="Y494" s="7">
        <v>4221500</v>
      </c>
      <c r="Z494" s="7">
        <v>4231900</v>
      </c>
      <c r="AA494" s="7">
        <v>3679600</v>
      </c>
      <c r="AB494" s="5">
        <v>48.587000000000003</v>
      </c>
      <c r="AC494" s="5">
        <v>47.598999999999997</v>
      </c>
      <c r="AD494" s="8">
        <v>28.12</v>
      </c>
      <c r="AE494" s="5">
        <v>28.681999999999999</v>
      </c>
      <c r="AF494" s="7">
        <v>184407685</v>
      </c>
      <c r="AG494" s="7">
        <v>184238275</v>
      </c>
      <c r="AH494" s="7">
        <v>182249852</v>
      </c>
      <c r="AI494" s="5">
        <v>94.34</v>
      </c>
      <c r="AJ494" s="7">
        <v>577</v>
      </c>
      <c r="AK494" s="7">
        <v>173976907</v>
      </c>
      <c r="AL494" s="6">
        <v>15724.032853999999</v>
      </c>
      <c r="AM494" s="7">
        <v>184091363</v>
      </c>
      <c r="AN494" s="5">
        <v>99.824560000000005</v>
      </c>
    </row>
    <row r="495" spans="1:40" x14ac:dyDescent="0.3">
      <c r="A495" s="4" t="s">
        <v>543</v>
      </c>
      <c r="B495" s="2">
        <v>4765589</v>
      </c>
      <c r="C495" s="1" t="s">
        <v>54</v>
      </c>
      <c r="D495" s="5">
        <v>16585.90364004</v>
      </c>
      <c r="E495" s="6">
        <v>18109.303639999998</v>
      </c>
      <c r="F495" s="6" t="s">
        <v>42</v>
      </c>
      <c r="G495" s="5">
        <v>0.84</v>
      </c>
      <c r="H495" s="5">
        <v>25.107554</v>
      </c>
      <c r="I495" s="5">
        <v>0.84</v>
      </c>
      <c r="J495" s="5">
        <v>25.113835000000002</v>
      </c>
      <c r="K495" s="5" t="s">
        <v>799</v>
      </c>
      <c r="L495" s="5">
        <v>4.7404958700000002</v>
      </c>
      <c r="M495" s="5">
        <v>22.907347999999999</v>
      </c>
      <c r="N495" s="5" t="s">
        <v>42</v>
      </c>
      <c r="O495" s="5" t="s">
        <v>42</v>
      </c>
      <c r="P495" s="5">
        <v>4.4228360000000002</v>
      </c>
      <c r="Q495" s="5">
        <v>17.587398</v>
      </c>
      <c r="R495" s="5">
        <v>17.587398</v>
      </c>
      <c r="S495" s="1" t="s">
        <v>49</v>
      </c>
      <c r="T495" s="7">
        <v>4104500</v>
      </c>
      <c r="U495" s="7">
        <v>4121800</v>
      </c>
      <c r="V495" s="7">
        <v>3764800</v>
      </c>
      <c r="W495" s="7">
        <v>3017800</v>
      </c>
      <c r="X495" s="7">
        <v>4094500</v>
      </c>
      <c r="Y495" s="7">
        <v>4109900</v>
      </c>
      <c r="Z495" s="7">
        <v>4093100</v>
      </c>
      <c r="AA495" s="7">
        <v>4104500</v>
      </c>
      <c r="AB495" s="5">
        <v>37.012999999999998</v>
      </c>
      <c r="AC495" s="5">
        <v>38.722999999999999</v>
      </c>
      <c r="AD495" s="5">
        <v>21.853999999999999</v>
      </c>
      <c r="AE495" s="5">
        <v>23.902999999999999</v>
      </c>
      <c r="AF495" s="7">
        <v>165231158</v>
      </c>
      <c r="AG495" s="7">
        <v>165497736</v>
      </c>
      <c r="AH495" s="7">
        <v>165298959</v>
      </c>
      <c r="AI495" s="5">
        <v>96.76</v>
      </c>
      <c r="AJ495" s="7">
        <v>901</v>
      </c>
      <c r="AK495" s="7">
        <v>159872027</v>
      </c>
      <c r="AL495" s="6">
        <v>16047.95407</v>
      </c>
      <c r="AM495" s="7">
        <v>164322630</v>
      </c>
      <c r="AN495" s="5">
        <v>99.450149999999994</v>
      </c>
    </row>
    <row r="496" spans="1:40" x14ac:dyDescent="0.3">
      <c r="A496" s="4" t="s">
        <v>544</v>
      </c>
      <c r="B496" s="2">
        <v>4087927</v>
      </c>
      <c r="C496" s="1" t="s">
        <v>41</v>
      </c>
      <c r="D496" s="5">
        <v>19710.11</v>
      </c>
      <c r="E496" s="6">
        <v>20867.310000000001</v>
      </c>
      <c r="F496" s="6" t="s">
        <v>42</v>
      </c>
      <c r="G496" s="5">
        <v>2.069</v>
      </c>
      <c r="H496" s="5">
        <v>23.834980000000002</v>
      </c>
      <c r="I496" s="5">
        <v>2.069</v>
      </c>
      <c r="J496" s="5">
        <v>23.834980000000002</v>
      </c>
      <c r="K496" s="5" t="s">
        <v>799</v>
      </c>
      <c r="L496" s="5" t="s">
        <v>799</v>
      </c>
      <c r="M496" s="5">
        <v>24.016393000000001</v>
      </c>
      <c r="N496" s="5" t="s">
        <v>42</v>
      </c>
      <c r="O496" s="5" t="s">
        <v>42</v>
      </c>
      <c r="P496" s="5">
        <v>13.529116999999999</v>
      </c>
      <c r="Q496" s="5">
        <v>19.158382</v>
      </c>
      <c r="R496" s="5">
        <v>19.158382</v>
      </c>
      <c r="S496" s="1" t="s">
        <v>49</v>
      </c>
      <c r="T496" s="7">
        <v>1493100</v>
      </c>
      <c r="U496" s="7">
        <v>1424900</v>
      </c>
      <c r="V496" s="7">
        <v>1327600</v>
      </c>
      <c r="W496" s="7">
        <v>1265100</v>
      </c>
      <c r="X496" s="7">
        <v>1542400</v>
      </c>
      <c r="Y496" s="7">
        <v>1528100</v>
      </c>
      <c r="Z496" s="7">
        <v>1513000</v>
      </c>
      <c r="AA496" s="7">
        <v>1493100</v>
      </c>
      <c r="AB496" s="5">
        <v>86.786000000000001</v>
      </c>
      <c r="AC496" s="8">
        <v>87.584000000000003</v>
      </c>
      <c r="AD496" s="5">
        <v>69.968999999999994</v>
      </c>
      <c r="AE496" s="8">
        <v>70.617000000000004</v>
      </c>
      <c r="AF496" s="7">
        <v>96400000</v>
      </c>
      <c r="AG496" s="7">
        <v>98000000</v>
      </c>
      <c r="AH496" s="7">
        <v>102400000</v>
      </c>
      <c r="AI496" s="5">
        <v>83.89</v>
      </c>
      <c r="AJ496" s="7">
        <v>892</v>
      </c>
      <c r="AK496" s="7">
        <v>80616155</v>
      </c>
      <c r="AL496" s="6">
        <v>16534.373390000001</v>
      </c>
      <c r="AM496" s="7">
        <v>95156871</v>
      </c>
      <c r="AN496" s="8">
        <v>99.018600000000006</v>
      </c>
    </row>
    <row r="497" spans="1:40" x14ac:dyDescent="0.3">
      <c r="A497" s="4" t="s">
        <v>545</v>
      </c>
      <c r="B497" s="2">
        <v>4071231</v>
      </c>
      <c r="C497" s="1" t="s">
        <v>41</v>
      </c>
      <c r="D497" s="5">
        <v>20634.547235400001</v>
      </c>
      <c r="E497" s="6">
        <v>20036.398235000001</v>
      </c>
      <c r="F497" s="6" t="s">
        <v>42</v>
      </c>
      <c r="G497" s="5">
        <v>0.89</v>
      </c>
      <c r="H497" s="5">
        <v>40.337471999999998</v>
      </c>
      <c r="I497" s="5">
        <v>0.89</v>
      </c>
      <c r="J497" s="5">
        <v>40.337471999999998</v>
      </c>
      <c r="K497" s="5">
        <v>8.3868405399999997</v>
      </c>
      <c r="L497" s="5">
        <v>7.1135814900000005</v>
      </c>
      <c r="M497" s="5">
        <v>43.780234999999998</v>
      </c>
      <c r="N497" s="5" t="s">
        <v>42</v>
      </c>
      <c r="O497" s="5" t="s">
        <v>42</v>
      </c>
      <c r="P497" s="5">
        <v>7.3189780000000004</v>
      </c>
      <c r="Q497" s="5">
        <v>29.280480000000001</v>
      </c>
      <c r="R497" s="5">
        <v>29.280480000000001</v>
      </c>
      <c r="S497" s="1" t="s">
        <v>49</v>
      </c>
      <c r="T497" s="7">
        <v>2676298</v>
      </c>
      <c r="U497" s="7">
        <v>3155045</v>
      </c>
      <c r="V497" s="7">
        <v>3702881</v>
      </c>
      <c r="W497" s="7">
        <v>3121469</v>
      </c>
      <c r="X497" s="7">
        <v>2737595</v>
      </c>
      <c r="Y497" s="7">
        <v>2704030</v>
      </c>
      <c r="Z497" s="7">
        <v>2658588</v>
      </c>
      <c r="AA497" s="7">
        <v>2676298</v>
      </c>
      <c r="AB497" s="5">
        <v>57.420999999999999</v>
      </c>
      <c r="AC497" s="8">
        <v>57.89</v>
      </c>
      <c r="AD497" s="5">
        <v>23.449000000000002</v>
      </c>
      <c r="AE497" s="8">
        <v>23.404</v>
      </c>
      <c r="AF497" s="7">
        <v>162959000</v>
      </c>
      <c r="AG497" s="7">
        <v>161802000</v>
      </c>
      <c r="AH497" s="7">
        <v>153235000</v>
      </c>
      <c r="AI497" s="5">
        <v>99.55</v>
      </c>
      <c r="AJ497" s="7">
        <v>967</v>
      </c>
      <c r="AK497" s="7">
        <v>162120857</v>
      </c>
      <c r="AL497" s="6">
        <v>20540.712581</v>
      </c>
      <c r="AM497" s="7">
        <v>162222238</v>
      </c>
      <c r="AN497" s="8">
        <v>99.607500000000002</v>
      </c>
    </row>
    <row r="498" spans="1:40" x14ac:dyDescent="0.3">
      <c r="A498" s="4" t="s">
        <v>546</v>
      </c>
      <c r="B498" s="2">
        <v>4985921</v>
      </c>
      <c r="C498" s="1" t="s">
        <v>54</v>
      </c>
      <c r="D498" s="5">
        <v>15848.357507299999</v>
      </c>
      <c r="E498" s="6">
        <v>17987.132506999998</v>
      </c>
      <c r="F498" s="6" t="s">
        <v>42</v>
      </c>
      <c r="G498" s="8">
        <v>1.766</v>
      </c>
      <c r="H498" s="5">
        <v>25.820927000000001</v>
      </c>
      <c r="I498" s="8">
        <v>1.766</v>
      </c>
      <c r="J498" s="5">
        <v>25.820927000000001</v>
      </c>
      <c r="K498" s="5">
        <v>19.115181620000001</v>
      </c>
      <c r="L498" s="5">
        <v>5.9817351599999995</v>
      </c>
      <c r="M498" s="5">
        <v>19.702400000000001</v>
      </c>
      <c r="N498" s="5" t="s">
        <v>42</v>
      </c>
      <c r="O498" s="5" t="s">
        <v>42</v>
      </c>
      <c r="P498" s="5">
        <v>2.4666229999999998</v>
      </c>
      <c r="Q498" s="5">
        <v>15.217228</v>
      </c>
      <c r="R498" s="5">
        <v>15.217228</v>
      </c>
      <c r="S498" s="1" t="s">
        <v>63</v>
      </c>
      <c r="T498" s="7">
        <v>7335277</v>
      </c>
      <c r="U498" s="7">
        <v>7256414</v>
      </c>
      <c r="V498" s="7">
        <v>6707728</v>
      </c>
      <c r="W498" s="7">
        <v>6106288</v>
      </c>
      <c r="X498" s="7">
        <v>7292209</v>
      </c>
      <c r="Y498" s="7">
        <v>7335277</v>
      </c>
      <c r="Z498" s="7">
        <v>7343324</v>
      </c>
      <c r="AA498" s="7">
        <v>7336518</v>
      </c>
      <c r="AB498" s="5">
        <v>41.097000000000001</v>
      </c>
      <c r="AC498" s="8">
        <v>41.45</v>
      </c>
      <c r="AD498" s="5">
        <v>14.401999999999999</v>
      </c>
      <c r="AE498" s="5">
        <v>14.739000000000001</v>
      </c>
      <c r="AF498" s="7">
        <v>128702000</v>
      </c>
      <c r="AG498" s="7">
        <v>128629000</v>
      </c>
      <c r="AH498" s="7">
        <v>128962000</v>
      </c>
      <c r="AI498" s="5">
        <v>82.27</v>
      </c>
      <c r="AJ498" s="7">
        <v>848</v>
      </c>
      <c r="AK498" s="7">
        <v>105888451</v>
      </c>
      <c r="AL498" s="6">
        <v>13039.103856</v>
      </c>
      <c r="AM498" s="7">
        <v>126980423</v>
      </c>
      <c r="AN498" s="8">
        <v>98.662400000000005</v>
      </c>
    </row>
    <row r="499" spans="1:40" x14ac:dyDescent="0.3">
      <c r="A499" s="4" t="s">
        <v>547</v>
      </c>
      <c r="B499" s="2">
        <v>4104139</v>
      </c>
      <c r="C499" s="1" t="s">
        <v>41</v>
      </c>
      <c r="D499" s="5">
        <v>17199.542042730001</v>
      </c>
      <c r="E499" s="6">
        <v>18074.642041999999</v>
      </c>
      <c r="F499" s="6" t="s">
        <v>42</v>
      </c>
      <c r="G499" s="5">
        <v>0.16</v>
      </c>
      <c r="H499" s="5">
        <v>11.799296</v>
      </c>
      <c r="I499" s="5">
        <v>0.16</v>
      </c>
      <c r="J499" s="5">
        <v>11.799296</v>
      </c>
      <c r="K499" s="5" t="s">
        <v>799</v>
      </c>
      <c r="L499" s="5">
        <v>2.9442748999999999</v>
      </c>
      <c r="M499" s="5">
        <v>36.248069999999998</v>
      </c>
      <c r="N499" s="5" t="s">
        <v>42</v>
      </c>
      <c r="O499" s="5" t="s">
        <v>42</v>
      </c>
      <c r="P499" s="5">
        <v>4.9760869999999997</v>
      </c>
      <c r="Q499" s="5">
        <v>22.572845999999998</v>
      </c>
      <c r="R499" s="5">
        <v>22.572845999999998</v>
      </c>
      <c r="S499" s="1" t="s">
        <v>49</v>
      </c>
      <c r="T499" s="7">
        <v>3798700</v>
      </c>
      <c r="U499" s="7">
        <v>3676300</v>
      </c>
      <c r="V499" s="7">
        <v>3659100</v>
      </c>
      <c r="W499" s="7">
        <v>3147700</v>
      </c>
      <c r="X499" s="7">
        <v>3632300</v>
      </c>
      <c r="Y499" s="7">
        <v>3713800</v>
      </c>
      <c r="Z499" s="7">
        <v>3836600</v>
      </c>
      <c r="AA499" s="7">
        <v>3798700</v>
      </c>
      <c r="AB499" s="5">
        <v>64.283000000000001</v>
      </c>
      <c r="AC499" s="8">
        <v>66.03</v>
      </c>
      <c r="AD499" s="5">
        <v>21.515000000000001</v>
      </c>
      <c r="AE499" s="8">
        <v>20.309000000000001</v>
      </c>
      <c r="AF499" s="7">
        <v>245600000</v>
      </c>
      <c r="AG499" s="7">
        <v>245100000</v>
      </c>
      <c r="AH499" s="7">
        <v>248800000</v>
      </c>
      <c r="AI499" s="5">
        <v>96.76</v>
      </c>
      <c r="AJ499" s="7">
        <v>839</v>
      </c>
      <c r="AK499" s="7">
        <v>236284357</v>
      </c>
      <c r="AL499" s="6">
        <v>16641.507263</v>
      </c>
      <c r="AM499" s="7">
        <v>242612465</v>
      </c>
      <c r="AN499" s="5">
        <v>99.346810000000005</v>
      </c>
    </row>
    <row r="500" spans="1:40" x14ac:dyDescent="0.3">
      <c r="A500" s="4" t="s">
        <v>548</v>
      </c>
      <c r="B500" s="2">
        <v>4346995</v>
      </c>
      <c r="C500" s="1" t="s">
        <v>41</v>
      </c>
      <c r="D500" s="5">
        <v>16960.84565625</v>
      </c>
      <c r="E500" s="6" t="s">
        <v>42</v>
      </c>
      <c r="F500" s="6">
        <v>17887.771656000001</v>
      </c>
      <c r="G500" s="5">
        <v>5.2999999999999999E-2</v>
      </c>
      <c r="H500" s="5">
        <v>132.457627</v>
      </c>
      <c r="I500" s="5">
        <v>5.2999999999999999E-2</v>
      </c>
      <c r="J500" s="5">
        <v>132.457627</v>
      </c>
      <c r="K500" s="5">
        <v>3.8393515100000002</v>
      </c>
      <c r="L500" s="5">
        <v>2.7683315599999996</v>
      </c>
      <c r="M500" s="5" t="s">
        <v>799</v>
      </c>
      <c r="N500" s="5" t="s">
        <v>42</v>
      </c>
      <c r="O500" s="5" t="s">
        <v>42</v>
      </c>
      <c r="P500" s="5" t="s">
        <v>42</v>
      </c>
      <c r="Q500" s="5" t="s">
        <v>42</v>
      </c>
      <c r="R500" s="5">
        <v>11.916085159161799</v>
      </c>
      <c r="S500" s="1" t="s">
        <v>49</v>
      </c>
      <c r="T500" s="7">
        <v>2067844</v>
      </c>
      <c r="U500" s="7">
        <v>1519203</v>
      </c>
      <c r="V500" s="7">
        <v>977299</v>
      </c>
      <c r="W500" s="7">
        <v>565532</v>
      </c>
      <c r="X500" s="7">
        <v>2519211</v>
      </c>
      <c r="Y500" s="7">
        <v>2343481</v>
      </c>
      <c r="Z500" s="7">
        <v>2241906</v>
      </c>
      <c r="AA500" s="7">
        <v>2067844</v>
      </c>
      <c r="AB500" s="5">
        <v>81.623000000000005</v>
      </c>
      <c r="AC500" s="5">
        <v>82.635999999999996</v>
      </c>
      <c r="AD500" s="5" t="s">
        <v>42</v>
      </c>
      <c r="AE500" s="5" t="s">
        <v>42</v>
      </c>
      <c r="AF500" s="7">
        <v>1084136516</v>
      </c>
      <c r="AG500" s="7">
        <v>1065112270</v>
      </c>
      <c r="AH500" s="7">
        <v>957860430</v>
      </c>
      <c r="AI500" s="8">
        <v>44.21</v>
      </c>
      <c r="AJ500" s="7">
        <v>702</v>
      </c>
      <c r="AK500" s="7">
        <v>479721096</v>
      </c>
      <c r="AL500" s="6">
        <v>7498.0407299999997</v>
      </c>
      <c r="AM500" s="7">
        <v>1064383511</v>
      </c>
      <c r="AN500" s="5">
        <v>98.086590000000001</v>
      </c>
    </row>
    <row r="501" spans="1:40" x14ac:dyDescent="0.3">
      <c r="A501" s="4" t="s">
        <v>549</v>
      </c>
      <c r="B501" s="2">
        <v>4068867</v>
      </c>
      <c r="C501" s="1" t="s">
        <v>54</v>
      </c>
      <c r="D501" s="5">
        <v>17129.203166399999</v>
      </c>
      <c r="E501" s="6">
        <v>19385.281166000001</v>
      </c>
      <c r="F501" s="6" t="s">
        <v>42</v>
      </c>
      <c r="G501" s="5">
        <v>0.4</v>
      </c>
      <c r="H501" s="5">
        <v>21.238938000000001</v>
      </c>
      <c r="I501" s="5">
        <v>0.4</v>
      </c>
      <c r="J501" s="5">
        <v>21.238938000000001</v>
      </c>
      <c r="K501" s="5">
        <v>12.797374899999999</v>
      </c>
      <c r="L501" s="5">
        <v>2.14138641</v>
      </c>
      <c r="M501" s="5">
        <v>16.928920000000002</v>
      </c>
      <c r="N501" s="5" t="s">
        <v>42</v>
      </c>
      <c r="O501" s="5" t="s">
        <v>42</v>
      </c>
      <c r="P501" s="5">
        <v>1.6261730000000001</v>
      </c>
      <c r="Q501" s="5">
        <v>10.537293999999999</v>
      </c>
      <c r="R501" s="5">
        <v>10.537293999999999</v>
      </c>
      <c r="S501" s="1" t="s">
        <v>56</v>
      </c>
      <c r="T501" s="7">
        <v>11920797</v>
      </c>
      <c r="U501" s="7">
        <v>12110010</v>
      </c>
      <c r="V501" s="7">
        <v>12458806</v>
      </c>
      <c r="W501" s="7">
        <v>11386189</v>
      </c>
      <c r="X501" s="7">
        <v>11920797</v>
      </c>
      <c r="Y501" s="7">
        <v>11980786</v>
      </c>
      <c r="Z501" s="7">
        <v>12045641</v>
      </c>
      <c r="AA501" s="7">
        <v>12135929</v>
      </c>
      <c r="AB501" s="8">
        <v>17.010000000000002</v>
      </c>
      <c r="AC501" s="8">
        <v>17.010000000000002</v>
      </c>
      <c r="AD501" s="8">
        <v>11.378</v>
      </c>
      <c r="AE501" s="8">
        <v>11.378</v>
      </c>
      <c r="AF501" s="7">
        <v>548605305</v>
      </c>
      <c r="AG501" s="7">
        <v>548328587</v>
      </c>
      <c r="AH501" s="7">
        <v>546599420</v>
      </c>
      <c r="AI501" s="8">
        <v>41</v>
      </c>
      <c r="AJ501" s="7">
        <v>797</v>
      </c>
      <c r="AK501" s="7">
        <v>225073661</v>
      </c>
      <c r="AL501" s="6">
        <v>7022.2982229999998</v>
      </c>
      <c r="AM501" s="7">
        <v>290731949</v>
      </c>
      <c r="AN501" s="5">
        <v>52.955390000000001</v>
      </c>
    </row>
    <row r="502" spans="1:40" x14ac:dyDescent="0.3">
      <c r="A502" s="4" t="s">
        <v>550</v>
      </c>
      <c r="B502" s="2">
        <v>4057051</v>
      </c>
      <c r="C502" s="1" t="s">
        <v>54</v>
      </c>
      <c r="D502" s="5">
        <v>17130.787208099999</v>
      </c>
      <c r="E502" s="6">
        <v>32602.887208</v>
      </c>
      <c r="F502" s="6">
        <v>32602.887208</v>
      </c>
      <c r="G502" s="5">
        <v>0.189</v>
      </c>
      <c r="H502" s="5">
        <v>22.364412000000002</v>
      </c>
      <c r="I502" s="5">
        <v>0.189</v>
      </c>
      <c r="J502" s="5">
        <v>22.364412000000002</v>
      </c>
      <c r="K502" s="5">
        <v>2.4971082500000001</v>
      </c>
      <c r="L502" s="5">
        <v>2.0524579200000002</v>
      </c>
      <c r="M502" s="5" t="s">
        <v>799</v>
      </c>
      <c r="N502" s="5" t="s">
        <v>799</v>
      </c>
      <c r="O502" s="5" t="s">
        <v>799</v>
      </c>
      <c r="P502" s="5">
        <v>6.163932</v>
      </c>
      <c r="Q502" s="5">
        <v>13.954923000000001</v>
      </c>
      <c r="R502" s="5">
        <v>13.954923000000001</v>
      </c>
      <c r="S502" s="1" t="s">
        <v>49</v>
      </c>
      <c r="T502" s="7">
        <v>5505400</v>
      </c>
      <c r="U502" s="7">
        <v>5850600</v>
      </c>
      <c r="V502" s="7">
        <v>4899600</v>
      </c>
      <c r="W502" s="7">
        <v>4681700</v>
      </c>
      <c r="X502" s="7">
        <v>5289300</v>
      </c>
      <c r="Y502" s="7">
        <v>5240400</v>
      </c>
      <c r="Z502" s="7">
        <v>5245700</v>
      </c>
      <c r="AA502" s="7">
        <v>5505400</v>
      </c>
      <c r="AB502" s="5">
        <v>45.201000000000001</v>
      </c>
      <c r="AC502" s="8">
        <v>51.491</v>
      </c>
      <c r="AD502" s="5">
        <v>38.008000000000003</v>
      </c>
      <c r="AE502" s="8">
        <v>43.957000000000001</v>
      </c>
      <c r="AF502" s="7">
        <v>466707452</v>
      </c>
      <c r="AG502" s="7">
        <v>448398632</v>
      </c>
      <c r="AH502" s="7">
        <v>413324607</v>
      </c>
      <c r="AI502" s="5">
        <v>99.04</v>
      </c>
      <c r="AJ502" s="7">
        <v>819</v>
      </c>
      <c r="AK502" s="7">
        <v>462310420</v>
      </c>
      <c r="AL502" s="6">
        <v>16966.792414</v>
      </c>
      <c r="AM502" s="7">
        <v>465429411</v>
      </c>
      <c r="AN502" s="5">
        <v>99.710880000000003</v>
      </c>
    </row>
    <row r="503" spans="1:40" x14ac:dyDescent="0.3">
      <c r="A503" s="4" t="s">
        <v>551</v>
      </c>
      <c r="B503" s="2">
        <v>4631409</v>
      </c>
      <c r="C503" s="1" t="s">
        <v>54</v>
      </c>
      <c r="D503" s="5">
        <v>15433.726595100001</v>
      </c>
      <c r="E503" s="6">
        <v>19254.726595</v>
      </c>
      <c r="F503" s="6" t="s">
        <v>42</v>
      </c>
      <c r="G503" s="5">
        <v>0.79</v>
      </c>
      <c r="H503" s="5">
        <v>42.978929999999998</v>
      </c>
      <c r="I503" s="5">
        <v>0.79</v>
      </c>
      <c r="J503" s="5">
        <v>42.978929999999998</v>
      </c>
      <c r="K503" s="5" t="s">
        <v>799</v>
      </c>
      <c r="L503" s="5">
        <v>9.4048801199999996</v>
      </c>
      <c r="M503" s="5" t="s">
        <v>799</v>
      </c>
      <c r="N503" s="5" t="s">
        <v>42</v>
      </c>
      <c r="O503" s="5" t="s">
        <v>42</v>
      </c>
      <c r="P503" s="5">
        <v>2.3800650000000001</v>
      </c>
      <c r="Q503" s="5">
        <v>12.832207</v>
      </c>
      <c r="R503" s="5">
        <v>12.832207</v>
      </c>
      <c r="S503" s="1" t="s">
        <v>49</v>
      </c>
      <c r="T503" s="7">
        <v>7744000</v>
      </c>
      <c r="U503" s="7">
        <v>7718000</v>
      </c>
      <c r="V503" s="7">
        <v>7202000</v>
      </c>
      <c r="W503" s="7">
        <v>6168000</v>
      </c>
      <c r="X503" s="7">
        <v>8090000</v>
      </c>
      <c r="Y503" s="7">
        <v>8017000</v>
      </c>
      <c r="Z503" s="7">
        <v>7855000</v>
      </c>
      <c r="AA503" s="7">
        <v>7744000</v>
      </c>
      <c r="AB503" s="5">
        <v>15.522</v>
      </c>
      <c r="AC503" s="5">
        <v>17.379000000000001</v>
      </c>
      <c r="AD503" s="8">
        <v>12.823</v>
      </c>
      <c r="AE503" s="5">
        <v>14.895</v>
      </c>
      <c r="AF503" s="7">
        <v>116401000</v>
      </c>
      <c r="AG503" s="7">
        <v>116344000</v>
      </c>
      <c r="AH503" s="7">
        <v>115972000</v>
      </c>
      <c r="AI503" s="5">
        <v>88.87</v>
      </c>
      <c r="AJ503" s="7">
        <v>605</v>
      </c>
      <c r="AK503" s="7">
        <v>103442921</v>
      </c>
      <c r="AL503" s="6">
        <v>13715.496895</v>
      </c>
      <c r="AM503" s="7">
        <v>103894374</v>
      </c>
      <c r="AN503" s="5">
        <v>89.254890000000003</v>
      </c>
    </row>
    <row r="504" spans="1:40" x14ac:dyDescent="0.3">
      <c r="A504" s="4" t="s">
        <v>552</v>
      </c>
      <c r="B504" s="2">
        <v>4911216</v>
      </c>
      <c r="C504" s="1" t="s">
        <v>54</v>
      </c>
      <c r="D504" s="5">
        <v>17887.5891008</v>
      </c>
      <c r="E504" s="6">
        <v>22269.2801</v>
      </c>
      <c r="F504" s="6" t="s">
        <v>42</v>
      </c>
      <c r="G504" s="8">
        <v>1.4</v>
      </c>
      <c r="H504" s="5">
        <v>39.067214999999997</v>
      </c>
      <c r="I504" s="8">
        <v>1.4</v>
      </c>
      <c r="J504" s="5">
        <v>39.067214999999997</v>
      </c>
      <c r="K504" s="5">
        <v>20.765585129999998</v>
      </c>
      <c r="L504" s="5">
        <v>15.602059819999999</v>
      </c>
      <c r="M504" s="5">
        <v>89.335006000000007</v>
      </c>
      <c r="N504" s="5" t="s">
        <v>42</v>
      </c>
      <c r="O504" s="5" t="s">
        <v>42</v>
      </c>
      <c r="P504" s="5">
        <v>2.125934</v>
      </c>
      <c r="Q504" s="5">
        <v>11.792289999999999</v>
      </c>
      <c r="R504" s="5">
        <v>11.792289999999999</v>
      </c>
      <c r="S504" s="1" t="s">
        <v>45</v>
      </c>
      <c r="T504" s="7">
        <v>9718150</v>
      </c>
      <c r="U504" s="7">
        <v>8693160</v>
      </c>
      <c r="V504" s="7">
        <v>9312727</v>
      </c>
      <c r="W504" s="7">
        <v>5756390</v>
      </c>
      <c r="X504" s="7">
        <v>10475057</v>
      </c>
      <c r="Y504" s="7">
        <v>10233584</v>
      </c>
      <c r="Z504" s="7">
        <v>9942766</v>
      </c>
      <c r="AA504" s="7">
        <v>9718150</v>
      </c>
      <c r="AB504" s="8">
        <v>42.54</v>
      </c>
      <c r="AC504" s="5">
        <v>43.241999999999997</v>
      </c>
      <c r="AD504" s="8">
        <v>8.7189999999999994</v>
      </c>
      <c r="AE504" s="8">
        <v>9.6920000000000002</v>
      </c>
      <c r="AF504" s="7">
        <v>62807546</v>
      </c>
      <c r="AG504" s="7">
        <v>62980025</v>
      </c>
      <c r="AH504" s="7">
        <v>63940335</v>
      </c>
      <c r="AI504" s="5">
        <v>102.84</v>
      </c>
      <c r="AJ504" s="7">
        <v>689</v>
      </c>
      <c r="AK504" s="7">
        <v>64591906</v>
      </c>
      <c r="AL504" s="6">
        <v>18395.774828000001</v>
      </c>
      <c r="AM504" s="7">
        <v>62543444</v>
      </c>
      <c r="AN504" s="5">
        <v>99.579509999999999</v>
      </c>
    </row>
    <row r="505" spans="1:40" x14ac:dyDescent="0.3">
      <c r="A505" s="4" t="s">
        <v>553</v>
      </c>
      <c r="B505" s="2">
        <v>4912608</v>
      </c>
      <c r="C505" s="1" t="s">
        <v>54</v>
      </c>
      <c r="D505" s="5">
        <v>18175.623134810001</v>
      </c>
      <c r="E505" s="6">
        <v>18602.623134000001</v>
      </c>
      <c r="F505" s="6" t="s">
        <v>42</v>
      </c>
      <c r="G505" s="5">
        <v>0.77</v>
      </c>
      <c r="H505" s="5">
        <v>21.347864999999999</v>
      </c>
      <c r="I505" s="5">
        <v>0.77</v>
      </c>
      <c r="J505" s="5">
        <v>21.347864999999999</v>
      </c>
      <c r="K505" s="5">
        <v>4.6751095999999999</v>
      </c>
      <c r="L505" s="5">
        <v>3.0392653599999999</v>
      </c>
      <c r="M505" s="5">
        <v>28.961978999999999</v>
      </c>
      <c r="N505" s="5" t="s">
        <v>42</v>
      </c>
      <c r="O505" s="5" t="s">
        <v>42</v>
      </c>
      <c r="P505" s="5">
        <v>1.6608000000000001</v>
      </c>
      <c r="Q505" s="5">
        <v>7.2865739999999999</v>
      </c>
      <c r="R505" s="5">
        <v>7.2865739999999999</v>
      </c>
      <c r="S505" s="1" t="s">
        <v>49</v>
      </c>
      <c r="T505" s="7">
        <v>10978000</v>
      </c>
      <c r="U505" s="7">
        <v>9569000</v>
      </c>
      <c r="V505" s="7">
        <v>9853000</v>
      </c>
      <c r="W505" s="7">
        <v>8263000</v>
      </c>
      <c r="X505" s="7">
        <v>11201000</v>
      </c>
      <c r="Y505" s="7">
        <v>11044000</v>
      </c>
      <c r="Z505" s="7">
        <v>11019000</v>
      </c>
      <c r="AA505" s="7">
        <v>10978000</v>
      </c>
      <c r="AB505" s="5">
        <v>20.640999999999998</v>
      </c>
      <c r="AC505" s="5">
        <v>19.855</v>
      </c>
      <c r="AD505" s="5">
        <v>14.282999999999999</v>
      </c>
      <c r="AE505" s="8">
        <v>14.32</v>
      </c>
      <c r="AF505" s="7">
        <v>381000000</v>
      </c>
      <c r="AG505" s="7">
        <v>386000000</v>
      </c>
      <c r="AH505" s="7">
        <v>415000000</v>
      </c>
      <c r="AI505" s="5">
        <v>84.18</v>
      </c>
      <c r="AJ505" s="7">
        <v>908</v>
      </c>
      <c r="AK505" s="7">
        <v>318825600</v>
      </c>
      <c r="AL505" s="6">
        <v>15300.440543999999</v>
      </c>
      <c r="AM505" s="7">
        <v>373428097</v>
      </c>
      <c r="AN505" s="5">
        <v>98.598070000000007</v>
      </c>
    </row>
    <row r="506" spans="1:40" x14ac:dyDescent="0.3">
      <c r="A506" s="4" t="s">
        <v>554</v>
      </c>
      <c r="B506" s="2">
        <v>4014547</v>
      </c>
      <c r="C506" s="1" t="s">
        <v>54</v>
      </c>
      <c r="D506" s="5">
        <v>14548.16299839</v>
      </c>
      <c r="E506" s="6">
        <v>20056.162998</v>
      </c>
      <c r="F506" s="6" t="s">
        <v>42</v>
      </c>
      <c r="G506" s="5">
        <v>3.65</v>
      </c>
      <c r="H506" s="5">
        <v>14.476312</v>
      </c>
      <c r="I506" s="5">
        <v>3.65</v>
      </c>
      <c r="J506" s="5">
        <v>14.476312</v>
      </c>
      <c r="K506" s="5" t="s">
        <v>799</v>
      </c>
      <c r="L506" s="5">
        <v>2.5877380399999996</v>
      </c>
      <c r="M506" s="5">
        <v>11.180775000000001</v>
      </c>
      <c r="N506" s="5" t="s">
        <v>42</v>
      </c>
      <c r="O506" s="5" t="s">
        <v>42</v>
      </c>
      <c r="P506" s="5">
        <v>1.9212720000000001</v>
      </c>
      <c r="Q506" s="5">
        <v>7.9572159999999998</v>
      </c>
      <c r="R506" s="5">
        <v>7.9572159999999998</v>
      </c>
      <c r="S506" s="1" t="s">
        <v>49</v>
      </c>
      <c r="T506" s="7">
        <v>9677000</v>
      </c>
      <c r="U506" s="7">
        <v>9761000</v>
      </c>
      <c r="V506" s="7">
        <v>8498000</v>
      </c>
      <c r="W506" s="7">
        <v>7055000</v>
      </c>
      <c r="X506" s="7">
        <v>10439000</v>
      </c>
      <c r="Y506" s="7">
        <v>9872000</v>
      </c>
      <c r="Z506" s="7">
        <v>9646000</v>
      </c>
      <c r="AA506" s="7">
        <v>9677000</v>
      </c>
      <c r="AB506" s="8">
        <v>28.78</v>
      </c>
      <c r="AC506" s="5">
        <v>30.108000000000001</v>
      </c>
      <c r="AD506" s="8">
        <v>22.28</v>
      </c>
      <c r="AE506" s="5">
        <v>23.114999999999998</v>
      </c>
      <c r="AF506" s="7">
        <v>85800000</v>
      </c>
      <c r="AG506" s="7">
        <v>86900000</v>
      </c>
      <c r="AH506" s="7">
        <v>88900000</v>
      </c>
      <c r="AI506" s="5">
        <v>94.68</v>
      </c>
      <c r="AJ506" s="7">
        <v>955</v>
      </c>
      <c r="AK506" s="7">
        <v>81222051</v>
      </c>
      <c r="AL506" s="6">
        <v>13774.447629</v>
      </c>
      <c r="AM506" s="7">
        <v>85131469</v>
      </c>
      <c r="AN506" s="5">
        <v>99.238960000000006</v>
      </c>
    </row>
    <row r="507" spans="1:40" x14ac:dyDescent="0.3">
      <c r="A507" s="4" t="s">
        <v>555</v>
      </c>
      <c r="B507" s="2">
        <v>4004397</v>
      </c>
      <c r="C507" s="1" t="s">
        <v>54</v>
      </c>
      <c r="D507" s="5">
        <v>16103.20592434</v>
      </c>
      <c r="E507" s="6">
        <v>21028.984924</v>
      </c>
      <c r="F507" s="6" t="s">
        <v>42</v>
      </c>
      <c r="G507" s="5">
        <v>1.62</v>
      </c>
      <c r="H507" s="5">
        <v>14.925257999999999</v>
      </c>
      <c r="I507" s="5">
        <v>1.62</v>
      </c>
      <c r="J507" s="5">
        <v>14.925257999999999</v>
      </c>
      <c r="K507" s="5" t="s">
        <v>799</v>
      </c>
      <c r="L507" s="5">
        <v>3.4297728699999999</v>
      </c>
      <c r="M507" s="5">
        <v>17.923244</v>
      </c>
      <c r="N507" s="5" t="s">
        <v>42</v>
      </c>
      <c r="O507" s="5" t="s">
        <v>42</v>
      </c>
      <c r="P507" s="5">
        <v>0.902443</v>
      </c>
      <c r="Q507" s="5">
        <v>8.5526450000000001</v>
      </c>
      <c r="R507" s="5">
        <v>8.5526450000000001</v>
      </c>
      <c r="S507" s="1" t="s">
        <v>49</v>
      </c>
      <c r="T507" s="7">
        <v>23090610</v>
      </c>
      <c r="U507" s="7">
        <v>22095973</v>
      </c>
      <c r="V507" s="7">
        <v>18870510</v>
      </c>
      <c r="W507" s="7">
        <v>16537433</v>
      </c>
      <c r="X507" s="7">
        <v>23302280</v>
      </c>
      <c r="Y507" s="7">
        <v>23156684</v>
      </c>
      <c r="Z507" s="7">
        <v>23109123</v>
      </c>
      <c r="AA507" s="7">
        <v>23090610</v>
      </c>
      <c r="AB507" s="5">
        <v>35.905000000000001</v>
      </c>
      <c r="AC507" s="8">
        <v>36.42</v>
      </c>
      <c r="AD507" s="8">
        <v>9.3030000000000008</v>
      </c>
      <c r="AE507" s="8">
        <v>8.8190000000000008</v>
      </c>
      <c r="AF507" s="7">
        <v>139078065</v>
      </c>
      <c r="AG507" s="7">
        <v>139346018</v>
      </c>
      <c r="AH507" s="7">
        <v>140234786</v>
      </c>
      <c r="AI507" s="8">
        <v>81.900000000000006</v>
      </c>
      <c r="AJ507" s="7">
        <v>1302</v>
      </c>
      <c r="AK507" s="7">
        <v>113875361</v>
      </c>
      <c r="AL507" s="6">
        <v>13189.044311</v>
      </c>
      <c r="AM507" s="7">
        <v>138407300</v>
      </c>
      <c r="AN507" s="5">
        <v>99.547470000000004</v>
      </c>
    </row>
    <row r="508" spans="1:40" x14ac:dyDescent="0.3">
      <c r="A508" s="4" t="s">
        <v>556</v>
      </c>
      <c r="B508" s="2">
        <v>4004212</v>
      </c>
      <c r="C508" s="1" t="s">
        <v>54</v>
      </c>
      <c r="D508" s="5">
        <v>16549.572873000001</v>
      </c>
      <c r="E508" s="6">
        <v>18245.495873</v>
      </c>
      <c r="F508" s="6" t="s">
        <v>42</v>
      </c>
      <c r="G508" s="5">
        <v>0.95699999999999996</v>
      </c>
      <c r="H508" s="5">
        <v>27.870564000000002</v>
      </c>
      <c r="I508" s="8">
        <v>2.512</v>
      </c>
      <c r="J508" s="5">
        <v>21.106718999999998</v>
      </c>
      <c r="K508" s="5" t="s">
        <v>799</v>
      </c>
      <c r="L508" s="5">
        <v>3.64614628</v>
      </c>
      <c r="M508" s="5">
        <v>17.921869000000001</v>
      </c>
      <c r="N508" s="5" t="s">
        <v>42</v>
      </c>
      <c r="O508" s="5" t="s">
        <v>42</v>
      </c>
      <c r="P508" s="5">
        <v>1.586435</v>
      </c>
      <c r="Q508" s="5">
        <v>13.570005</v>
      </c>
      <c r="R508" s="5">
        <v>13.570005</v>
      </c>
      <c r="S508" s="1" t="s">
        <v>43</v>
      </c>
      <c r="T508" s="7">
        <v>11500941</v>
      </c>
      <c r="U508" s="7">
        <v>10851420</v>
      </c>
      <c r="V508" s="7">
        <v>9783074</v>
      </c>
      <c r="W508" s="7">
        <v>14092632</v>
      </c>
      <c r="X508" s="7">
        <v>11500941</v>
      </c>
      <c r="Y508" s="7">
        <v>16948610</v>
      </c>
      <c r="Z508" s="7">
        <v>16903731</v>
      </c>
      <c r="AA508" s="7">
        <v>16712971</v>
      </c>
      <c r="AB508" s="5">
        <v>24.710999999999999</v>
      </c>
      <c r="AC508" s="5">
        <v>24.710999999999999</v>
      </c>
      <c r="AD508" s="8">
        <v>10.589</v>
      </c>
      <c r="AE508" s="8">
        <v>10.589</v>
      </c>
      <c r="AF508" s="7">
        <v>124253511</v>
      </c>
      <c r="AG508" s="7">
        <v>124253511</v>
      </c>
      <c r="AH508" s="7">
        <v>125976998</v>
      </c>
      <c r="AI508" s="5">
        <v>85.98</v>
      </c>
      <c r="AJ508" s="7">
        <v>969</v>
      </c>
      <c r="AK508" s="7">
        <v>106584245</v>
      </c>
      <c r="AL508" s="6">
        <v>14228.996707</v>
      </c>
      <c r="AM508" s="7">
        <v>122468422</v>
      </c>
      <c r="AN508" s="5">
        <v>98.79128</v>
      </c>
    </row>
    <row r="509" spans="1:40" x14ac:dyDescent="0.3">
      <c r="A509" s="4" t="s">
        <v>557</v>
      </c>
      <c r="B509" s="2">
        <v>4990366</v>
      </c>
      <c r="C509" s="1" t="s">
        <v>54</v>
      </c>
      <c r="D509" s="5">
        <v>15231.019453819999</v>
      </c>
      <c r="E509" s="6">
        <v>15119.044453</v>
      </c>
      <c r="F509" s="6" t="s">
        <v>42</v>
      </c>
      <c r="G509" s="8">
        <v>4.09</v>
      </c>
      <c r="H509" s="5">
        <v>32.845447999999998</v>
      </c>
      <c r="I509" s="8">
        <v>4.09</v>
      </c>
      <c r="J509" s="5">
        <v>32.845447999999998</v>
      </c>
      <c r="K509" s="5">
        <v>59.483164749999993</v>
      </c>
      <c r="L509" s="5">
        <v>9.59307263</v>
      </c>
      <c r="M509" s="5">
        <v>21.421657</v>
      </c>
      <c r="N509" s="5" t="s">
        <v>42</v>
      </c>
      <c r="O509" s="5" t="s">
        <v>42</v>
      </c>
      <c r="P509" s="5">
        <v>2.319855</v>
      </c>
      <c r="Q509" s="5">
        <v>16.826260000000001</v>
      </c>
      <c r="R509" s="5">
        <v>16.826260000000001</v>
      </c>
      <c r="S509" s="1" t="s">
        <v>49</v>
      </c>
      <c r="T509" s="7">
        <v>5206760</v>
      </c>
      <c r="U509" s="7">
        <v>4140364</v>
      </c>
      <c r="V509" s="7">
        <v>3073636</v>
      </c>
      <c r="W509" s="7">
        <v>2856659</v>
      </c>
      <c r="X509" s="7">
        <v>6517238</v>
      </c>
      <c r="Y509" s="7">
        <v>6082996</v>
      </c>
      <c r="Z509" s="7">
        <v>5569136</v>
      </c>
      <c r="AA509" s="7">
        <v>5206760</v>
      </c>
      <c r="AB509" s="5">
        <v>19.024000000000001</v>
      </c>
      <c r="AC509" s="5">
        <v>20.390999999999998</v>
      </c>
      <c r="AD509" s="8">
        <v>9.5579999999999998</v>
      </c>
      <c r="AE509" s="8">
        <v>11.959</v>
      </c>
      <c r="AF509" s="7">
        <v>35479558</v>
      </c>
      <c r="AG509" s="7">
        <v>35578394</v>
      </c>
      <c r="AH509" s="7">
        <v>35656065</v>
      </c>
      <c r="AI509" s="8">
        <v>95</v>
      </c>
      <c r="AJ509" s="7">
        <v>703</v>
      </c>
      <c r="AK509" s="7">
        <v>33705077</v>
      </c>
      <c r="AL509" s="6">
        <v>14469.252505</v>
      </c>
      <c r="AM509" s="7">
        <v>34963677</v>
      </c>
      <c r="AN509" s="5">
        <v>98.54598</v>
      </c>
    </row>
    <row r="510" spans="1:40" x14ac:dyDescent="0.3">
      <c r="A510" s="4" t="s">
        <v>558</v>
      </c>
      <c r="B510" s="2">
        <v>4781455</v>
      </c>
      <c r="C510" s="1" t="s">
        <v>41</v>
      </c>
      <c r="D510" s="5">
        <v>16496.34210622</v>
      </c>
      <c r="E510" s="6">
        <v>16125.037106</v>
      </c>
      <c r="F510" s="6" t="s">
        <v>42</v>
      </c>
      <c r="G510" s="5">
        <v>0.1</v>
      </c>
      <c r="H510" s="5" t="s">
        <v>799</v>
      </c>
      <c r="I510" s="5">
        <v>0.1</v>
      </c>
      <c r="J510" s="5" t="s">
        <v>799</v>
      </c>
      <c r="K510" s="5" t="s">
        <v>799</v>
      </c>
      <c r="L510" s="5" t="s">
        <v>799</v>
      </c>
      <c r="M510" s="5">
        <v>25.038633999999998</v>
      </c>
      <c r="N510" s="5" t="s">
        <v>42</v>
      </c>
      <c r="O510" s="5" t="s">
        <v>42</v>
      </c>
      <c r="P510" s="5">
        <v>7.2351179999999999</v>
      </c>
      <c r="Q510" s="5">
        <v>96.595284000000007</v>
      </c>
      <c r="R510" s="5">
        <v>96.595284000000007</v>
      </c>
      <c r="S510" s="1" t="s">
        <v>80</v>
      </c>
      <c r="T510" s="7">
        <v>2148816</v>
      </c>
      <c r="U510" s="7">
        <v>1862895</v>
      </c>
      <c r="V510" s="7">
        <v>1580796</v>
      </c>
      <c r="W510" s="7">
        <v>1394364</v>
      </c>
      <c r="X510" s="7">
        <v>2228718</v>
      </c>
      <c r="Y510" s="7">
        <v>2148816</v>
      </c>
      <c r="Z510" s="7">
        <v>2095074</v>
      </c>
      <c r="AA510" s="7">
        <v>2019078</v>
      </c>
      <c r="AB510" s="5">
        <v>84.935000000000002</v>
      </c>
      <c r="AC510" s="5">
        <v>85.444000000000003</v>
      </c>
      <c r="AD510" s="8">
        <v>4.4509999999999996</v>
      </c>
      <c r="AE510" s="8">
        <v>5.7850000000000001</v>
      </c>
      <c r="AF510" s="7">
        <v>267845000</v>
      </c>
      <c r="AG510" s="7">
        <v>265181000</v>
      </c>
      <c r="AH510" s="7">
        <v>243052000</v>
      </c>
      <c r="AI510" s="5">
        <v>77.53</v>
      </c>
      <c r="AJ510" s="7">
        <v>578</v>
      </c>
      <c r="AK510" s="7">
        <v>207734865</v>
      </c>
      <c r="AL510" s="6">
        <v>12790.235638</v>
      </c>
      <c r="AM510" s="7">
        <v>249598543</v>
      </c>
      <c r="AN510" s="5">
        <v>93.158730000000006</v>
      </c>
    </row>
    <row r="511" spans="1:40" x14ac:dyDescent="0.3">
      <c r="A511" s="4" t="s">
        <v>559</v>
      </c>
      <c r="B511" s="2">
        <v>4992897</v>
      </c>
      <c r="C511" s="1" t="s">
        <v>54</v>
      </c>
      <c r="D511" s="5">
        <v>15813.29840964</v>
      </c>
      <c r="E511" s="6">
        <v>17281.798408999999</v>
      </c>
      <c r="F511" s="6" t="s">
        <v>42</v>
      </c>
      <c r="G511" s="5">
        <v>1.57</v>
      </c>
      <c r="H511" s="5">
        <v>32.376744000000002</v>
      </c>
      <c r="I511" s="5">
        <v>1.57</v>
      </c>
      <c r="J511" s="5">
        <v>32.376744000000002</v>
      </c>
      <c r="K511" s="5" t="s">
        <v>799</v>
      </c>
      <c r="L511" s="5">
        <v>4.1504521499999996</v>
      </c>
      <c r="M511" s="5">
        <v>25.272902999999999</v>
      </c>
      <c r="N511" s="5" t="s">
        <v>42</v>
      </c>
      <c r="O511" s="5" t="s">
        <v>42</v>
      </c>
      <c r="P511" s="5">
        <v>5.4093520000000002</v>
      </c>
      <c r="Q511" s="5">
        <v>19.221754000000001</v>
      </c>
      <c r="R511" s="5">
        <v>19.221754000000001</v>
      </c>
      <c r="S511" s="1" t="s">
        <v>49</v>
      </c>
      <c r="T511" s="7">
        <v>3273900</v>
      </c>
      <c r="U511" s="7">
        <v>3181900</v>
      </c>
      <c r="V511" s="7">
        <v>2764800</v>
      </c>
      <c r="W511" s="7">
        <v>2351600</v>
      </c>
      <c r="X511" s="7">
        <v>3194800</v>
      </c>
      <c r="Y511" s="7">
        <v>3190000</v>
      </c>
      <c r="Z511" s="7">
        <v>3229000</v>
      </c>
      <c r="AA511" s="7">
        <v>3273900</v>
      </c>
      <c r="AB511" s="5">
        <v>44.244</v>
      </c>
      <c r="AC511" s="8">
        <v>44.444000000000003</v>
      </c>
      <c r="AD511" s="8">
        <v>27.67</v>
      </c>
      <c r="AE511" s="8">
        <v>27.003</v>
      </c>
      <c r="AF511" s="7">
        <v>75900000</v>
      </c>
      <c r="AG511" s="7">
        <v>75900000</v>
      </c>
      <c r="AH511" s="7">
        <v>75624799</v>
      </c>
      <c r="AI511" s="8">
        <v>103</v>
      </c>
      <c r="AJ511" s="7">
        <v>802</v>
      </c>
      <c r="AK511" s="7">
        <v>77996655</v>
      </c>
      <c r="AL511" s="6">
        <v>16288.041463</v>
      </c>
      <c r="AM511" s="7">
        <v>75532494</v>
      </c>
      <c r="AN511" s="5">
        <v>99.748009999999994</v>
      </c>
    </row>
    <row r="512" spans="1:40" x14ac:dyDescent="0.3">
      <c r="A512" s="4" t="s">
        <v>560</v>
      </c>
      <c r="B512" s="2">
        <v>4553149</v>
      </c>
      <c r="C512" s="1" t="s">
        <v>41</v>
      </c>
      <c r="D512" s="5">
        <v>16559.951148060001</v>
      </c>
      <c r="E512" s="6">
        <v>16395.027148000001</v>
      </c>
      <c r="F512" s="6" t="s">
        <v>42</v>
      </c>
      <c r="G512" s="8">
        <v>1.03</v>
      </c>
      <c r="H512" s="5">
        <v>77.291904000000002</v>
      </c>
      <c r="I512" s="8">
        <v>1.03</v>
      </c>
      <c r="J512" s="5">
        <v>77.291904000000002</v>
      </c>
      <c r="K512" s="5">
        <v>76.766704419999996</v>
      </c>
      <c r="L512" s="5">
        <v>59.578114699999993</v>
      </c>
      <c r="M512" s="5">
        <v>61.441195999999998</v>
      </c>
      <c r="N512" s="5" t="s">
        <v>42</v>
      </c>
      <c r="O512" s="5" t="s">
        <v>42</v>
      </c>
      <c r="P512" s="5">
        <v>15.998176000000001</v>
      </c>
      <c r="Q512" s="5">
        <v>59.759965999999999</v>
      </c>
      <c r="R512" s="5">
        <v>59.759965999999999</v>
      </c>
      <c r="S512" s="1" t="s">
        <v>49</v>
      </c>
      <c r="T512" s="7">
        <v>928725</v>
      </c>
      <c r="U512" s="7">
        <v>767084</v>
      </c>
      <c r="V512" s="7">
        <v>663643</v>
      </c>
      <c r="W512" s="7">
        <v>586372</v>
      </c>
      <c r="X512" s="7">
        <v>1024806</v>
      </c>
      <c r="Y512" s="7">
        <v>996566</v>
      </c>
      <c r="Z512" s="7">
        <v>962264</v>
      </c>
      <c r="AA512" s="7">
        <v>928725</v>
      </c>
      <c r="AB512" s="5">
        <v>53.634</v>
      </c>
      <c r="AC512" s="5">
        <v>54.652999999999999</v>
      </c>
      <c r="AD512" s="5">
        <v>23.218</v>
      </c>
      <c r="AE512" s="5">
        <v>25.951000000000001</v>
      </c>
      <c r="AF512" s="7">
        <v>61072619</v>
      </c>
      <c r="AG512" s="7">
        <v>61245638</v>
      </c>
      <c r="AH512" s="7">
        <v>61562480</v>
      </c>
      <c r="AI512" s="5">
        <v>100.15</v>
      </c>
      <c r="AJ512" s="7">
        <v>772</v>
      </c>
      <c r="AK512" s="7">
        <v>61166549</v>
      </c>
      <c r="AL512" s="6">
        <v>16584.698095</v>
      </c>
      <c r="AM512" s="7">
        <v>60548636</v>
      </c>
      <c r="AN512" s="5">
        <v>99.137720000000002</v>
      </c>
    </row>
    <row r="513" spans="1:40" x14ac:dyDescent="0.3">
      <c r="A513" s="4" t="s">
        <v>561</v>
      </c>
      <c r="B513" s="2">
        <v>4365157</v>
      </c>
      <c r="C513" s="1" t="s">
        <v>54</v>
      </c>
      <c r="D513" s="5">
        <v>14407.89668208</v>
      </c>
      <c r="E513" s="6">
        <v>15642.196682</v>
      </c>
      <c r="F513" s="6" t="s">
        <v>42</v>
      </c>
      <c r="G513" s="5">
        <v>3.61</v>
      </c>
      <c r="H513" s="5">
        <v>14.585799</v>
      </c>
      <c r="I513" s="5">
        <v>3.61</v>
      </c>
      <c r="J513" s="5">
        <v>14.585799</v>
      </c>
      <c r="K513" s="5">
        <v>3.4732804499999999</v>
      </c>
      <c r="L513" s="5">
        <v>1.9600798100000001</v>
      </c>
      <c r="M513" s="5">
        <v>14.311363999999999</v>
      </c>
      <c r="N513" s="5" t="s">
        <v>42</v>
      </c>
      <c r="O513" s="5" t="s">
        <v>42</v>
      </c>
      <c r="P513" s="5">
        <v>1.113664</v>
      </c>
      <c r="Q513" s="5">
        <v>9.1298639999999995</v>
      </c>
      <c r="R513" s="5">
        <v>9.1298639999999995</v>
      </c>
      <c r="S513" s="1" t="s">
        <v>49</v>
      </c>
      <c r="T513" s="7">
        <v>14805900</v>
      </c>
      <c r="U513" s="7">
        <v>17025000</v>
      </c>
      <c r="V513" s="7">
        <v>14093300</v>
      </c>
      <c r="W513" s="7">
        <v>8811900</v>
      </c>
      <c r="X513" s="7">
        <v>14045700</v>
      </c>
      <c r="Y513" s="7">
        <v>14248400</v>
      </c>
      <c r="Z513" s="7">
        <v>14485400</v>
      </c>
      <c r="AA513" s="7">
        <v>14805900</v>
      </c>
      <c r="AB513" s="5">
        <v>30.713000000000001</v>
      </c>
      <c r="AC513" s="5">
        <v>30.202000000000002</v>
      </c>
      <c r="AD513" s="5">
        <v>13.406000000000001</v>
      </c>
      <c r="AE513" s="8">
        <v>11.458</v>
      </c>
      <c r="AF513" s="7">
        <v>54119000</v>
      </c>
      <c r="AG513" s="7">
        <v>55627000</v>
      </c>
      <c r="AH513" s="7">
        <v>58090000</v>
      </c>
      <c r="AI513" s="5">
        <v>82.38</v>
      </c>
      <c r="AJ513" s="7">
        <v>740</v>
      </c>
      <c r="AK513" s="7">
        <v>44586539</v>
      </c>
      <c r="AL513" s="6">
        <v>11869.828412000001</v>
      </c>
      <c r="AM513" s="7">
        <v>53738967</v>
      </c>
      <c r="AN513" s="5">
        <v>99.295460000000006</v>
      </c>
    </row>
    <row r="514" spans="1:40" x14ac:dyDescent="0.3">
      <c r="A514" s="4" t="s">
        <v>562</v>
      </c>
      <c r="B514" s="2">
        <v>6331137</v>
      </c>
      <c r="C514" s="1" t="s">
        <v>54</v>
      </c>
      <c r="D514" s="5">
        <v>15646.10972036</v>
      </c>
      <c r="E514" s="6">
        <v>18408.10972</v>
      </c>
      <c r="F514" s="6" t="s">
        <v>42</v>
      </c>
      <c r="G514" s="5">
        <v>0.77</v>
      </c>
      <c r="H514" s="5">
        <v>19.297498999999998</v>
      </c>
      <c r="I514" s="5">
        <v>0.77</v>
      </c>
      <c r="J514" s="5">
        <v>19.297498999999998</v>
      </c>
      <c r="K514" s="5" t="s">
        <v>799</v>
      </c>
      <c r="L514" s="5" t="s">
        <v>799</v>
      </c>
      <c r="M514" s="5">
        <v>16.333333</v>
      </c>
      <c r="N514" s="5" t="s">
        <v>42</v>
      </c>
      <c r="O514" s="5" t="s">
        <v>42</v>
      </c>
      <c r="P514" s="5">
        <v>2.3354620000000001</v>
      </c>
      <c r="Q514" s="5">
        <v>11.678419999999999</v>
      </c>
      <c r="R514" s="5">
        <v>11.678419999999999</v>
      </c>
      <c r="S514" s="1" t="s">
        <v>49</v>
      </c>
      <c r="T514" s="7">
        <v>7967000</v>
      </c>
      <c r="U514" s="7">
        <v>8680000</v>
      </c>
      <c r="V514" s="7">
        <v>8375000</v>
      </c>
      <c r="W514" s="7">
        <v>7188000</v>
      </c>
      <c r="X514" s="7">
        <v>7882000</v>
      </c>
      <c r="Y514" s="7">
        <v>7878000</v>
      </c>
      <c r="Z514" s="7">
        <v>7914000</v>
      </c>
      <c r="AA514" s="7">
        <v>7967000</v>
      </c>
      <c r="AB514" s="8">
        <v>35.76</v>
      </c>
      <c r="AC514" s="8">
        <v>36.311</v>
      </c>
      <c r="AD514" s="8">
        <v>19.041</v>
      </c>
      <c r="AE514" s="8">
        <v>18.954999999999998</v>
      </c>
      <c r="AF514" s="7">
        <v>215748893</v>
      </c>
      <c r="AG514" s="7">
        <v>218248839</v>
      </c>
      <c r="AH514" s="7">
        <v>224400000</v>
      </c>
      <c r="AI514" s="5">
        <v>96.04</v>
      </c>
      <c r="AJ514" s="7">
        <v>1037</v>
      </c>
      <c r="AK514" s="7">
        <v>207194862</v>
      </c>
      <c r="AL514" s="6">
        <v>15025.771392000001</v>
      </c>
      <c r="AM514" s="7">
        <v>214789510</v>
      </c>
      <c r="AN514" s="5">
        <v>99.555319999999995</v>
      </c>
    </row>
    <row r="515" spans="1:40" x14ac:dyDescent="0.3">
      <c r="A515" s="4" t="s">
        <v>563</v>
      </c>
      <c r="B515" s="2">
        <v>4811737</v>
      </c>
      <c r="C515" s="1" t="s">
        <v>41</v>
      </c>
      <c r="D515" s="5">
        <v>15421.8291348</v>
      </c>
      <c r="E515" s="6">
        <v>14507.497133999999</v>
      </c>
      <c r="F515" s="6" t="s">
        <v>42</v>
      </c>
      <c r="G515" s="5">
        <v>1.55</v>
      </c>
      <c r="H515" s="5">
        <v>35.228513</v>
      </c>
      <c r="I515" s="5">
        <v>1.55</v>
      </c>
      <c r="J515" s="5">
        <v>35.228513</v>
      </c>
      <c r="K515" s="5">
        <v>4.6003785800000001</v>
      </c>
      <c r="L515" s="5">
        <v>3.9153178400000002</v>
      </c>
      <c r="M515" s="5">
        <v>41.640797999999997</v>
      </c>
      <c r="N515" s="5" t="s">
        <v>42</v>
      </c>
      <c r="O515" s="5" t="s">
        <v>42</v>
      </c>
      <c r="P515" s="5">
        <v>3.6630289999999999</v>
      </c>
      <c r="Q515" s="5">
        <v>16.462427000000002</v>
      </c>
      <c r="R515" s="5">
        <v>16.462427000000002</v>
      </c>
      <c r="S515" s="1" t="s">
        <v>49</v>
      </c>
      <c r="T515" s="7">
        <v>3862260</v>
      </c>
      <c r="U515" s="7">
        <v>3734635</v>
      </c>
      <c r="V515" s="7">
        <v>3952584</v>
      </c>
      <c r="W515" s="7">
        <v>2471941</v>
      </c>
      <c r="X515" s="7">
        <v>3960519</v>
      </c>
      <c r="Y515" s="7">
        <v>3942861</v>
      </c>
      <c r="Z515" s="7">
        <v>3916544</v>
      </c>
      <c r="AA515" s="7">
        <v>3862260</v>
      </c>
      <c r="AB515" s="5">
        <v>70.429000000000002</v>
      </c>
      <c r="AC515" s="8">
        <v>70.319999999999993</v>
      </c>
      <c r="AD515" s="5">
        <v>20.687999999999999</v>
      </c>
      <c r="AE515" s="5">
        <v>20.707999999999998</v>
      </c>
      <c r="AF515" s="7">
        <v>74757000</v>
      </c>
      <c r="AG515" s="7">
        <v>74696000</v>
      </c>
      <c r="AH515" s="7">
        <v>76588000</v>
      </c>
      <c r="AI515" s="5">
        <v>89.92</v>
      </c>
      <c r="AJ515" s="7">
        <v>962</v>
      </c>
      <c r="AK515" s="7">
        <v>67129257</v>
      </c>
      <c r="AL515" s="6">
        <v>13867.561911000001</v>
      </c>
      <c r="AM515" s="7">
        <v>70170426</v>
      </c>
      <c r="AN515" s="5">
        <v>93.995379999999997</v>
      </c>
    </row>
    <row r="516" spans="1:40" x14ac:dyDescent="0.3">
      <c r="A516" s="4" t="s">
        <v>564</v>
      </c>
      <c r="B516" s="2">
        <v>4972136</v>
      </c>
      <c r="C516" s="1" t="s">
        <v>54</v>
      </c>
      <c r="D516" s="5">
        <v>20383.286010560001</v>
      </c>
      <c r="E516" s="6">
        <v>19029.779009999998</v>
      </c>
      <c r="F516" s="6" t="s">
        <v>42</v>
      </c>
      <c r="G516" s="5">
        <v>0.19</v>
      </c>
      <c r="H516" s="5">
        <v>171.17808199999999</v>
      </c>
      <c r="I516" s="5">
        <v>0.19</v>
      </c>
      <c r="J516" s="5">
        <v>171.17808199999999</v>
      </c>
      <c r="K516" s="5">
        <v>19.91711827</v>
      </c>
      <c r="L516" s="5">
        <v>14.489795919999999</v>
      </c>
      <c r="M516" s="5">
        <v>35.140607000000003</v>
      </c>
      <c r="N516" s="5" t="s">
        <v>42</v>
      </c>
      <c r="O516" s="5" t="s">
        <v>42</v>
      </c>
      <c r="P516" s="5">
        <v>6.1822590000000002</v>
      </c>
      <c r="Q516" s="5">
        <v>58.086154000000001</v>
      </c>
      <c r="R516" s="5">
        <v>58.086154000000001</v>
      </c>
      <c r="S516" s="1" t="s">
        <v>45</v>
      </c>
      <c r="T516" s="7">
        <v>2830621</v>
      </c>
      <c r="U516" s="7">
        <v>2753434</v>
      </c>
      <c r="V516" s="7">
        <v>2180848</v>
      </c>
      <c r="W516" s="7">
        <v>1684179</v>
      </c>
      <c r="X516" s="7">
        <v>3078127</v>
      </c>
      <c r="Y516" s="7">
        <v>3009893</v>
      </c>
      <c r="Z516" s="7">
        <v>2934793</v>
      </c>
      <c r="AA516" s="7">
        <v>2830621</v>
      </c>
      <c r="AB516" s="5">
        <v>71.405000000000001</v>
      </c>
      <c r="AC516" s="8">
        <v>71.069999999999993</v>
      </c>
      <c r="AD516" s="8">
        <v>7.4749999999999996</v>
      </c>
      <c r="AE516" s="8">
        <v>8.5670000000000002</v>
      </c>
      <c r="AF516" s="7">
        <v>327132000</v>
      </c>
      <c r="AG516" s="7">
        <v>327465000</v>
      </c>
      <c r="AH516" s="7">
        <v>315986000</v>
      </c>
      <c r="AI516" s="5">
        <v>84.66</v>
      </c>
      <c r="AJ516" s="7">
        <v>759</v>
      </c>
      <c r="AK516" s="7">
        <v>276208326</v>
      </c>
      <c r="AL516" s="6">
        <v>17257.496208</v>
      </c>
      <c r="AM516" s="7">
        <v>309227082</v>
      </c>
      <c r="AN516" s="5">
        <v>94.786029999999997</v>
      </c>
    </row>
    <row r="517" spans="1:40" x14ac:dyDescent="0.3">
      <c r="A517" s="4" t="s">
        <v>565</v>
      </c>
      <c r="B517" s="2">
        <v>4812451</v>
      </c>
      <c r="C517" s="1" t="s">
        <v>41</v>
      </c>
      <c r="D517" s="5">
        <v>17307.745488240002</v>
      </c>
      <c r="E517" s="6">
        <v>20228.582488</v>
      </c>
      <c r="F517" s="6" t="s">
        <v>42</v>
      </c>
      <c r="G517" s="5">
        <v>2.36</v>
      </c>
      <c r="H517" s="5">
        <v>23.324432999999999</v>
      </c>
      <c r="I517" s="5">
        <v>2.36</v>
      </c>
      <c r="J517" s="5">
        <v>23.324432999999999</v>
      </c>
      <c r="K517" s="5" t="s">
        <v>799</v>
      </c>
      <c r="L517" s="5">
        <v>1.77069784</v>
      </c>
      <c r="M517" s="5">
        <v>14.096287999999999</v>
      </c>
      <c r="N517" s="5" t="s">
        <v>42</v>
      </c>
      <c r="O517" s="5" t="s">
        <v>42</v>
      </c>
      <c r="P517" s="5">
        <v>2.4351769999999999</v>
      </c>
      <c r="Q517" s="5">
        <v>11.707689999999999</v>
      </c>
      <c r="R517" s="5">
        <v>11.707689999999999</v>
      </c>
      <c r="S517" s="1" t="s">
        <v>49</v>
      </c>
      <c r="T517" s="7">
        <v>8120176</v>
      </c>
      <c r="U517" s="7">
        <v>7741386</v>
      </c>
      <c r="V517" s="7">
        <v>5480826</v>
      </c>
      <c r="W517" s="7">
        <v>2797288</v>
      </c>
      <c r="X517" s="7">
        <v>8306823</v>
      </c>
      <c r="Y517" s="7">
        <v>8331892</v>
      </c>
      <c r="Z517" s="7">
        <v>8231984</v>
      </c>
      <c r="AA517" s="7">
        <v>8120176</v>
      </c>
      <c r="AB517" s="5">
        <v>29.655000000000001</v>
      </c>
      <c r="AC517" s="5">
        <v>29.635999999999999</v>
      </c>
      <c r="AD517" s="5">
        <v>20.094000000000001</v>
      </c>
      <c r="AE517" s="5">
        <v>20.285</v>
      </c>
      <c r="AF517" s="7">
        <v>82559366</v>
      </c>
      <c r="AG517" s="7">
        <v>82816600</v>
      </c>
      <c r="AH517" s="7">
        <v>82326976</v>
      </c>
      <c r="AI517" s="5">
        <v>97.08</v>
      </c>
      <c r="AJ517" s="7">
        <v>819</v>
      </c>
      <c r="AK517" s="7">
        <v>80149697</v>
      </c>
      <c r="AL517" s="6">
        <v>16802.582479000001</v>
      </c>
      <c r="AM517" s="7">
        <v>81405945</v>
      </c>
      <c r="AN517" s="5">
        <v>98.602919999999997</v>
      </c>
    </row>
    <row r="518" spans="1:40" x14ac:dyDescent="0.3">
      <c r="A518" s="4" t="s">
        <v>566</v>
      </c>
      <c r="B518" s="2">
        <v>4107778</v>
      </c>
      <c r="C518" s="1" t="s">
        <v>54</v>
      </c>
      <c r="D518" s="5">
        <v>15345.68672856</v>
      </c>
      <c r="E518" s="6">
        <v>16053.686728000001</v>
      </c>
      <c r="F518" s="6">
        <v>15764.686729000001</v>
      </c>
      <c r="G518" s="5">
        <v>0.97</v>
      </c>
      <c r="H518" s="5">
        <v>20.392727272727299</v>
      </c>
      <c r="I518" s="5">
        <v>0.97</v>
      </c>
      <c r="J518" s="5">
        <v>20.392727272727299</v>
      </c>
      <c r="K518" s="5">
        <v>8.3692374727668799</v>
      </c>
      <c r="L518" s="5">
        <v>1.90125216530562</v>
      </c>
      <c r="M518" s="5">
        <v>2.06806046461138</v>
      </c>
      <c r="N518" s="5" t="s">
        <v>42</v>
      </c>
      <c r="O518" s="5" t="s">
        <v>42</v>
      </c>
      <c r="P518" s="5">
        <v>1.1865250000000001</v>
      </c>
      <c r="Q518" s="5">
        <v>7.7171909999999997</v>
      </c>
      <c r="R518" s="5">
        <v>8.6098780603823108</v>
      </c>
      <c r="S518" s="1" t="s">
        <v>49</v>
      </c>
      <c r="T518" s="7">
        <v>11752000</v>
      </c>
      <c r="U518" s="7">
        <v>11565000</v>
      </c>
      <c r="V518" s="7">
        <v>15643000</v>
      </c>
      <c r="W518" s="7">
        <v>10778000</v>
      </c>
      <c r="X518" s="7">
        <v>13492000</v>
      </c>
      <c r="Y518" s="7">
        <v>12667000</v>
      </c>
      <c r="Z518" s="7">
        <v>12577000</v>
      </c>
      <c r="AA518" s="7">
        <v>11752000</v>
      </c>
      <c r="AB518" s="5">
        <v>51.069000000000003</v>
      </c>
      <c r="AC518" s="5">
        <v>49.231000000000002</v>
      </c>
      <c r="AD518" s="5">
        <v>13.191000000000001</v>
      </c>
      <c r="AE518" s="5">
        <v>14.353</v>
      </c>
      <c r="AF518" s="7">
        <v>274000000</v>
      </c>
      <c r="AG518" s="7">
        <v>273000000</v>
      </c>
      <c r="AH518" s="7">
        <v>272158235</v>
      </c>
      <c r="AI518" s="5">
        <v>80.94</v>
      </c>
      <c r="AJ518" s="7">
        <v>814</v>
      </c>
      <c r="AK518" s="7">
        <v>221477768</v>
      </c>
      <c r="AL518" s="6">
        <v>12420.473228999999</v>
      </c>
      <c r="AM518" s="7">
        <v>258786332</v>
      </c>
      <c r="AN518" s="8">
        <v>94.572100000000006</v>
      </c>
    </row>
    <row r="519" spans="1:40" x14ac:dyDescent="0.3">
      <c r="A519" s="4" t="s">
        <v>567</v>
      </c>
      <c r="B519" s="2">
        <v>4424169</v>
      </c>
      <c r="C519" s="1" t="s">
        <v>41</v>
      </c>
      <c r="D519" s="5">
        <v>12973.047141895</v>
      </c>
      <c r="E519" s="6">
        <v>16099.261141000001</v>
      </c>
      <c r="F519" s="6">
        <v>16497.102142</v>
      </c>
      <c r="G519" s="5">
        <v>0.76</v>
      </c>
      <c r="H519" s="5" t="s">
        <v>799</v>
      </c>
      <c r="I519" s="5">
        <v>0.76</v>
      </c>
      <c r="J519" s="5" t="s">
        <v>799</v>
      </c>
      <c r="K519" s="5" t="s">
        <v>799</v>
      </c>
      <c r="L519" s="5">
        <v>109.62305026</v>
      </c>
      <c r="M519" s="5" t="s">
        <v>799</v>
      </c>
      <c r="N519" s="5" t="s">
        <v>42</v>
      </c>
      <c r="O519" s="5" t="s">
        <v>42</v>
      </c>
      <c r="P519" s="5">
        <v>10.394539999999999</v>
      </c>
      <c r="Q519" s="5">
        <v>38.214111000000003</v>
      </c>
      <c r="R519" s="5">
        <v>38.214111000000003</v>
      </c>
      <c r="S519" s="1" t="s">
        <v>49</v>
      </c>
      <c r="T519" s="7">
        <v>1170896</v>
      </c>
      <c r="U519" s="7">
        <v>708411</v>
      </c>
      <c r="V519" s="7">
        <v>335583</v>
      </c>
      <c r="W519" s="7">
        <v>297934</v>
      </c>
      <c r="X519" s="7">
        <v>1548819</v>
      </c>
      <c r="Y519" s="7">
        <v>1374121</v>
      </c>
      <c r="Z519" s="7">
        <v>1204872</v>
      </c>
      <c r="AA519" s="7">
        <v>1170896</v>
      </c>
      <c r="AB519" s="5">
        <v>47.707000000000001</v>
      </c>
      <c r="AC519" s="8">
        <v>47.47</v>
      </c>
      <c r="AD519" s="5">
        <v>46.287999999999997</v>
      </c>
      <c r="AE519" s="5">
        <v>27.312999999999999</v>
      </c>
      <c r="AF519" s="7">
        <v>102549679</v>
      </c>
      <c r="AG519" s="7">
        <v>102211402</v>
      </c>
      <c r="AH519" s="7">
        <v>100238075</v>
      </c>
      <c r="AI519" s="5">
        <v>92.82</v>
      </c>
      <c r="AJ519" s="7">
        <v>444</v>
      </c>
      <c r="AK519" s="7">
        <v>95182337</v>
      </c>
      <c r="AL519" s="6">
        <v>12041.041542000001</v>
      </c>
      <c r="AM519" s="7">
        <v>101164239</v>
      </c>
      <c r="AN519" s="5">
        <v>98.649010000000004</v>
      </c>
    </row>
    <row r="520" spans="1:40" x14ac:dyDescent="0.3">
      <c r="A520" s="4" t="s">
        <v>568</v>
      </c>
      <c r="B520" s="2">
        <v>102965</v>
      </c>
      <c r="C520" s="1" t="s">
        <v>54</v>
      </c>
      <c r="D520" s="5">
        <v>15658.911084609999</v>
      </c>
      <c r="E520" s="6">
        <v>23550.488084000001</v>
      </c>
      <c r="F520" s="6">
        <v>24003.566758000001</v>
      </c>
      <c r="G520" s="5">
        <v>0.19</v>
      </c>
      <c r="H520" s="5">
        <v>42.236363636363599</v>
      </c>
      <c r="I520" s="5">
        <v>0.19</v>
      </c>
      <c r="J520" s="5">
        <v>42.236363636363599</v>
      </c>
      <c r="K520" s="5">
        <v>1.5742976547439098</v>
      </c>
      <c r="L520" s="5">
        <v>1.5742976547439098</v>
      </c>
      <c r="M520" s="5">
        <v>15.965636</v>
      </c>
      <c r="N520" s="5" t="s">
        <v>42</v>
      </c>
      <c r="O520" s="5" t="s">
        <v>42</v>
      </c>
      <c r="P520" s="5">
        <v>11.995848000000001</v>
      </c>
      <c r="Q520" s="5">
        <v>18.077922000000001</v>
      </c>
      <c r="R520" s="5">
        <v>18.054731372181301</v>
      </c>
      <c r="S520" s="1" t="s">
        <v>49</v>
      </c>
      <c r="T520" s="7">
        <v>2087463</v>
      </c>
      <c r="U520" s="7">
        <v>1849792</v>
      </c>
      <c r="V520" s="7">
        <v>1475391</v>
      </c>
      <c r="W520" s="7">
        <v>1138790</v>
      </c>
      <c r="X520" s="7">
        <v>2113156</v>
      </c>
      <c r="Y520" s="7">
        <v>2029020</v>
      </c>
      <c r="Z520" s="7">
        <v>1967070</v>
      </c>
      <c r="AA520" s="7">
        <v>2087463</v>
      </c>
      <c r="AB520" s="5">
        <v>68.783000000000001</v>
      </c>
      <c r="AC520" s="5">
        <v>68.712000000000003</v>
      </c>
      <c r="AD520" s="5">
        <v>60.514000000000003</v>
      </c>
      <c r="AE520" s="5">
        <v>60.911999999999999</v>
      </c>
      <c r="AF520" s="7">
        <v>674082065</v>
      </c>
      <c r="AG520" s="7">
        <v>674112166</v>
      </c>
      <c r="AH520" s="7">
        <v>619874590</v>
      </c>
      <c r="AI520" s="5">
        <v>94.6</v>
      </c>
      <c r="AJ520" s="7">
        <v>723</v>
      </c>
      <c r="AK520" s="7">
        <v>637657124</v>
      </c>
      <c r="AL520" s="6">
        <v>14812.77499</v>
      </c>
      <c r="AM520" s="7">
        <v>654166400</v>
      </c>
      <c r="AN520" s="5">
        <v>97.045609999999996</v>
      </c>
    </row>
    <row r="521" spans="1:40" x14ac:dyDescent="0.3">
      <c r="A521" s="4" t="s">
        <v>569</v>
      </c>
      <c r="B521" s="2">
        <v>4081442</v>
      </c>
      <c r="C521" s="1" t="s">
        <v>54</v>
      </c>
      <c r="D521" s="5">
        <v>14618.122444029999</v>
      </c>
      <c r="E521" s="6">
        <v>26462.122444000001</v>
      </c>
      <c r="F521" s="6" t="s">
        <v>42</v>
      </c>
      <c r="G521" s="5">
        <v>0.108</v>
      </c>
      <c r="H521" s="5">
        <v>120.294118</v>
      </c>
      <c r="I521" s="5">
        <v>0.27</v>
      </c>
      <c r="J521" s="5">
        <v>135.04716999999999</v>
      </c>
      <c r="K521" s="5" t="s">
        <v>799</v>
      </c>
      <c r="L521" s="5">
        <v>1.8565592399999999</v>
      </c>
      <c r="M521" s="5">
        <v>37.230168999999997</v>
      </c>
      <c r="N521" s="5" t="s">
        <v>42</v>
      </c>
      <c r="O521" s="5" t="s">
        <v>42</v>
      </c>
      <c r="P521" s="5">
        <v>1.75688</v>
      </c>
      <c r="Q521" s="5">
        <v>8.9520040000000005</v>
      </c>
      <c r="R521" s="5">
        <v>8.9520040000000005</v>
      </c>
      <c r="S521" s="1" t="s">
        <v>49</v>
      </c>
      <c r="T521" s="7">
        <v>14813000</v>
      </c>
      <c r="U521" s="7">
        <v>14506000</v>
      </c>
      <c r="V521" s="7">
        <v>12146000</v>
      </c>
      <c r="W521" s="7">
        <v>11673000</v>
      </c>
      <c r="X521" s="7">
        <v>15062000</v>
      </c>
      <c r="Y521" s="7">
        <v>14962000</v>
      </c>
      <c r="Z521" s="7">
        <v>14892000</v>
      </c>
      <c r="AA521" s="7">
        <v>14813000</v>
      </c>
      <c r="AB521" s="8">
        <v>38.222999999999999</v>
      </c>
      <c r="AC521" s="8">
        <v>37.465000000000003</v>
      </c>
      <c r="AD521" s="8">
        <v>18.739999999999998</v>
      </c>
      <c r="AE521" s="8">
        <v>18.344000000000001</v>
      </c>
      <c r="AF521" s="7">
        <v>510462122</v>
      </c>
      <c r="AG521" s="7">
        <v>510065101</v>
      </c>
      <c r="AH521" s="7">
        <v>507296322</v>
      </c>
      <c r="AI521" s="5">
        <v>93.48</v>
      </c>
      <c r="AJ521" s="7">
        <v>1096</v>
      </c>
      <c r="AK521" s="7">
        <v>477303790</v>
      </c>
      <c r="AL521" s="6">
        <v>13665.207506999999</v>
      </c>
      <c r="AM521" s="7">
        <v>508367385</v>
      </c>
      <c r="AN521" s="5">
        <v>99.565169999999995</v>
      </c>
    </row>
    <row r="522" spans="1:40" x14ac:dyDescent="0.3">
      <c r="A522" s="4" t="s">
        <v>570</v>
      </c>
      <c r="B522" s="2">
        <v>4382367</v>
      </c>
      <c r="C522" s="1" t="s">
        <v>41</v>
      </c>
      <c r="D522" s="5">
        <v>16154.731676040001</v>
      </c>
      <c r="E522" s="6">
        <v>19340.731675999999</v>
      </c>
      <c r="F522" s="6">
        <v>19340.731675999999</v>
      </c>
      <c r="G522" s="5">
        <v>0.20899999999999999</v>
      </c>
      <c r="H522" s="5">
        <v>44.322581</v>
      </c>
      <c r="I522" s="5">
        <v>0.20899999999999999</v>
      </c>
      <c r="J522" s="5">
        <v>44.322581</v>
      </c>
      <c r="K522" s="5">
        <v>23.307888039999998</v>
      </c>
      <c r="L522" s="5">
        <v>1.8954338500000001</v>
      </c>
      <c r="M522" s="5">
        <v>20.897338000000001</v>
      </c>
      <c r="N522" s="5">
        <v>23.209406239896399</v>
      </c>
      <c r="O522" s="5">
        <v>16.636752136752101</v>
      </c>
      <c r="P522" s="5">
        <v>1.9030530000000001</v>
      </c>
      <c r="Q522" s="5">
        <v>13.294883</v>
      </c>
      <c r="R522" s="5">
        <v>13.294883</v>
      </c>
      <c r="S522" s="1" t="s">
        <v>47</v>
      </c>
      <c r="T522" s="7">
        <v>10085000</v>
      </c>
      <c r="U522" s="7">
        <v>9879000</v>
      </c>
      <c r="V522" s="7">
        <v>10385000</v>
      </c>
      <c r="W522" s="7">
        <v>9358000</v>
      </c>
      <c r="X522" s="7">
        <v>10163000</v>
      </c>
      <c r="Y522" s="7">
        <v>10085000</v>
      </c>
      <c r="Z522" s="7">
        <v>9941000</v>
      </c>
      <c r="AA522" s="7">
        <v>9965000</v>
      </c>
      <c r="AB522" s="5">
        <v>50.411999999999999</v>
      </c>
      <c r="AC522" s="8">
        <v>50.89</v>
      </c>
      <c r="AD522" s="8">
        <v>12.097</v>
      </c>
      <c r="AE522" s="8">
        <v>12.496</v>
      </c>
      <c r="AF522" s="7">
        <v>569263076</v>
      </c>
      <c r="AG522" s="7">
        <v>569093921</v>
      </c>
      <c r="AH522" s="7">
        <v>572625133</v>
      </c>
      <c r="AI522" s="5">
        <v>83.15</v>
      </c>
      <c r="AJ522" s="7">
        <v>644</v>
      </c>
      <c r="AK522" s="7">
        <v>472446037</v>
      </c>
      <c r="AL522" s="6">
        <v>12982.817096000001</v>
      </c>
      <c r="AM522" s="7">
        <v>487356643</v>
      </c>
      <c r="AN522" s="8">
        <v>85.770899999999997</v>
      </c>
    </row>
    <row r="523" spans="1:40" x14ac:dyDescent="0.3">
      <c r="A523" s="4" t="s">
        <v>571</v>
      </c>
      <c r="B523" s="2">
        <v>4080702</v>
      </c>
      <c r="C523" s="1" t="s">
        <v>54</v>
      </c>
      <c r="D523" s="5">
        <v>16552.536</v>
      </c>
      <c r="E523" s="6">
        <v>14349.536</v>
      </c>
      <c r="F523" s="6">
        <v>14202.536</v>
      </c>
      <c r="G523" s="5">
        <v>5.65</v>
      </c>
      <c r="H523" s="5">
        <v>14.6968004062976</v>
      </c>
      <c r="I523" s="5">
        <v>5.65</v>
      </c>
      <c r="J523" s="5">
        <v>14.6968004062976</v>
      </c>
      <c r="K523" s="5">
        <v>5.7936986301369906</v>
      </c>
      <c r="L523" s="5">
        <v>3.4580000000000002</v>
      </c>
      <c r="M523" s="5">
        <v>162.89932368094699</v>
      </c>
      <c r="N523" s="5" t="s">
        <v>42</v>
      </c>
      <c r="O523" s="5" t="s">
        <v>42</v>
      </c>
      <c r="P523" s="5">
        <v>0.38220599999999999</v>
      </c>
      <c r="Q523" s="5">
        <v>7.8455640000000004</v>
      </c>
      <c r="R523" s="5">
        <v>7.7864780701754404</v>
      </c>
      <c r="S523" s="1" t="s">
        <v>49</v>
      </c>
      <c r="T523" s="7">
        <v>34072000</v>
      </c>
      <c r="U523" s="7">
        <v>31974000</v>
      </c>
      <c r="V523" s="7">
        <v>27771000</v>
      </c>
      <c r="W523" s="7">
        <v>19152000</v>
      </c>
      <c r="X523" s="7">
        <v>39199000</v>
      </c>
      <c r="Y523" s="7">
        <v>37407000</v>
      </c>
      <c r="Z523" s="7">
        <v>35854000</v>
      </c>
      <c r="AA523" s="7">
        <v>34072000</v>
      </c>
      <c r="AB523" s="5">
        <v>13.132</v>
      </c>
      <c r="AC523" s="8">
        <v>12.425000000000001</v>
      </c>
      <c r="AD523" s="8">
        <v>5.2450000000000001</v>
      </c>
      <c r="AE523" s="8">
        <v>4.8319999999999999</v>
      </c>
      <c r="AF523" s="7">
        <v>57000000</v>
      </c>
      <c r="AG523" s="7">
        <v>59000000</v>
      </c>
      <c r="AH523" s="7">
        <v>58000000</v>
      </c>
      <c r="AI523" s="8">
        <v>99.6</v>
      </c>
      <c r="AJ523" s="7">
        <v>825</v>
      </c>
      <c r="AK523" s="7">
        <v>56971980</v>
      </c>
      <c r="AL523" s="6">
        <v>16486.551572</v>
      </c>
      <c r="AM523" s="7">
        <v>56496350</v>
      </c>
      <c r="AN523" s="5">
        <v>98.769840000000002</v>
      </c>
    </row>
    <row r="524" spans="1:40" x14ac:dyDescent="0.3">
      <c r="A524" s="4" t="s">
        <v>572</v>
      </c>
      <c r="B524" s="2">
        <v>4077460</v>
      </c>
      <c r="C524" s="1" t="s">
        <v>54</v>
      </c>
      <c r="D524" s="5">
        <v>15509.3265068</v>
      </c>
      <c r="E524" s="6">
        <v>14761.449506000001</v>
      </c>
      <c r="F524" s="6" t="s">
        <v>42</v>
      </c>
      <c r="G524" s="5">
        <v>1.63</v>
      </c>
      <c r="H524" s="5">
        <v>21.644853000000001</v>
      </c>
      <c r="I524" s="5">
        <v>1.63</v>
      </c>
      <c r="J524" s="5">
        <v>21.644853000000001</v>
      </c>
      <c r="K524" s="5">
        <v>6.6030989299999998</v>
      </c>
      <c r="L524" s="5">
        <v>6.5807447899999998</v>
      </c>
      <c r="M524" s="5">
        <v>26.698795</v>
      </c>
      <c r="N524" s="5" t="s">
        <v>42</v>
      </c>
      <c r="O524" s="5" t="s">
        <v>42</v>
      </c>
      <c r="P524" s="5">
        <v>1.4875130000000001</v>
      </c>
      <c r="Q524" s="5">
        <v>11.838291</v>
      </c>
      <c r="R524" s="5">
        <v>11.838291</v>
      </c>
      <c r="S524" s="1" t="s">
        <v>49</v>
      </c>
      <c r="T524" s="7">
        <v>9300110</v>
      </c>
      <c r="U524" s="7">
        <v>17071284</v>
      </c>
      <c r="V524" s="7">
        <v>16523517</v>
      </c>
      <c r="W524" s="7">
        <v>9584393</v>
      </c>
      <c r="X524" s="7">
        <v>9923578</v>
      </c>
      <c r="Y524" s="7">
        <v>9113448</v>
      </c>
      <c r="Z524" s="7">
        <v>8914199</v>
      </c>
      <c r="AA524" s="7">
        <v>9300110</v>
      </c>
      <c r="AB524" s="5">
        <v>14.121</v>
      </c>
      <c r="AC524" s="5">
        <v>13.138</v>
      </c>
      <c r="AD524" s="8">
        <v>10.835000000000001</v>
      </c>
      <c r="AE524" s="8">
        <v>10.147</v>
      </c>
      <c r="AF524" s="7">
        <v>139971000</v>
      </c>
      <c r="AG524" s="7">
        <v>140633000</v>
      </c>
      <c r="AH524" s="7">
        <v>145386000</v>
      </c>
      <c r="AI524" s="5">
        <v>93.89</v>
      </c>
      <c r="AJ524" s="7">
        <v>1032</v>
      </c>
      <c r="AK524" s="7">
        <v>131418634</v>
      </c>
      <c r="AL524" s="6">
        <v>14561.184647</v>
      </c>
      <c r="AM524" s="7">
        <v>138847410</v>
      </c>
      <c r="AN524" s="5">
        <v>99.193820000000002</v>
      </c>
    </row>
    <row r="525" spans="1:40" x14ac:dyDescent="0.3">
      <c r="A525" s="4" t="s">
        <v>573</v>
      </c>
      <c r="B525" s="2">
        <v>4022058</v>
      </c>
      <c r="C525" s="1" t="s">
        <v>54</v>
      </c>
      <c r="D525" s="5">
        <v>16646.173962299999</v>
      </c>
      <c r="E525" s="6">
        <v>33675.098961999996</v>
      </c>
      <c r="F525" s="6" t="s">
        <v>42</v>
      </c>
      <c r="G525" s="5">
        <v>0.89</v>
      </c>
      <c r="H525" s="5">
        <v>12.490099000000001</v>
      </c>
      <c r="I525" s="5">
        <v>0.89</v>
      </c>
      <c r="J525" s="5">
        <v>12.490099000000001</v>
      </c>
      <c r="K525" s="5">
        <v>9.2259873199999998</v>
      </c>
      <c r="L525" s="5">
        <v>2.2670500499999999</v>
      </c>
      <c r="M525" s="5">
        <v>10.093346</v>
      </c>
      <c r="N525" s="5" t="s">
        <v>42</v>
      </c>
      <c r="O525" s="5" t="s">
        <v>42</v>
      </c>
      <c r="P525" s="5">
        <v>0.838391</v>
      </c>
      <c r="Q525" s="5">
        <v>6.5169740000000003</v>
      </c>
      <c r="R525" s="5">
        <v>6.5169740000000003</v>
      </c>
      <c r="S525" s="1" t="s">
        <v>45</v>
      </c>
      <c r="T525" s="7">
        <v>38691609</v>
      </c>
      <c r="U525" s="7">
        <v>37844863</v>
      </c>
      <c r="V525" s="7">
        <v>34220449</v>
      </c>
      <c r="W525" s="7">
        <v>33746839</v>
      </c>
      <c r="X525" s="7">
        <v>40166324</v>
      </c>
      <c r="Y525" s="7">
        <v>39676978</v>
      </c>
      <c r="Z525" s="7">
        <v>39262798</v>
      </c>
      <c r="AA525" s="7">
        <v>38691609</v>
      </c>
      <c r="AB525" s="5">
        <v>30.288</v>
      </c>
      <c r="AC525" s="5">
        <v>29.613</v>
      </c>
      <c r="AD525" s="8">
        <v>8.5340000000000007</v>
      </c>
      <c r="AE525" s="8">
        <v>7.3380000000000001</v>
      </c>
      <c r="AF525" s="7">
        <v>219925000</v>
      </c>
      <c r="AG525" s="7">
        <v>219911000</v>
      </c>
      <c r="AH525" s="7">
        <v>219490000</v>
      </c>
      <c r="AI525" s="8">
        <v>90</v>
      </c>
      <c r="AJ525" s="7">
        <v>1134</v>
      </c>
      <c r="AK525" s="7">
        <v>197934440</v>
      </c>
      <c r="AL525" s="6">
        <v>14981.657762999999</v>
      </c>
      <c r="AM525" s="7">
        <v>218206916</v>
      </c>
      <c r="AN525" s="5">
        <v>99.21848</v>
      </c>
    </row>
    <row r="526" spans="1:40" x14ac:dyDescent="0.3">
      <c r="A526" s="4" t="s">
        <v>574</v>
      </c>
      <c r="B526" s="2">
        <v>4298345</v>
      </c>
      <c r="C526" s="1" t="s">
        <v>54</v>
      </c>
      <c r="D526" s="5">
        <v>14103.06173702</v>
      </c>
      <c r="E526" s="6">
        <v>13748.081737</v>
      </c>
      <c r="F526" s="6">
        <v>14262.848737</v>
      </c>
      <c r="G526" s="5">
        <v>0.11</v>
      </c>
      <c r="H526" s="5" t="s">
        <v>799</v>
      </c>
      <c r="I526" s="5">
        <v>0.11</v>
      </c>
      <c r="J526" s="5" t="s">
        <v>799</v>
      </c>
      <c r="K526" s="5">
        <v>15.879255219999999</v>
      </c>
      <c r="L526" s="5">
        <v>11.122381769999999</v>
      </c>
      <c r="M526" s="5">
        <v>74.816128000000006</v>
      </c>
      <c r="N526" s="5" t="s">
        <v>799</v>
      </c>
      <c r="O526" s="5" t="s">
        <v>799</v>
      </c>
      <c r="P526" s="5">
        <v>13.270464</v>
      </c>
      <c r="Q526" s="5" t="s">
        <v>799</v>
      </c>
      <c r="R526" s="5" t="s">
        <v>799</v>
      </c>
      <c r="S526" s="1" t="s">
        <v>80</v>
      </c>
      <c r="T526" s="7">
        <v>980497</v>
      </c>
      <c r="U526" s="7">
        <v>905341</v>
      </c>
      <c r="V526" s="7">
        <v>812614</v>
      </c>
      <c r="W526" s="7">
        <v>743267</v>
      </c>
      <c r="X526" s="7">
        <v>1035991</v>
      </c>
      <c r="Y526" s="7">
        <v>980497</v>
      </c>
      <c r="Z526" s="7">
        <v>958940</v>
      </c>
      <c r="AA526" s="7">
        <v>925752</v>
      </c>
      <c r="AB526" s="5">
        <v>59.496000000000002</v>
      </c>
      <c r="AC526" s="5">
        <v>60.759</v>
      </c>
      <c r="AD526" s="8">
        <v>-4.2699999999999996</v>
      </c>
      <c r="AE526" s="5">
        <v>-1.234</v>
      </c>
      <c r="AF526" s="7">
        <v>83519129</v>
      </c>
      <c r="AG526" s="7">
        <v>83025637</v>
      </c>
      <c r="AH526" s="7">
        <v>81930494</v>
      </c>
      <c r="AI526" s="5">
        <v>99.86</v>
      </c>
      <c r="AJ526" s="7">
        <v>587</v>
      </c>
      <c r="AK526" s="7">
        <v>83403692</v>
      </c>
      <c r="AL526" s="6">
        <v>14083.547431000001</v>
      </c>
      <c r="AM526" s="7">
        <v>82978266</v>
      </c>
      <c r="AN526" s="5">
        <v>99.352260000000001</v>
      </c>
    </row>
    <row r="527" spans="1:40" x14ac:dyDescent="0.3">
      <c r="A527" s="4" t="s">
        <v>575</v>
      </c>
      <c r="B527" s="2">
        <v>4193280</v>
      </c>
      <c r="C527" s="1" t="s">
        <v>54</v>
      </c>
      <c r="D527" s="5">
        <v>18880.92588966</v>
      </c>
      <c r="E527" s="6">
        <v>21911.516888999999</v>
      </c>
      <c r="F527" s="6" t="s">
        <v>42</v>
      </c>
      <c r="G527" s="5">
        <v>2.75</v>
      </c>
      <c r="H527" s="5">
        <v>16.549310999999999</v>
      </c>
      <c r="I527" s="5">
        <v>2.75</v>
      </c>
      <c r="J527" s="5">
        <v>16.549310999999999</v>
      </c>
      <c r="K527" s="5">
        <v>6.7546927800000001</v>
      </c>
      <c r="L527" s="5">
        <v>6.0881673000000003</v>
      </c>
      <c r="M527" s="5">
        <v>26.639844</v>
      </c>
      <c r="N527" s="5" t="s">
        <v>42</v>
      </c>
      <c r="O527" s="5" t="s">
        <v>42</v>
      </c>
      <c r="P527" s="5">
        <v>1.632098</v>
      </c>
      <c r="Q527" s="5">
        <v>8.2430240000000001</v>
      </c>
      <c r="R527" s="5">
        <v>8.2430240000000001</v>
      </c>
      <c r="S527" s="1" t="s">
        <v>45</v>
      </c>
      <c r="T527" s="7">
        <v>12984399</v>
      </c>
      <c r="U527" s="7">
        <v>12368198</v>
      </c>
      <c r="V527" s="7">
        <v>12293368</v>
      </c>
      <c r="W527" s="7">
        <v>9584019</v>
      </c>
      <c r="X527" s="7">
        <v>13425371</v>
      </c>
      <c r="Y527" s="7">
        <v>13410595</v>
      </c>
      <c r="Z527" s="7">
        <v>13160601</v>
      </c>
      <c r="AA527" s="7">
        <v>12984399</v>
      </c>
      <c r="AB527" s="5">
        <v>35.009</v>
      </c>
      <c r="AC527" s="5">
        <v>35.784999999999997</v>
      </c>
      <c r="AD527" s="8">
        <v>13.29</v>
      </c>
      <c r="AE527" s="5">
        <v>13.919</v>
      </c>
      <c r="AF527" s="7">
        <v>80479000</v>
      </c>
      <c r="AG527" s="7">
        <v>80395633</v>
      </c>
      <c r="AH527" s="7">
        <v>80338633</v>
      </c>
      <c r="AI527" s="5">
        <v>64.959999999999994</v>
      </c>
      <c r="AJ527" s="7">
        <v>843</v>
      </c>
      <c r="AK527" s="7">
        <v>52924560</v>
      </c>
      <c r="AL527" s="6">
        <v>12264.737534</v>
      </c>
      <c r="AM527" s="7">
        <v>55711133</v>
      </c>
      <c r="AN527" s="5">
        <v>68.378519999999995</v>
      </c>
    </row>
    <row r="528" spans="1:40" x14ac:dyDescent="0.3">
      <c r="A528" s="4" t="s">
        <v>576</v>
      </c>
      <c r="B528" s="2">
        <v>4121664</v>
      </c>
      <c r="C528" s="1" t="s">
        <v>41</v>
      </c>
      <c r="D528" s="5">
        <v>16037.10758376</v>
      </c>
      <c r="E528" s="6">
        <v>19787.107583000001</v>
      </c>
      <c r="F528" s="6">
        <v>19787.107583999998</v>
      </c>
      <c r="G528" s="5">
        <v>7.6999999999999999E-2</v>
      </c>
      <c r="H528" s="5">
        <v>37.346200000000003</v>
      </c>
      <c r="I528" s="5">
        <v>7.6999999999999999E-2</v>
      </c>
      <c r="J528" s="5">
        <v>37.346200000000003</v>
      </c>
      <c r="K528" s="5" t="s">
        <v>799</v>
      </c>
      <c r="L528" s="5">
        <v>30.96</v>
      </c>
      <c r="M528" s="5">
        <v>35.545349999999999</v>
      </c>
      <c r="N528" s="5">
        <v>24.772555872344299</v>
      </c>
      <c r="O528" s="5">
        <v>74.844339622641797</v>
      </c>
      <c r="P528" s="5">
        <v>3.0792259999999998</v>
      </c>
      <c r="Q528" s="5">
        <v>13.702983</v>
      </c>
      <c r="R528" s="5">
        <v>13.702983</v>
      </c>
      <c r="S528" s="1" t="s">
        <v>43</v>
      </c>
      <c r="T528" s="7">
        <v>6426000</v>
      </c>
      <c r="U528" s="7">
        <v>6037000</v>
      </c>
      <c r="V528" s="7">
        <v>5919000</v>
      </c>
      <c r="W528" s="7">
        <v>5301000</v>
      </c>
      <c r="X528" s="7">
        <v>6426000</v>
      </c>
      <c r="Y528" s="7">
        <v>6382000</v>
      </c>
      <c r="Z528" s="7">
        <v>6392000</v>
      </c>
      <c r="AA528" s="7">
        <v>6297000</v>
      </c>
      <c r="AB528" s="8">
        <v>47.79</v>
      </c>
      <c r="AC528" s="8">
        <v>47.79</v>
      </c>
      <c r="AD528" s="5">
        <v>21.335000000000001</v>
      </c>
      <c r="AE528" s="5">
        <v>21.335000000000001</v>
      </c>
      <c r="AF528" s="7">
        <v>517939487</v>
      </c>
      <c r="AG528" s="7">
        <v>517918000</v>
      </c>
      <c r="AH528" s="7">
        <v>515995000</v>
      </c>
      <c r="AI528" s="5">
        <v>29.47</v>
      </c>
      <c r="AJ528" s="7">
        <v>329</v>
      </c>
      <c r="AK528" s="7">
        <v>152627173</v>
      </c>
      <c r="AL528" s="6">
        <v>4725.3372760000002</v>
      </c>
      <c r="AM528" s="7">
        <v>135255894</v>
      </c>
      <c r="AN528" s="5">
        <v>26.111460000000001</v>
      </c>
    </row>
    <row r="529" spans="1:40" x14ac:dyDescent="0.3">
      <c r="A529" s="4" t="s">
        <v>577</v>
      </c>
      <c r="B529" s="2">
        <v>15568188</v>
      </c>
      <c r="C529" s="1" t="s">
        <v>54</v>
      </c>
      <c r="D529" s="5">
        <v>16147.985536100001</v>
      </c>
      <c r="E529" s="6">
        <v>15223.577536000001</v>
      </c>
      <c r="F529" s="6" t="s">
        <v>42</v>
      </c>
      <c r="G529" s="5">
        <v>0.14799999999999999</v>
      </c>
      <c r="H529" s="5">
        <v>100.185185</v>
      </c>
      <c r="I529" s="5">
        <v>0.14799999999999999</v>
      </c>
      <c r="J529" s="5">
        <v>100.185185</v>
      </c>
      <c r="K529" s="5">
        <v>20.839753470000002</v>
      </c>
      <c r="L529" s="5">
        <v>7.5327206899999997</v>
      </c>
      <c r="M529" s="5">
        <v>36.802720999999998</v>
      </c>
      <c r="N529" s="5" t="s">
        <v>42</v>
      </c>
      <c r="O529" s="5" t="s">
        <v>42</v>
      </c>
      <c r="P529" s="5">
        <v>9.7381469999999997</v>
      </c>
      <c r="Q529" s="5">
        <v>72.747844000000001</v>
      </c>
      <c r="R529" s="5">
        <v>72.747844000000001</v>
      </c>
      <c r="S529" s="1" t="s">
        <v>98</v>
      </c>
      <c r="T529" s="7">
        <v>1430530</v>
      </c>
      <c r="U529" s="7">
        <v>1158530</v>
      </c>
      <c r="V529" s="7">
        <v>929445</v>
      </c>
      <c r="W529" s="7">
        <v>703509</v>
      </c>
      <c r="X529" s="7">
        <v>1563293</v>
      </c>
      <c r="Y529" s="7">
        <v>1496864</v>
      </c>
      <c r="Z529" s="7">
        <v>1430530</v>
      </c>
      <c r="AA529" s="7">
        <v>1364157</v>
      </c>
      <c r="AB529" s="5">
        <v>82.510999999999996</v>
      </c>
      <c r="AC529" s="5">
        <v>82.406000000000006</v>
      </c>
      <c r="AD529" s="8">
        <v>12.029</v>
      </c>
      <c r="AE529" s="8">
        <v>12.249000000000001</v>
      </c>
      <c r="AF529" s="7">
        <v>298519163</v>
      </c>
      <c r="AG529" s="7">
        <v>298215657</v>
      </c>
      <c r="AH529" s="7">
        <v>294293922</v>
      </c>
      <c r="AI529" s="5">
        <v>97.67</v>
      </c>
      <c r="AJ529" s="7">
        <v>688</v>
      </c>
      <c r="AK529" s="7">
        <v>291538890</v>
      </c>
      <c r="AL529" s="6">
        <v>15772.253949</v>
      </c>
      <c r="AM529" s="7">
        <v>296720949</v>
      </c>
      <c r="AN529" s="5">
        <v>99.409319999999994</v>
      </c>
    </row>
    <row r="530" spans="1:40" x14ac:dyDescent="0.3">
      <c r="A530" s="4" t="s">
        <v>578</v>
      </c>
      <c r="B530" s="2">
        <v>4914563</v>
      </c>
      <c r="C530" s="1" t="s">
        <v>54</v>
      </c>
      <c r="D530" s="5">
        <v>16331.86998924</v>
      </c>
      <c r="E530" s="6">
        <v>18611.386349</v>
      </c>
      <c r="F530" s="6" t="s">
        <v>42</v>
      </c>
      <c r="G530" s="5">
        <v>1.4753050153324432</v>
      </c>
      <c r="H530" s="5">
        <v>14.690757</v>
      </c>
      <c r="I530" s="5">
        <v>1.4753050153324432</v>
      </c>
      <c r="J530" s="5">
        <v>14.690757</v>
      </c>
      <c r="K530" s="5">
        <v>8.78665977</v>
      </c>
      <c r="L530" s="5">
        <v>2.2795096099999999</v>
      </c>
      <c r="M530" s="5">
        <v>16.505042</v>
      </c>
      <c r="N530" s="5" t="s">
        <v>42</v>
      </c>
      <c r="O530" s="5" t="s">
        <v>42</v>
      </c>
      <c r="P530" s="5">
        <v>1.3620380000000001</v>
      </c>
      <c r="Q530" s="5">
        <v>7.6888579999999997</v>
      </c>
      <c r="R530" s="5">
        <v>7.6888579999999997</v>
      </c>
      <c r="S530" s="1" t="s">
        <v>49</v>
      </c>
      <c r="T530" s="7">
        <v>13834169.336518962</v>
      </c>
      <c r="U530" s="7">
        <v>11275573.418980228</v>
      </c>
      <c r="V530" s="7">
        <v>9607434.8608047608</v>
      </c>
      <c r="W530" s="7">
        <v>8599740.8703819457</v>
      </c>
      <c r="X530" s="7">
        <v>15174243.707947344</v>
      </c>
      <c r="Y530" s="7">
        <v>15169006.703478856</v>
      </c>
      <c r="Z530" s="7">
        <v>14563872.533026647</v>
      </c>
      <c r="AA530" s="7">
        <v>13834169.336518962</v>
      </c>
      <c r="AB530" s="5">
        <v>45.232999999999997</v>
      </c>
      <c r="AC530" s="5">
        <v>45.703000000000003</v>
      </c>
      <c r="AD530" s="5">
        <v>17.206</v>
      </c>
      <c r="AE530" s="5">
        <v>17.236999999999998</v>
      </c>
      <c r="AF530" s="7">
        <v>210083227</v>
      </c>
      <c r="AG530" s="7">
        <v>210083227</v>
      </c>
      <c r="AH530" s="7">
        <v>210083227</v>
      </c>
      <c r="AI530" s="5">
        <v>15.33</v>
      </c>
      <c r="AJ530" s="7">
        <v>285</v>
      </c>
      <c r="AK530" s="7">
        <v>32195871</v>
      </c>
      <c r="AL530" s="6">
        <v>2502.9070109999998</v>
      </c>
      <c r="AM530" s="7">
        <v>52520808</v>
      </c>
      <c r="AN530" s="8">
        <v>25</v>
      </c>
    </row>
    <row r="531" spans="1:40" x14ac:dyDescent="0.3">
      <c r="A531" s="4" t="s">
        <v>579</v>
      </c>
      <c r="B531" s="2">
        <v>4094404</v>
      </c>
      <c r="C531" s="1" t="s">
        <v>54</v>
      </c>
      <c r="D531" s="5">
        <v>12616.666440000001</v>
      </c>
      <c r="E531" s="6">
        <v>14290.92144</v>
      </c>
      <c r="F531" s="6">
        <v>14290.92144</v>
      </c>
      <c r="G531" s="8">
        <v>4.6319999999999997</v>
      </c>
      <c r="H531" s="5">
        <v>8.4023979999999998</v>
      </c>
      <c r="I531" s="8">
        <v>4.6319999999999997</v>
      </c>
      <c r="J531" s="5">
        <v>8.4023979999999998</v>
      </c>
      <c r="K531" s="5">
        <v>1.6406493900000001</v>
      </c>
      <c r="L531" s="5">
        <v>1.6406493900000001</v>
      </c>
      <c r="M531" s="5">
        <v>13.959047999999999</v>
      </c>
      <c r="N531" s="5" t="s">
        <v>42</v>
      </c>
      <c r="O531" s="5" t="s">
        <v>42</v>
      </c>
      <c r="P531" s="5">
        <v>1.317531</v>
      </c>
      <c r="Q531" s="5">
        <v>6.5397819999999998</v>
      </c>
      <c r="R531" s="5">
        <v>6.5397819999999998</v>
      </c>
      <c r="S531" s="1" t="s">
        <v>56</v>
      </c>
      <c r="T531" s="7">
        <v>10846740</v>
      </c>
      <c r="U531" s="7">
        <v>9994937</v>
      </c>
      <c r="V531" s="7">
        <v>10275558</v>
      </c>
      <c r="W531" s="7">
        <v>8790361</v>
      </c>
      <c r="X531" s="7">
        <v>10846740</v>
      </c>
      <c r="Y531" s="7">
        <v>10533425</v>
      </c>
      <c r="Z531" s="7">
        <v>10493123</v>
      </c>
      <c r="AA531" s="7">
        <v>10162616</v>
      </c>
      <c r="AB531" s="5">
        <v>28.454000000000001</v>
      </c>
      <c r="AC531" s="5">
        <v>28.454000000000001</v>
      </c>
      <c r="AD531" s="5">
        <v>20.141999999999999</v>
      </c>
      <c r="AE531" s="5">
        <v>20.141999999999999</v>
      </c>
      <c r="AF531" s="7">
        <v>99788000</v>
      </c>
      <c r="AG531" s="7">
        <v>100939000</v>
      </c>
      <c r="AH531" s="7">
        <v>103791000</v>
      </c>
      <c r="AI531" s="8">
        <v>89.8</v>
      </c>
      <c r="AJ531" s="7">
        <v>823</v>
      </c>
      <c r="AK531" s="7">
        <v>89836392</v>
      </c>
      <c r="AL531" s="6">
        <v>11330.165759</v>
      </c>
      <c r="AM531" s="7">
        <v>99258105</v>
      </c>
      <c r="AN531" s="5">
        <v>99.22139</v>
      </c>
    </row>
    <row r="532" spans="1:40" x14ac:dyDescent="0.3">
      <c r="A532" s="4" t="s">
        <v>580</v>
      </c>
      <c r="B532" s="2">
        <v>4050636</v>
      </c>
      <c r="C532" s="1" t="s">
        <v>54</v>
      </c>
      <c r="D532" s="5">
        <v>15458.537452799999</v>
      </c>
      <c r="E532" s="6">
        <v>17246.537452</v>
      </c>
      <c r="F532" s="6">
        <v>17246.537453000001</v>
      </c>
      <c r="G532" s="5">
        <v>11.8</v>
      </c>
      <c r="H532" s="5">
        <v>5.62879499217527</v>
      </c>
      <c r="I532" s="5">
        <v>11.8</v>
      </c>
      <c r="J532" s="5">
        <v>5.62879499217527</v>
      </c>
      <c r="K532" s="5">
        <v>1.0085582001956299</v>
      </c>
      <c r="L532" s="5">
        <v>1.0085582001956299</v>
      </c>
      <c r="M532" s="5">
        <v>2.9638659999999999</v>
      </c>
      <c r="N532" s="5" t="s">
        <v>42</v>
      </c>
      <c r="O532" s="5" t="s">
        <v>42</v>
      </c>
      <c r="P532" s="5">
        <v>1.049283</v>
      </c>
      <c r="Q532" s="5">
        <v>6.1103759999999996</v>
      </c>
      <c r="R532" s="5">
        <v>6.1103759999999996</v>
      </c>
      <c r="S532" s="1" t="s">
        <v>49</v>
      </c>
      <c r="T532" s="7">
        <v>14586000</v>
      </c>
      <c r="U532" s="7">
        <v>12060000</v>
      </c>
      <c r="V532" s="7">
        <v>11866263</v>
      </c>
      <c r="W532" s="7">
        <v>9598114</v>
      </c>
      <c r="X532" s="7">
        <v>16303000</v>
      </c>
      <c r="Y532" s="7">
        <v>16009000</v>
      </c>
      <c r="Z532" s="7">
        <v>15433000</v>
      </c>
      <c r="AA532" s="7">
        <v>14586000</v>
      </c>
      <c r="AB532" s="5">
        <v>16.321999999999999</v>
      </c>
      <c r="AC532" s="8">
        <v>17.518999999999998</v>
      </c>
      <c r="AD532" s="5" t="s">
        <v>42</v>
      </c>
      <c r="AE532" s="5" t="s">
        <v>42</v>
      </c>
      <c r="AF532" s="7">
        <v>43000000</v>
      </c>
      <c r="AG532" s="7">
        <v>43300000</v>
      </c>
      <c r="AH532" s="7">
        <v>43400000</v>
      </c>
      <c r="AI532" s="5">
        <v>95.54</v>
      </c>
      <c r="AJ532" s="7">
        <v>883</v>
      </c>
      <c r="AK532" s="7">
        <v>41062715</v>
      </c>
      <c r="AL532" s="6">
        <v>14769.437330999999</v>
      </c>
      <c r="AM532" s="7">
        <v>32607365</v>
      </c>
      <c r="AN532" s="5">
        <v>75.868870000000001</v>
      </c>
    </row>
    <row r="533" spans="1:40" x14ac:dyDescent="0.3">
      <c r="A533" s="4" t="s">
        <v>581</v>
      </c>
      <c r="B533" s="2">
        <v>4430411</v>
      </c>
      <c r="C533" s="1" t="s">
        <v>41</v>
      </c>
      <c r="D533" s="5">
        <v>15154.12539718</v>
      </c>
      <c r="E533" s="6">
        <v>7307.1253969999998</v>
      </c>
      <c r="F533" s="6" t="s">
        <v>42</v>
      </c>
      <c r="G533" s="5">
        <v>0</v>
      </c>
      <c r="H533" s="5" t="s">
        <v>799</v>
      </c>
      <c r="I533" s="5">
        <v>0</v>
      </c>
      <c r="J533" s="5" t="s">
        <v>799</v>
      </c>
      <c r="K533" s="5">
        <v>1.28115037</v>
      </c>
      <c r="L533" s="5">
        <v>1.2711837099999999</v>
      </c>
      <c r="M533" s="5" t="s">
        <v>799</v>
      </c>
      <c r="N533" s="5" t="s">
        <v>42</v>
      </c>
      <c r="O533" s="5" t="s">
        <v>42</v>
      </c>
      <c r="P533" s="5">
        <v>1.4381269999999999</v>
      </c>
      <c r="Q533" s="5" t="s">
        <v>799</v>
      </c>
      <c r="R533" s="5">
        <v>-3.372779</v>
      </c>
      <c r="S533" s="1" t="s">
        <v>49</v>
      </c>
      <c r="T533" s="7">
        <v>6848000</v>
      </c>
      <c r="U533" s="7">
        <v>19263000</v>
      </c>
      <c r="V533" s="7">
        <v>18471000</v>
      </c>
      <c r="W533" s="7">
        <v>803000</v>
      </c>
      <c r="X533" s="7">
        <v>5081000</v>
      </c>
      <c r="Y533" s="7">
        <v>5050000</v>
      </c>
      <c r="Z533" s="7">
        <v>5153000</v>
      </c>
      <c r="AA533" s="7">
        <v>6848000</v>
      </c>
      <c r="AB533" s="5">
        <v>-39.281999999999996</v>
      </c>
      <c r="AC533" s="8">
        <v>-27</v>
      </c>
      <c r="AD533" s="5">
        <v>-52.832999999999998</v>
      </c>
      <c r="AE533" s="8">
        <v>-46</v>
      </c>
      <c r="AF533" s="7">
        <v>385000000</v>
      </c>
      <c r="AG533" s="7">
        <v>384000000</v>
      </c>
      <c r="AH533" s="7">
        <v>381000000</v>
      </c>
      <c r="AI533" s="8">
        <v>68.599999999999994</v>
      </c>
      <c r="AJ533" s="7">
        <v>1094</v>
      </c>
      <c r="AK533" s="7">
        <v>263978117</v>
      </c>
      <c r="AL533" s="6">
        <v>10395.458247</v>
      </c>
      <c r="AM533" s="7">
        <v>347520967</v>
      </c>
      <c r="AN533" s="5">
        <v>90.307919999999996</v>
      </c>
    </row>
    <row r="534" spans="1:40" x14ac:dyDescent="0.3">
      <c r="A534" s="4" t="s">
        <v>582</v>
      </c>
      <c r="B534" s="2">
        <v>3001622</v>
      </c>
      <c r="C534" s="1" t="s">
        <v>54</v>
      </c>
      <c r="D534" s="5">
        <v>15044.06237012</v>
      </c>
      <c r="E534" s="6">
        <v>17952.362369999999</v>
      </c>
      <c r="F534" s="6" t="s">
        <v>42</v>
      </c>
      <c r="G534" s="5">
        <v>2.25</v>
      </c>
      <c r="H534" s="5">
        <v>22.475093000000001</v>
      </c>
      <c r="I534" s="5">
        <v>2.25</v>
      </c>
      <c r="J534" s="5">
        <v>22.475093000000001</v>
      </c>
      <c r="K534" s="5" t="s">
        <v>799</v>
      </c>
      <c r="L534" s="5">
        <v>6.2916666699999997</v>
      </c>
      <c r="M534" s="5">
        <v>23.516704000000001</v>
      </c>
      <c r="N534" s="5" t="s">
        <v>42</v>
      </c>
      <c r="O534" s="5" t="s">
        <v>42</v>
      </c>
      <c r="P534" s="5">
        <v>2.0681250000000002</v>
      </c>
      <c r="Q534" s="5">
        <v>12.049374</v>
      </c>
      <c r="R534" s="5">
        <v>12.049374</v>
      </c>
      <c r="S534" s="1" t="s">
        <v>49</v>
      </c>
      <c r="T534" s="7">
        <v>8364300</v>
      </c>
      <c r="U534" s="7">
        <v>9039300</v>
      </c>
      <c r="V534" s="7">
        <v>8408300</v>
      </c>
      <c r="W534" s="7">
        <v>6971500</v>
      </c>
      <c r="X534" s="7">
        <v>8680500</v>
      </c>
      <c r="Y534" s="7">
        <v>8595400</v>
      </c>
      <c r="Z534" s="7">
        <v>8450600</v>
      </c>
      <c r="AA534" s="7">
        <v>8364300</v>
      </c>
      <c r="AB534" s="5">
        <v>27.228999999999999</v>
      </c>
      <c r="AC534" s="8">
        <v>29.001999999999999</v>
      </c>
      <c r="AD534" s="5">
        <v>15.194000000000001</v>
      </c>
      <c r="AE534" s="8">
        <v>16.315999999999999</v>
      </c>
      <c r="AF534" s="7">
        <v>80440716</v>
      </c>
      <c r="AG534" s="7">
        <v>80570966</v>
      </c>
      <c r="AH534" s="7">
        <v>80555148</v>
      </c>
      <c r="AI534" s="5">
        <v>94.08</v>
      </c>
      <c r="AJ534" s="7">
        <v>972</v>
      </c>
      <c r="AK534" s="7">
        <v>75592351</v>
      </c>
      <c r="AL534" s="6">
        <v>14153.911801</v>
      </c>
      <c r="AM534" s="7">
        <v>79631029</v>
      </c>
      <c r="AN534" s="5">
        <v>99.109629999999996</v>
      </c>
    </row>
    <row r="535" spans="1:40" x14ac:dyDescent="0.3">
      <c r="A535" s="4" t="s">
        <v>583</v>
      </c>
      <c r="B535" s="2">
        <v>4437855</v>
      </c>
      <c r="C535" s="1" t="s">
        <v>41</v>
      </c>
      <c r="D535" s="5">
        <v>15966.66577516</v>
      </c>
      <c r="E535" s="6">
        <v>11760.765775</v>
      </c>
      <c r="F535" s="6" t="s">
        <v>42</v>
      </c>
      <c r="G535" s="5">
        <v>6.39</v>
      </c>
      <c r="H535" s="5">
        <v>15.739119000000001</v>
      </c>
      <c r="I535" s="5">
        <v>6.39</v>
      </c>
      <c r="J535" s="5">
        <v>15.739119000000001</v>
      </c>
      <c r="K535" s="5">
        <v>2.6643621799999999</v>
      </c>
      <c r="L535" s="5">
        <v>2.6154172399999998</v>
      </c>
      <c r="M535" s="5">
        <v>18.218124</v>
      </c>
      <c r="N535" s="5" t="s">
        <v>42</v>
      </c>
      <c r="O535" s="5" t="s">
        <v>42</v>
      </c>
      <c r="P535" s="5">
        <v>4.2670219999999999</v>
      </c>
      <c r="Q535" s="5">
        <v>8.2950809999999997</v>
      </c>
      <c r="R535" s="5">
        <v>8.2950809999999997</v>
      </c>
      <c r="S535" s="1" t="s">
        <v>49</v>
      </c>
      <c r="T535" s="7">
        <v>2327500</v>
      </c>
      <c r="U535" s="7">
        <v>1936300</v>
      </c>
      <c r="V535" s="7">
        <v>1685500</v>
      </c>
      <c r="W535" s="7">
        <v>1483300</v>
      </c>
      <c r="X535" s="7">
        <v>2756200</v>
      </c>
      <c r="Y535" s="7">
        <v>2616700</v>
      </c>
      <c r="Z535" s="7">
        <v>2498300</v>
      </c>
      <c r="AA535" s="7">
        <v>2327500</v>
      </c>
      <c r="AB535" s="5">
        <v>88.936999999999998</v>
      </c>
      <c r="AC535" s="5">
        <v>88.941000000000003</v>
      </c>
      <c r="AD535" s="5">
        <v>53.241999999999997</v>
      </c>
      <c r="AE535" s="5">
        <v>51.234000000000002</v>
      </c>
      <c r="AF535" s="7">
        <v>44615658</v>
      </c>
      <c r="AG535" s="7">
        <v>44421650</v>
      </c>
      <c r="AH535" s="7">
        <v>46981211</v>
      </c>
      <c r="AI535" s="5">
        <v>93.17</v>
      </c>
      <c r="AJ535" s="7">
        <v>802</v>
      </c>
      <c r="AK535" s="7">
        <v>41593919</v>
      </c>
      <c r="AL535" s="6">
        <v>14875.649191</v>
      </c>
      <c r="AM535" s="7">
        <v>40934544</v>
      </c>
      <c r="AN535" s="5">
        <v>91.689970000000002</v>
      </c>
    </row>
    <row r="536" spans="1:40" x14ac:dyDescent="0.3">
      <c r="A536" s="4" t="s">
        <v>584</v>
      </c>
      <c r="B536" s="2">
        <v>4121144</v>
      </c>
      <c r="C536" s="1" t="s">
        <v>54</v>
      </c>
      <c r="D536" s="5">
        <v>14601.672896550001</v>
      </c>
      <c r="E536" s="6">
        <v>17686.672896</v>
      </c>
      <c r="F536" s="6" t="s">
        <v>42</v>
      </c>
      <c r="G536" s="5">
        <v>0.83</v>
      </c>
      <c r="H536" s="5">
        <v>152.281879</v>
      </c>
      <c r="I536" s="5">
        <v>0.83</v>
      </c>
      <c r="J536" s="5">
        <v>152.281879</v>
      </c>
      <c r="K536" s="5">
        <v>1.99711303</v>
      </c>
      <c r="L536" s="5">
        <v>1.3694413599999999</v>
      </c>
      <c r="M536" s="5">
        <v>32.525803000000003</v>
      </c>
      <c r="N536" s="5" t="s">
        <v>42</v>
      </c>
      <c r="O536" s="5" t="s">
        <v>42</v>
      </c>
      <c r="P536" s="5">
        <v>1.4586950000000001</v>
      </c>
      <c r="Q536" s="5">
        <v>8.9780069999999998</v>
      </c>
      <c r="R536" s="5">
        <v>8.9780069999999998</v>
      </c>
      <c r="S536" s="1" t="s">
        <v>49</v>
      </c>
      <c r="T536" s="7">
        <v>12548000</v>
      </c>
      <c r="U536" s="7">
        <v>15794000</v>
      </c>
      <c r="V536" s="7">
        <v>11778000</v>
      </c>
      <c r="W536" s="7">
        <v>7504000</v>
      </c>
      <c r="X536" s="7">
        <v>12125000</v>
      </c>
      <c r="Y536" s="7">
        <v>12123000</v>
      </c>
      <c r="Z536" s="7">
        <v>12167000</v>
      </c>
      <c r="AA536" s="7">
        <v>12548000</v>
      </c>
      <c r="AB536" s="5">
        <v>17.684000000000001</v>
      </c>
      <c r="AC536" s="5">
        <v>15.076000000000001</v>
      </c>
      <c r="AD536" s="5">
        <v>17.469000000000001</v>
      </c>
      <c r="AE536" s="5">
        <v>14.968999999999999</v>
      </c>
      <c r="AF536" s="7">
        <v>128699078</v>
      </c>
      <c r="AG536" s="7">
        <v>128583367</v>
      </c>
      <c r="AH536" s="7">
        <v>128132689</v>
      </c>
      <c r="AI536" s="8">
        <v>26.5</v>
      </c>
      <c r="AJ536" s="7">
        <v>495</v>
      </c>
      <c r="AK536" s="7">
        <v>34104385</v>
      </c>
      <c r="AL536" s="6">
        <v>3869.1424780000002</v>
      </c>
      <c r="AM536" s="7">
        <v>34323894</v>
      </c>
      <c r="AN536" s="5">
        <v>26.668489999999998</v>
      </c>
    </row>
    <row r="537" spans="1:40" x14ac:dyDescent="0.3">
      <c r="A537" s="4" t="s">
        <v>585</v>
      </c>
      <c r="B537" s="2">
        <v>4206221</v>
      </c>
      <c r="C537" s="1" t="s">
        <v>54</v>
      </c>
      <c r="D537" s="5">
        <v>14528.29378416</v>
      </c>
      <c r="E537" s="6">
        <v>19542.629784000001</v>
      </c>
      <c r="F537" s="6" t="s">
        <v>42</v>
      </c>
      <c r="G537" s="8">
        <v>4.1900000000000004</v>
      </c>
      <c r="H537" s="5">
        <v>25.842752000000001</v>
      </c>
      <c r="I537" s="8">
        <v>4.1900000000000004</v>
      </c>
      <c r="J537" s="5">
        <v>25.842752000000001</v>
      </c>
      <c r="K537" s="5" t="s">
        <v>799</v>
      </c>
      <c r="L537" s="5" t="s">
        <v>799</v>
      </c>
      <c r="M537" s="5">
        <v>29.361435</v>
      </c>
      <c r="N537" s="5" t="s">
        <v>42</v>
      </c>
      <c r="O537" s="5" t="s">
        <v>42</v>
      </c>
      <c r="P537" s="5">
        <v>4.188777</v>
      </c>
      <c r="Q537" s="5">
        <v>19.38278</v>
      </c>
      <c r="R537" s="5">
        <v>19.38278</v>
      </c>
      <c r="S537" s="1" t="s">
        <v>49</v>
      </c>
      <c r="T537" s="7">
        <v>4479358</v>
      </c>
      <c r="U537" s="7">
        <v>4537158</v>
      </c>
      <c r="V537" s="7">
        <v>4357373</v>
      </c>
      <c r="W537" s="7">
        <v>4117411</v>
      </c>
      <c r="X537" s="7">
        <v>4665474</v>
      </c>
      <c r="Y537" s="7">
        <v>4612716</v>
      </c>
      <c r="Z537" s="7">
        <v>4539607</v>
      </c>
      <c r="AA537" s="7">
        <v>4479358</v>
      </c>
      <c r="AB537" s="8">
        <v>28</v>
      </c>
      <c r="AC537" s="8">
        <v>28.465</v>
      </c>
      <c r="AD537" s="8">
        <v>19.469000000000001</v>
      </c>
      <c r="AE537" s="8">
        <v>19.742999999999999</v>
      </c>
      <c r="AF537" s="7">
        <v>34530370</v>
      </c>
      <c r="AG537" s="7">
        <v>34956623</v>
      </c>
      <c r="AH537" s="7">
        <v>34879123</v>
      </c>
      <c r="AI537" s="5">
        <v>99.47</v>
      </c>
      <c r="AJ537" s="7">
        <v>900</v>
      </c>
      <c r="AK537" s="7">
        <v>34347411</v>
      </c>
      <c r="AL537" s="6">
        <v>14450.642755000001</v>
      </c>
      <c r="AM537" s="7">
        <v>33085134</v>
      </c>
      <c r="AN537" s="5">
        <v>95.810130000000001</v>
      </c>
    </row>
    <row r="538" spans="1:40" x14ac:dyDescent="0.3">
      <c r="A538" s="4" t="s">
        <v>586</v>
      </c>
      <c r="B538" s="2">
        <v>10461017</v>
      </c>
      <c r="C538" s="1" t="s">
        <v>41</v>
      </c>
      <c r="D538" s="5">
        <v>21637.692566260001</v>
      </c>
      <c r="E538" s="6">
        <v>20750.891565999998</v>
      </c>
      <c r="F538" s="6" t="s">
        <v>42</v>
      </c>
      <c r="G538" s="5">
        <v>-4.8000000000000001E-2</v>
      </c>
      <c r="H538" s="5" t="s">
        <v>799</v>
      </c>
      <c r="I538" s="5">
        <v>-4.8000000000000001E-2</v>
      </c>
      <c r="J538" s="5" t="s">
        <v>799</v>
      </c>
      <c r="K538" s="5">
        <v>24.31295669</v>
      </c>
      <c r="L538" s="5">
        <v>24.31295669</v>
      </c>
      <c r="M538" s="5">
        <v>150.407938</v>
      </c>
      <c r="N538" s="5" t="s">
        <v>42</v>
      </c>
      <c r="O538" s="5" t="s">
        <v>42</v>
      </c>
      <c r="P538" s="5">
        <v>67.878144000000006</v>
      </c>
      <c r="Q538" s="5" t="s">
        <v>799</v>
      </c>
      <c r="R538" s="5" t="s">
        <v>799</v>
      </c>
      <c r="S538" s="1" t="s">
        <v>49</v>
      </c>
      <c r="T538" s="7">
        <v>115794</v>
      </c>
      <c r="U538" s="7">
        <v>79872</v>
      </c>
      <c r="V538" s="7" t="s">
        <v>42</v>
      </c>
      <c r="W538" s="7" t="s">
        <v>42</v>
      </c>
      <c r="X538" s="7">
        <v>305708</v>
      </c>
      <c r="Y538" s="7">
        <v>229550</v>
      </c>
      <c r="Z538" s="7">
        <v>163388</v>
      </c>
      <c r="AA538" s="7">
        <v>115794</v>
      </c>
      <c r="AB538" s="5">
        <v>68.938999999999993</v>
      </c>
      <c r="AC538" s="5">
        <v>77.614999999999995</v>
      </c>
      <c r="AD538" s="5">
        <v>-23.936</v>
      </c>
      <c r="AE538" s="5">
        <v>-34.173000000000002</v>
      </c>
      <c r="AF538" s="7">
        <v>158561000</v>
      </c>
      <c r="AG538" s="7">
        <v>156656000</v>
      </c>
      <c r="AH538" s="7">
        <v>36567000</v>
      </c>
      <c r="AI538" s="5">
        <v>42.42</v>
      </c>
      <c r="AJ538" s="7">
        <v>282</v>
      </c>
      <c r="AK538" s="7">
        <v>67289486</v>
      </c>
      <c r="AL538" s="6">
        <v>9179.6316800000004</v>
      </c>
      <c r="AM538" s="7">
        <v>113499890</v>
      </c>
      <c r="AN538" s="5">
        <v>71.558719999999994</v>
      </c>
    </row>
    <row r="539" spans="1:40" x14ac:dyDescent="0.3">
      <c r="A539" s="4" t="s">
        <v>587</v>
      </c>
      <c r="B539" s="2">
        <v>103464</v>
      </c>
      <c r="C539" s="1" t="s">
        <v>54</v>
      </c>
      <c r="D539" s="5">
        <v>16207.674976349999</v>
      </c>
      <c r="E539" s="6" t="s">
        <v>42</v>
      </c>
      <c r="F539" s="6">
        <v>26308.943975999999</v>
      </c>
      <c r="G539" s="5">
        <v>0.72299999999999998</v>
      </c>
      <c r="H539" s="5">
        <v>33.705128205128197</v>
      </c>
      <c r="I539" s="5">
        <v>0.751</v>
      </c>
      <c r="J539" s="5">
        <v>33.705128205128197</v>
      </c>
      <c r="K539" s="5">
        <v>2.3123864660690598</v>
      </c>
      <c r="L539" s="5">
        <v>1.7847103918146101</v>
      </c>
      <c r="M539" s="5" t="s">
        <v>799</v>
      </c>
      <c r="N539" s="5" t="s">
        <v>42</v>
      </c>
      <c r="O539" s="5" t="s">
        <v>42</v>
      </c>
      <c r="P539" s="5" t="s">
        <v>42</v>
      </c>
      <c r="Q539" s="5" t="s">
        <v>42</v>
      </c>
      <c r="R539" s="5">
        <v>6.0967100721530896</v>
      </c>
      <c r="S539" s="1" t="s">
        <v>82</v>
      </c>
      <c r="T539" s="7">
        <v>4700417</v>
      </c>
      <c r="U539" s="7">
        <v>5659797</v>
      </c>
      <c r="V539" s="7">
        <v>8013826</v>
      </c>
      <c r="W539" s="7">
        <v>5850521</v>
      </c>
      <c r="X539" s="7">
        <v>6275406</v>
      </c>
      <c r="Y539" s="7">
        <v>5773963</v>
      </c>
      <c r="Z539" s="7">
        <v>5155128</v>
      </c>
      <c r="AA539" s="7">
        <v>4700417</v>
      </c>
      <c r="AB539" s="5">
        <v>75.563000000000002</v>
      </c>
      <c r="AC539" s="5">
        <v>77.974999999999994</v>
      </c>
      <c r="AD539" s="5" t="s">
        <v>42</v>
      </c>
      <c r="AE539" s="5" t="s">
        <v>42</v>
      </c>
      <c r="AF539" s="7">
        <v>205495338</v>
      </c>
      <c r="AG539" s="7">
        <v>212053183</v>
      </c>
      <c r="AH539" s="7">
        <v>210427746</v>
      </c>
      <c r="AI539" s="5">
        <v>72.260000000000005</v>
      </c>
      <c r="AJ539" s="7">
        <v>609</v>
      </c>
      <c r="AK539" s="7">
        <v>148492621</v>
      </c>
      <c r="AL539" s="6">
        <v>11711.613018</v>
      </c>
      <c r="AM539" s="7">
        <v>162628004</v>
      </c>
      <c r="AN539" s="5">
        <v>79.138249999999999</v>
      </c>
    </row>
    <row r="540" spans="1:40" x14ac:dyDescent="0.3">
      <c r="A540" s="4" t="s">
        <v>588</v>
      </c>
      <c r="B540" s="2">
        <v>4912674</v>
      </c>
      <c r="C540" s="1" t="s">
        <v>54</v>
      </c>
      <c r="D540" s="5">
        <v>15758.30231085</v>
      </c>
      <c r="E540" s="6">
        <v>20645.302309999999</v>
      </c>
      <c r="F540" s="6" t="s">
        <v>42</v>
      </c>
      <c r="G540" s="5">
        <v>0.61</v>
      </c>
      <c r="H540" s="5">
        <v>28.972162999999998</v>
      </c>
      <c r="I540" s="5">
        <v>0.61</v>
      </c>
      <c r="J540" s="5">
        <v>28.972162999999998</v>
      </c>
      <c r="K540" s="5" t="s">
        <v>799</v>
      </c>
      <c r="L540" s="5">
        <v>3.45735166</v>
      </c>
      <c r="M540" s="5">
        <v>23.010204000000002</v>
      </c>
      <c r="N540" s="5" t="s">
        <v>42</v>
      </c>
      <c r="O540" s="5" t="s">
        <v>42</v>
      </c>
      <c r="P540" s="5">
        <v>0.55316699999999996</v>
      </c>
      <c r="Q540" s="5">
        <v>12.751885</v>
      </c>
      <c r="R540" s="5">
        <v>12.751885</v>
      </c>
      <c r="S540" s="1" t="s">
        <v>49</v>
      </c>
      <c r="T540" s="7">
        <v>35597000</v>
      </c>
      <c r="U540" s="7">
        <v>34057000</v>
      </c>
      <c r="V540" s="7">
        <v>29487000</v>
      </c>
      <c r="W540" s="7">
        <v>22885000</v>
      </c>
      <c r="X540" s="7">
        <v>37322000</v>
      </c>
      <c r="Y540" s="7">
        <v>36700000</v>
      </c>
      <c r="Z540" s="7">
        <v>36004000</v>
      </c>
      <c r="AA540" s="7">
        <v>35597000</v>
      </c>
      <c r="AB540" s="5">
        <v>17.271000000000001</v>
      </c>
      <c r="AC540" s="5">
        <v>17.303000000000001</v>
      </c>
      <c r="AD540" s="8">
        <v>4.04</v>
      </c>
      <c r="AE540" s="8">
        <v>4.1420000000000003</v>
      </c>
      <c r="AF540" s="7">
        <v>235400000</v>
      </c>
      <c r="AG540" s="7">
        <v>245500000</v>
      </c>
      <c r="AH540" s="7">
        <v>246300000</v>
      </c>
      <c r="AI540" s="5">
        <v>97.11</v>
      </c>
      <c r="AJ540" s="7">
        <v>601</v>
      </c>
      <c r="AK540" s="7">
        <v>226203720</v>
      </c>
      <c r="AL540" s="6">
        <v>15302.681658</v>
      </c>
      <c r="AM540" s="7">
        <v>231998403</v>
      </c>
      <c r="AN540" s="5">
        <v>99.596339999999998</v>
      </c>
    </row>
    <row r="541" spans="1:40" x14ac:dyDescent="0.3">
      <c r="A541" s="4" t="s">
        <v>589</v>
      </c>
      <c r="B541" s="2">
        <v>4057038</v>
      </c>
      <c r="C541" s="1" t="s">
        <v>41</v>
      </c>
      <c r="D541" s="5">
        <v>15224.03065466</v>
      </c>
      <c r="E541" s="6">
        <v>25076.030653999998</v>
      </c>
      <c r="F541" s="6">
        <v>25076.030655000002</v>
      </c>
      <c r="G541" s="5">
        <v>1.1499999999999999</v>
      </c>
      <c r="H541" s="5">
        <v>23.049728000000002</v>
      </c>
      <c r="I541" s="5">
        <v>1.1499999999999999</v>
      </c>
      <c r="J541" s="5">
        <v>23.049728000000002</v>
      </c>
      <c r="K541" s="5">
        <v>2.1848646700000001</v>
      </c>
      <c r="L541" s="5">
        <v>2.1848646700000001</v>
      </c>
      <c r="M541" s="5" t="s">
        <v>799</v>
      </c>
      <c r="N541" s="5" t="s">
        <v>799</v>
      </c>
      <c r="O541" s="5">
        <v>211.38103864734299</v>
      </c>
      <c r="P541" s="5">
        <v>6.3227510000000002</v>
      </c>
      <c r="Q541" s="5">
        <v>14.776683</v>
      </c>
      <c r="R541" s="5">
        <v>14.776683</v>
      </c>
      <c r="S541" s="1" t="s">
        <v>49</v>
      </c>
      <c r="T541" s="7">
        <v>4027000</v>
      </c>
      <c r="U541" s="7">
        <v>4205000</v>
      </c>
      <c r="V541" s="7">
        <v>3669000</v>
      </c>
      <c r="W541" s="7">
        <v>3416000</v>
      </c>
      <c r="X541" s="7">
        <v>3966000</v>
      </c>
      <c r="Y541" s="7">
        <v>3962000</v>
      </c>
      <c r="Z541" s="7">
        <v>3981000</v>
      </c>
      <c r="AA541" s="7">
        <v>4027000</v>
      </c>
      <c r="AB541" s="5">
        <v>43.058999999999997</v>
      </c>
      <c r="AC541" s="8">
        <v>44.906999999999996</v>
      </c>
      <c r="AD541" s="5">
        <v>39.558</v>
      </c>
      <c r="AE541" s="8">
        <v>41.276000000000003</v>
      </c>
      <c r="AF541" s="7">
        <v>256599202</v>
      </c>
      <c r="AG541" s="7">
        <v>256499575</v>
      </c>
      <c r="AH541" s="7">
        <v>255179087</v>
      </c>
      <c r="AI541" s="5">
        <v>82.22</v>
      </c>
      <c r="AJ541" s="7">
        <v>792</v>
      </c>
      <c r="AK541" s="7">
        <v>210985524</v>
      </c>
      <c r="AL541" s="6">
        <v>12517.771138</v>
      </c>
      <c r="AM541" s="7">
        <v>255912668</v>
      </c>
      <c r="AN541" s="5">
        <v>99.73245</v>
      </c>
    </row>
    <row r="542" spans="1:40" x14ac:dyDescent="0.3">
      <c r="A542" s="4" t="s">
        <v>590</v>
      </c>
      <c r="B542" s="2">
        <v>4556424</v>
      </c>
      <c r="C542" s="1" t="s">
        <v>41</v>
      </c>
      <c r="D542" s="5">
        <v>18522.771029700001</v>
      </c>
      <c r="E542" s="6">
        <v>17711.034028999999</v>
      </c>
      <c r="F542" s="6" t="s">
        <v>42</v>
      </c>
      <c r="G542" s="5">
        <v>0.3</v>
      </c>
      <c r="H542" s="5">
        <v>19.036745</v>
      </c>
      <c r="I542" s="5">
        <v>0.3</v>
      </c>
      <c r="J542" s="5">
        <v>19.036745</v>
      </c>
      <c r="K542" s="5">
        <v>12.769809219999999</v>
      </c>
      <c r="L542" s="5">
        <v>9.3096446700000008</v>
      </c>
      <c r="M542" s="5">
        <v>21.124165000000001</v>
      </c>
      <c r="N542" s="5" t="s">
        <v>42</v>
      </c>
      <c r="O542" s="5" t="s">
        <v>42</v>
      </c>
      <c r="P542" s="5">
        <v>6.0802630000000004</v>
      </c>
      <c r="Q542" s="5">
        <v>68.618429000000006</v>
      </c>
      <c r="R542" s="5">
        <v>68.618429000000006</v>
      </c>
      <c r="S542" s="1" t="s">
        <v>45</v>
      </c>
      <c r="T542" s="7">
        <v>2761882</v>
      </c>
      <c r="U542" s="7">
        <v>2515915</v>
      </c>
      <c r="V542" s="7">
        <v>2107213</v>
      </c>
      <c r="W542" s="7">
        <v>1453047</v>
      </c>
      <c r="X542" s="7">
        <v>2912873</v>
      </c>
      <c r="Y542" s="7">
        <v>2858474</v>
      </c>
      <c r="Z542" s="7">
        <v>2810134</v>
      </c>
      <c r="AA542" s="7">
        <v>2761882</v>
      </c>
      <c r="AB542" s="5">
        <v>80.400999999999996</v>
      </c>
      <c r="AC542" s="5">
        <v>80.159000000000006</v>
      </c>
      <c r="AD542" s="8">
        <v>4.4429999999999996</v>
      </c>
      <c r="AE542" s="8">
        <v>8.0039999999999996</v>
      </c>
      <c r="AF542" s="7">
        <v>201970000</v>
      </c>
      <c r="AG542" s="7">
        <v>202270000</v>
      </c>
      <c r="AH542" s="7">
        <v>203904000</v>
      </c>
      <c r="AI542" s="5">
        <v>86.65</v>
      </c>
      <c r="AJ542" s="7">
        <v>846</v>
      </c>
      <c r="AK542" s="7">
        <v>175032339</v>
      </c>
      <c r="AL542" s="6">
        <v>16050.465485999999</v>
      </c>
      <c r="AM542" s="7">
        <v>199754385</v>
      </c>
      <c r="AN542" s="5">
        <v>98.891670000000005</v>
      </c>
    </row>
    <row r="543" spans="1:40" x14ac:dyDescent="0.3">
      <c r="A543" s="4" t="s">
        <v>591</v>
      </c>
      <c r="B543" s="2">
        <v>4292388</v>
      </c>
      <c r="C543" s="1" t="s">
        <v>54</v>
      </c>
      <c r="D543" s="5">
        <v>14642.7726795</v>
      </c>
      <c r="E543" s="6">
        <v>95333.772679000002</v>
      </c>
      <c r="F543" s="6" t="s">
        <v>42</v>
      </c>
      <c r="G543" s="5">
        <v>-0.18</v>
      </c>
      <c r="H543" s="5" t="s">
        <v>799</v>
      </c>
      <c r="I543" s="5">
        <v>-0.18</v>
      </c>
      <c r="J543" s="5" t="s">
        <v>799</v>
      </c>
      <c r="K543" s="5" t="s">
        <v>799</v>
      </c>
      <c r="L543" s="5">
        <v>3.1549099599999999</v>
      </c>
      <c r="M543" s="5" t="s">
        <v>799</v>
      </c>
      <c r="N543" s="5" t="s">
        <v>42</v>
      </c>
      <c r="O543" s="5" t="s">
        <v>42</v>
      </c>
      <c r="P543" s="5">
        <v>4.6357290000000004</v>
      </c>
      <c r="Q543" s="5">
        <v>11.157978999999999</v>
      </c>
      <c r="R543" s="5">
        <v>11.157978999999999</v>
      </c>
      <c r="S543" s="1" t="s">
        <v>49</v>
      </c>
      <c r="T543" s="7">
        <v>17931000</v>
      </c>
      <c r="U543" s="7">
        <v>14427000</v>
      </c>
      <c r="V543" s="7">
        <v>11537000</v>
      </c>
      <c r="W543" s="7">
        <v>8885000</v>
      </c>
      <c r="X543" s="7">
        <v>20565000</v>
      </c>
      <c r="Y543" s="7">
        <v>19782000</v>
      </c>
      <c r="Z543" s="7">
        <v>18900000</v>
      </c>
      <c r="AA543" s="7">
        <v>17931000</v>
      </c>
      <c r="AB543" s="5">
        <v>24.879000000000001</v>
      </c>
      <c r="AC543" s="5">
        <v>25.786999999999999</v>
      </c>
      <c r="AD543" s="5">
        <v>37.850999999999999</v>
      </c>
      <c r="AE543" s="5">
        <v>40.676000000000002</v>
      </c>
      <c r="AF543" s="7">
        <v>461745019</v>
      </c>
      <c r="AG543" s="7">
        <v>461658884</v>
      </c>
      <c r="AH543" s="7">
        <v>462131431</v>
      </c>
      <c r="AI543" s="5">
        <v>59.62</v>
      </c>
      <c r="AJ543" s="7">
        <v>399</v>
      </c>
      <c r="AK543" s="7">
        <v>275299880</v>
      </c>
      <c r="AL543" s="6">
        <v>8729.7591940000002</v>
      </c>
      <c r="AM543" s="7">
        <v>455465792</v>
      </c>
      <c r="AN543" s="5">
        <v>98.634460000000004</v>
      </c>
    </row>
    <row r="544" spans="1:40" x14ac:dyDescent="0.3">
      <c r="A544" s="4" t="s">
        <v>592</v>
      </c>
      <c r="B544" s="2">
        <v>7660826</v>
      </c>
      <c r="C544" s="1" t="s">
        <v>54</v>
      </c>
      <c r="D544" s="5">
        <v>12777.929705279999</v>
      </c>
      <c r="E544" s="6">
        <v>12780.562705</v>
      </c>
      <c r="F544" s="6" t="s">
        <v>42</v>
      </c>
      <c r="G544" s="5">
        <v>0.15</v>
      </c>
      <c r="H544" s="5">
        <v>241.38528099999999</v>
      </c>
      <c r="I544" s="5">
        <v>0.15</v>
      </c>
      <c r="J544" s="5">
        <v>241.38528099999999</v>
      </c>
      <c r="K544" s="5">
        <v>20.83707025</v>
      </c>
      <c r="L544" s="5">
        <v>20.724772349999999</v>
      </c>
      <c r="M544" s="5">
        <v>291.174935</v>
      </c>
      <c r="N544" s="5" t="s">
        <v>42</v>
      </c>
      <c r="O544" s="5" t="s">
        <v>42</v>
      </c>
      <c r="P544" s="5">
        <v>13.990947999999999</v>
      </c>
      <c r="Q544" s="5">
        <v>75.689124000000007</v>
      </c>
      <c r="R544" s="5">
        <v>75.689124000000007</v>
      </c>
      <c r="S544" s="1" t="s">
        <v>49</v>
      </c>
      <c r="T544" s="7">
        <v>728700</v>
      </c>
      <c r="U544" s="7">
        <v>564119</v>
      </c>
      <c r="V544" s="7">
        <v>500072</v>
      </c>
      <c r="W544" s="7" t="s">
        <v>42</v>
      </c>
      <c r="X544" s="7">
        <v>913488</v>
      </c>
      <c r="Y544" s="7">
        <v>845224</v>
      </c>
      <c r="Z544" s="7">
        <v>784623</v>
      </c>
      <c r="AA544" s="7">
        <v>728700</v>
      </c>
      <c r="AB544" s="5">
        <v>36.997</v>
      </c>
      <c r="AC544" s="5">
        <v>37.588999999999999</v>
      </c>
      <c r="AD544" s="8">
        <v>8.6639999999999997</v>
      </c>
      <c r="AE544" s="8">
        <v>11.079000000000001</v>
      </c>
      <c r="AF544" s="7">
        <v>114563000</v>
      </c>
      <c r="AG544" s="7">
        <v>114306000</v>
      </c>
      <c r="AH544" s="7">
        <v>113589500</v>
      </c>
      <c r="AI544" s="5">
        <v>62.23</v>
      </c>
      <c r="AJ544" s="7">
        <v>518</v>
      </c>
      <c r="AK544" s="7">
        <v>71300081</v>
      </c>
      <c r="AL544" s="6">
        <v>7951.3850329999996</v>
      </c>
      <c r="AM544" s="7">
        <v>102666505</v>
      </c>
      <c r="AN544" s="5">
        <v>89.602689999999996</v>
      </c>
    </row>
    <row r="545" spans="1:40" x14ac:dyDescent="0.3">
      <c r="A545" s="4" t="s">
        <v>593</v>
      </c>
      <c r="B545" s="2">
        <v>103122</v>
      </c>
      <c r="C545" s="1" t="s">
        <v>54</v>
      </c>
      <c r="D545" s="5">
        <v>15630.790668899999</v>
      </c>
      <c r="E545" s="6">
        <v>23175.290668000001</v>
      </c>
      <c r="F545" s="6">
        <v>24113.012462000002</v>
      </c>
      <c r="G545" s="5">
        <v>2.31</v>
      </c>
      <c r="H545" s="5">
        <v>65.9677419354839</v>
      </c>
      <c r="I545" s="5">
        <v>2.31</v>
      </c>
      <c r="J545" s="5">
        <v>65.9677419354839</v>
      </c>
      <c r="K545" s="5">
        <v>2.4569429331363399</v>
      </c>
      <c r="L545" s="5">
        <v>2.09664842454564</v>
      </c>
      <c r="M545" s="5">
        <v>17.636911999999999</v>
      </c>
      <c r="N545" s="5" t="s">
        <v>42</v>
      </c>
      <c r="O545" s="5" t="s">
        <v>42</v>
      </c>
      <c r="P545" s="5">
        <v>7.2750159999999999</v>
      </c>
      <c r="Q545" s="5">
        <v>18.725994</v>
      </c>
      <c r="R545" s="5">
        <v>18.866295643142202</v>
      </c>
      <c r="S545" s="1" t="s">
        <v>49</v>
      </c>
      <c r="T545" s="7">
        <v>3240600</v>
      </c>
      <c r="U545" s="7">
        <v>2972600</v>
      </c>
      <c r="V545" s="7">
        <v>2276597</v>
      </c>
      <c r="W545" s="7">
        <v>1400087</v>
      </c>
      <c r="X545" s="7">
        <v>3223900</v>
      </c>
      <c r="Y545" s="7">
        <v>3266600</v>
      </c>
      <c r="Z545" s="7">
        <v>3262300</v>
      </c>
      <c r="AA545" s="7">
        <v>3240600</v>
      </c>
      <c r="AB545" s="5">
        <v>46.908999999999999</v>
      </c>
      <c r="AC545" s="5">
        <v>46.685000000000002</v>
      </c>
      <c r="AD545" s="5">
        <v>39.725999999999999</v>
      </c>
      <c r="AE545" s="5">
        <v>38.209000000000003</v>
      </c>
      <c r="AF545" s="7">
        <v>127396596</v>
      </c>
      <c r="AG545" s="7">
        <v>124653364</v>
      </c>
      <c r="AH545" s="7">
        <v>124447044</v>
      </c>
      <c r="AI545" s="5">
        <v>92.08</v>
      </c>
      <c r="AJ545" s="7">
        <v>662</v>
      </c>
      <c r="AK545" s="7">
        <v>117301921</v>
      </c>
      <c r="AL545" s="6">
        <v>14392.945706</v>
      </c>
      <c r="AM545" s="7">
        <v>118505323</v>
      </c>
      <c r="AN545" s="5">
        <v>93.025390000000002</v>
      </c>
    </row>
    <row r="546" spans="1:40" x14ac:dyDescent="0.3">
      <c r="A546" s="4" t="s">
        <v>594</v>
      </c>
      <c r="B546" s="2">
        <v>4757889</v>
      </c>
      <c r="C546" s="1" t="s">
        <v>54</v>
      </c>
      <c r="D546" s="5">
        <v>16660.537168139999</v>
      </c>
      <c r="E546" s="6">
        <v>15088.224168000001</v>
      </c>
      <c r="F546" s="6" t="s">
        <v>42</v>
      </c>
      <c r="G546" s="5">
        <v>-6.0999999999999999E-2</v>
      </c>
      <c r="H546" s="5" t="s">
        <v>799</v>
      </c>
      <c r="I546" s="5">
        <v>-6.0999999999999999E-2</v>
      </c>
      <c r="J546" s="5" t="s">
        <v>799</v>
      </c>
      <c r="K546" s="5">
        <v>6.2057932899999999</v>
      </c>
      <c r="L546" s="5">
        <v>2.0510980599999997</v>
      </c>
      <c r="M546" s="5">
        <v>24.250948999999999</v>
      </c>
      <c r="N546" s="5" t="s">
        <v>42</v>
      </c>
      <c r="O546" s="5" t="s">
        <v>42</v>
      </c>
      <c r="P546" s="5">
        <v>3.47723</v>
      </c>
      <c r="Q546" s="5" t="s">
        <v>799</v>
      </c>
      <c r="R546" s="5" t="s">
        <v>799</v>
      </c>
      <c r="S546" s="1" t="s">
        <v>49</v>
      </c>
      <c r="T546" s="7">
        <v>4153945</v>
      </c>
      <c r="U546" s="7">
        <v>3826321</v>
      </c>
      <c r="V546" s="7">
        <v>2841839</v>
      </c>
      <c r="W546" s="7">
        <v>1761776</v>
      </c>
      <c r="X546" s="7">
        <v>4339151</v>
      </c>
      <c r="Y546" s="7">
        <v>4239172</v>
      </c>
      <c r="Z546" s="7">
        <v>4194431</v>
      </c>
      <c r="AA546" s="7">
        <v>4153945</v>
      </c>
      <c r="AB546" s="5">
        <v>49.220999999999997</v>
      </c>
      <c r="AC546" s="8">
        <v>50.94</v>
      </c>
      <c r="AD546" s="5">
        <v>-2.415</v>
      </c>
      <c r="AE546" s="8">
        <v>2.7080000000000002</v>
      </c>
      <c r="AF546" s="7">
        <v>155386309</v>
      </c>
      <c r="AG546" s="7">
        <v>164150089</v>
      </c>
      <c r="AH546" s="7">
        <v>182066098</v>
      </c>
      <c r="AI546" s="5">
        <v>78.86</v>
      </c>
      <c r="AJ546" s="7">
        <v>772</v>
      </c>
      <c r="AK546" s="7">
        <v>120964584</v>
      </c>
      <c r="AL546" s="6">
        <v>13139.173113999999</v>
      </c>
      <c r="AM546" s="7">
        <v>144437566</v>
      </c>
      <c r="AN546" s="5">
        <v>94.167479999999998</v>
      </c>
    </row>
    <row r="547" spans="1:40" x14ac:dyDescent="0.3">
      <c r="A547" s="4" t="s">
        <v>595</v>
      </c>
      <c r="B547" s="2">
        <v>4192968</v>
      </c>
      <c r="C547" s="1" t="s">
        <v>41</v>
      </c>
      <c r="D547" s="5">
        <v>15030.33703794</v>
      </c>
      <c r="E547" s="6">
        <v>18790.675037000001</v>
      </c>
      <c r="F547" s="6" t="s">
        <v>42</v>
      </c>
      <c r="G547" s="5">
        <v>0.51</v>
      </c>
      <c r="H547" s="5">
        <v>65.876902999999999</v>
      </c>
      <c r="I547" s="5">
        <v>0.51</v>
      </c>
      <c r="J547" s="5">
        <v>65.876902999999999</v>
      </c>
      <c r="K547" s="5" t="s">
        <v>799</v>
      </c>
      <c r="L547" s="5">
        <v>4.1835834099999998</v>
      </c>
      <c r="M547" s="5">
        <v>57.239792999999999</v>
      </c>
      <c r="N547" s="5" t="s">
        <v>42</v>
      </c>
      <c r="O547" s="5" t="s">
        <v>42</v>
      </c>
      <c r="P547" s="5">
        <v>5.8653740000000001</v>
      </c>
      <c r="Q547" s="5">
        <v>20.544239000000001</v>
      </c>
      <c r="R547" s="5">
        <v>20.544239000000001</v>
      </c>
      <c r="S547" s="1" t="s">
        <v>49</v>
      </c>
      <c r="T547" s="7">
        <v>3523926</v>
      </c>
      <c r="U547" s="7">
        <v>3282033</v>
      </c>
      <c r="V547" s="7">
        <v>2298893</v>
      </c>
      <c r="W547" s="7">
        <v>1859313</v>
      </c>
      <c r="X547" s="7">
        <v>3203662</v>
      </c>
      <c r="Y547" s="7">
        <v>3284207</v>
      </c>
      <c r="Z547" s="7">
        <v>3372555</v>
      </c>
      <c r="AA547" s="7">
        <v>3523926</v>
      </c>
      <c r="AB547" s="5">
        <v>42.497999999999998</v>
      </c>
      <c r="AC547" s="5">
        <v>45.078000000000003</v>
      </c>
      <c r="AD547" s="5">
        <v>25.646999999999998</v>
      </c>
      <c r="AE547" s="5">
        <v>28.007999999999999</v>
      </c>
      <c r="AF547" s="7">
        <v>150991000</v>
      </c>
      <c r="AG547" s="7">
        <v>150827000</v>
      </c>
      <c r="AH547" s="7">
        <v>150154837</v>
      </c>
      <c r="AI547" s="8">
        <v>102.8</v>
      </c>
      <c r="AJ547" s="7">
        <v>721</v>
      </c>
      <c r="AK547" s="7">
        <v>155220746</v>
      </c>
      <c r="AL547" s="6">
        <v>15450.673056</v>
      </c>
      <c r="AM547" s="7">
        <v>150572848</v>
      </c>
      <c r="AN547" s="5">
        <v>99.718459999999993</v>
      </c>
    </row>
    <row r="548" spans="1:40" x14ac:dyDescent="0.3">
      <c r="A548" s="4" t="s">
        <v>596</v>
      </c>
      <c r="B548" s="2">
        <v>3002287</v>
      </c>
      <c r="C548" s="1" t="s">
        <v>54</v>
      </c>
      <c r="D548" s="5">
        <v>14202.766947599999</v>
      </c>
      <c r="E548" s="6">
        <v>16871.766947</v>
      </c>
      <c r="F548" s="6" t="s">
        <v>42</v>
      </c>
      <c r="G548" s="5">
        <v>1.18</v>
      </c>
      <c r="H548" s="5">
        <v>16.782112999999999</v>
      </c>
      <c r="I548" s="5">
        <v>1.18</v>
      </c>
      <c r="J548" s="5">
        <v>16.818981000000001</v>
      </c>
      <c r="K548" s="5">
        <v>3.0582407899999997</v>
      </c>
      <c r="L548" s="5">
        <v>2.0431800600000001</v>
      </c>
      <c r="M548" s="5">
        <v>20.110323000000001</v>
      </c>
      <c r="N548" s="5" t="s">
        <v>42</v>
      </c>
      <c r="O548" s="5" t="s">
        <v>42</v>
      </c>
      <c r="P548" s="5">
        <v>1.2067639999999999</v>
      </c>
      <c r="Q548" s="5">
        <v>9.8263060000000007</v>
      </c>
      <c r="R548" s="5">
        <v>9.8263060000000007</v>
      </c>
      <c r="S548" s="1" t="s">
        <v>49</v>
      </c>
      <c r="T548" s="7">
        <v>13683000</v>
      </c>
      <c r="U548" s="7">
        <v>12869000</v>
      </c>
      <c r="V548" s="7">
        <v>12382000</v>
      </c>
      <c r="W548" s="7">
        <v>11651000</v>
      </c>
      <c r="X548" s="7">
        <v>13981000</v>
      </c>
      <c r="Y548" s="7">
        <v>13897000</v>
      </c>
      <c r="Z548" s="7">
        <v>13794000</v>
      </c>
      <c r="AA548" s="7">
        <v>13683000</v>
      </c>
      <c r="AB548" s="5">
        <v>16.539000000000001</v>
      </c>
      <c r="AC548" s="8">
        <v>15.907</v>
      </c>
      <c r="AD548" s="8">
        <v>12.205</v>
      </c>
      <c r="AE548" s="8">
        <v>11.766</v>
      </c>
      <c r="AF548" s="7">
        <v>185505000</v>
      </c>
      <c r="AG548" s="7">
        <v>187499000</v>
      </c>
      <c r="AH548" s="7">
        <v>196191000</v>
      </c>
      <c r="AI548" s="5">
        <v>85.71</v>
      </c>
      <c r="AJ548" s="7">
        <v>797</v>
      </c>
      <c r="AK548" s="7">
        <v>159003777</v>
      </c>
      <c r="AL548" s="6">
        <v>12173.329167</v>
      </c>
      <c r="AM548" s="7">
        <v>184418174</v>
      </c>
      <c r="AN548" s="8">
        <v>99.410600000000002</v>
      </c>
    </row>
    <row r="549" spans="1:40" x14ac:dyDescent="0.3">
      <c r="A549" s="4" t="s">
        <v>597</v>
      </c>
      <c r="B549" s="2">
        <v>101510404</v>
      </c>
      <c r="C549" s="1" t="s">
        <v>41</v>
      </c>
      <c r="D549" s="5">
        <v>15746.017545049999</v>
      </c>
      <c r="E549" s="6">
        <v>15647.433545</v>
      </c>
      <c r="F549" s="6" t="s">
        <v>42</v>
      </c>
      <c r="G549" s="5">
        <v>-0.96</v>
      </c>
      <c r="H549" s="5" t="s">
        <v>799</v>
      </c>
      <c r="I549" s="5">
        <v>-0.96</v>
      </c>
      <c r="J549" s="5" t="s">
        <v>799</v>
      </c>
      <c r="K549" s="5">
        <v>43.86011276</v>
      </c>
      <c r="L549" s="5">
        <v>1.2346015800000001</v>
      </c>
      <c r="M549" s="5">
        <v>50.486716999999999</v>
      </c>
      <c r="N549" s="5" t="s">
        <v>42</v>
      </c>
      <c r="O549" s="5" t="s">
        <v>42</v>
      </c>
      <c r="P549" s="5">
        <v>14.302289</v>
      </c>
      <c r="Q549" s="5">
        <v>39.193443000000002</v>
      </c>
      <c r="R549" s="5">
        <v>39.193443000000002</v>
      </c>
      <c r="S549" s="1" t="s">
        <v>47</v>
      </c>
      <c r="T549" s="7">
        <v>1127482</v>
      </c>
      <c r="U549" s="7">
        <v>1044178</v>
      </c>
      <c r="V549" s="7">
        <v>482311</v>
      </c>
      <c r="W549" s="7">
        <v>300640</v>
      </c>
      <c r="X549" s="7">
        <v>1094051</v>
      </c>
      <c r="Y549" s="7">
        <v>1127482</v>
      </c>
      <c r="Z549" s="7">
        <v>1105220</v>
      </c>
      <c r="AA549" s="7">
        <v>1056992</v>
      </c>
      <c r="AB549" s="5">
        <v>66.067999999999998</v>
      </c>
      <c r="AC549" s="8">
        <v>65.27</v>
      </c>
      <c r="AD549" s="5">
        <v>35.957999999999998</v>
      </c>
      <c r="AE549" s="5">
        <v>34.460999999999999</v>
      </c>
      <c r="AF549" s="7">
        <v>63245006</v>
      </c>
      <c r="AG549" s="7">
        <v>63251495</v>
      </c>
      <c r="AH549" s="7">
        <v>63855939</v>
      </c>
      <c r="AI549" s="5">
        <v>47.05</v>
      </c>
      <c r="AJ549" s="7">
        <v>532</v>
      </c>
      <c r="AK549" s="7">
        <v>29760618</v>
      </c>
      <c r="AL549" s="6">
        <v>7408.9058510000004</v>
      </c>
      <c r="AM549" s="7">
        <v>26744360</v>
      </c>
      <c r="AN549" s="5">
        <v>42.283760000000001</v>
      </c>
    </row>
    <row r="550" spans="1:40" x14ac:dyDescent="0.3">
      <c r="A550" s="4" t="s">
        <v>598</v>
      </c>
      <c r="B550" s="2">
        <v>4996309</v>
      </c>
      <c r="C550" s="1" t="s">
        <v>54</v>
      </c>
      <c r="D550" s="5">
        <v>14001.09943</v>
      </c>
      <c r="E550" s="6">
        <v>40344.099430000002</v>
      </c>
      <c r="F550" s="6" t="s">
        <v>42</v>
      </c>
      <c r="G550" s="5">
        <v>0.24</v>
      </c>
      <c r="H550" s="5">
        <v>8.1765129999999999</v>
      </c>
      <c r="I550" s="5">
        <v>0.24</v>
      </c>
      <c r="J550" s="5">
        <v>8.1765129999999999</v>
      </c>
      <c r="K550" s="5">
        <v>5.0427350400000002</v>
      </c>
      <c r="L550" s="5">
        <v>1.83199869</v>
      </c>
      <c r="M550" s="5">
        <v>21.271346999999999</v>
      </c>
      <c r="N550" s="5" t="s">
        <v>42</v>
      </c>
      <c r="O550" s="5" t="s">
        <v>42</v>
      </c>
      <c r="P550" s="5">
        <v>1.8547309999999999</v>
      </c>
      <c r="Q550" s="5">
        <v>13.48399</v>
      </c>
      <c r="R550" s="5">
        <v>13.48399</v>
      </c>
      <c r="S550" s="1" t="s">
        <v>49</v>
      </c>
      <c r="T550" s="7">
        <v>24687000</v>
      </c>
      <c r="U550" s="7">
        <v>23551000</v>
      </c>
      <c r="V550" s="7">
        <v>19496000</v>
      </c>
      <c r="W550" s="7">
        <v>14779000</v>
      </c>
      <c r="X550" s="7">
        <v>21752000</v>
      </c>
      <c r="Y550" s="7">
        <v>23084000</v>
      </c>
      <c r="Z550" s="7">
        <v>24163000</v>
      </c>
      <c r="AA550" s="7">
        <v>24687000</v>
      </c>
      <c r="AB550" s="5">
        <v>23.364999999999998</v>
      </c>
      <c r="AC550" s="5">
        <v>21.638999999999999</v>
      </c>
      <c r="AD550" s="5">
        <v>13.473000000000001</v>
      </c>
      <c r="AE550" s="8">
        <v>12.003</v>
      </c>
      <c r="AF550" s="7">
        <v>1248983000</v>
      </c>
      <c r="AG550" s="7">
        <v>1253775140</v>
      </c>
      <c r="AH550" s="7">
        <v>1330483676</v>
      </c>
      <c r="AI550" s="5">
        <v>68.16</v>
      </c>
      <c r="AJ550" s="7">
        <v>629</v>
      </c>
      <c r="AK550" s="7">
        <v>851288545</v>
      </c>
      <c r="AL550" s="6">
        <v>9542.9445890000006</v>
      </c>
      <c r="AM550" s="7">
        <v>874168576</v>
      </c>
      <c r="AN550" s="5">
        <v>69.990430000000003</v>
      </c>
    </row>
    <row r="551" spans="1:40" x14ac:dyDescent="0.3">
      <c r="A551" s="4" t="s">
        <v>599</v>
      </c>
      <c r="B551" s="2">
        <v>4761964</v>
      </c>
      <c r="C551" s="1" t="s">
        <v>41</v>
      </c>
      <c r="D551" s="5">
        <v>14776.68012676</v>
      </c>
      <c r="E551" s="6">
        <v>28743.380126</v>
      </c>
      <c r="F551" s="6" t="s">
        <v>42</v>
      </c>
      <c r="G551" s="5">
        <v>7.9000000000000001E-2</v>
      </c>
      <c r="H551" s="5" t="s">
        <v>799</v>
      </c>
      <c r="I551" s="5">
        <v>7.9000000000000001E-2</v>
      </c>
      <c r="J551" s="5" t="s">
        <v>799</v>
      </c>
      <c r="K551" s="5" t="s">
        <v>799</v>
      </c>
      <c r="L551" s="5">
        <v>0.74659268999999995</v>
      </c>
      <c r="M551" s="5">
        <v>7.761755</v>
      </c>
      <c r="N551" s="5" t="s">
        <v>42</v>
      </c>
      <c r="O551" s="5" t="s">
        <v>42</v>
      </c>
      <c r="P551" s="5">
        <v>1.91005</v>
      </c>
      <c r="Q551" s="5">
        <v>6.152495</v>
      </c>
      <c r="R551" s="5">
        <v>6.152495</v>
      </c>
      <c r="S551" s="1" t="s">
        <v>49</v>
      </c>
      <c r="T551" s="7">
        <v>15426900</v>
      </c>
      <c r="U551" s="7">
        <v>16262700</v>
      </c>
      <c r="V551" s="7">
        <v>17886300</v>
      </c>
      <c r="W551" s="7">
        <v>11946000</v>
      </c>
      <c r="X551" s="7">
        <v>15048500</v>
      </c>
      <c r="Y551" s="7">
        <v>15239200</v>
      </c>
      <c r="Z551" s="7">
        <v>15361200</v>
      </c>
      <c r="AA551" s="7">
        <v>15426900</v>
      </c>
      <c r="AB551" s="8">
        <v>43.64</v>
      </c>
      <c r="AC551" s="5">
        <v>42.024999999999999</v>
      </c>
      <c r="AD551" s="5">
        <v>31.483000000000001</v>
      </c>
      <c r="AE551" s="5">
        <v>30.478999999999999</v>
      </c>
      <c r="AF551" s="7">
        <v>1193580965</v>
      </c>
      <c r="AG551" s="7">
        <v>1193269177</v>
      </c>
      <c r="AH551" s="7">
        <v>1199659912</v>
      </c>
      <c r="AI551" s="5">
        <v>82.43</v>
      </c>
      <c r="AJ551" s="7">
        <v>1222</v>
      </c>
      <c r="AK551" s="7">
        <v>983875014</v>
      </c>
      <c r="AL551" s="6">
        <v>12180.372673</v>
      </c>
      <c r="AM551" s="7">
        <v>1186953341</v>
      </c>
      <c r="AN551" s="5">
        <v>99.443730000000002</v>
      </c>
    </row>
    <row r="552" spans="1:40" x14ac:dyDescent="0.3">
      <c r="A552" s="4" t="s">
        <v>600</v>
      </c>
      <c r="B552" s="2">
        <v>4097130</v>
      </c>
      <c r="C552" s="1" t="s">
        <v>41</v>
      </c>
      <c r="D552" s="5">
        <v>14798.768779800001</v>
      </c>
      <c r="E552" s="6">
        <v>17154.525779</v>
      </c>
      <c r="F552" s="6" t="s">
        <v>42</v>
      </c>
      <c r="G552" s="5">
        <v>4.8499999999999996</v>
      </c>
      <c r="H552" s="5">
        <v>27.799469999999999</v>
      </c>
      <c r="I552" s="5">
        <v>4.8499999999999996</v>
      </c>
      <c r="J552" s="5">
        <v>27.799469999999999</v>
      </c>
      <c r="K552" s="5">
        <v>5.5220077000000005</v>
      </c>
      <c r="L552" s="5">
        <v>4.4340892200000006</v>
      </c>
      <c r="M552" s="5">
        <v>36.420937000000002</v>
      </c>
      <c r="N552" s="5" t="s">
        <v>42</v>
      </c>
      <c r="O552" s="5" t="s">
        <v>42</v>
      </c>
      <c r="P552" s="5">
        <v>1.1456379999999999</v>
      </c>
      <c r="Q552" s="5">
        <v>15.043264000000001</v>
      </c>
      <c r="R552" s="5">
        <v>15.043264000000001</v>
      </c>
      <c r="S552" s="1" t="s">
        <v>152</v>
      </c>
      <c r="T552" s="7">
        <v>14862913</v>
      </c>
      <c r="U552" s="7">
        <v>15094475</v>
      </c>
      <c r="V552" s="7">
        <v>12952594</v>
      </c>
      <c r="W552" s="7">
        <v>8707189</v>
      </c>
      <c r="X552" s="7">
        <v>14973770</v>
      </c>
      <c r="Y552" s="7">
        <v>15091399</v>
      </c>
      <c r="Z552" s="7">
        <v>14862913</v>
      </c>
      <c r="AA552" s="7">
        <v>14591599</v>
      </c>
      <c r="AB552" s="5">
        <v>22.524999999999999</v>
      </c>
      <c r="AC552" s="5">
        <v>23.364000000000001</v>
      </c>
      <c r="AD552" s="8">
        <v>7.12</v>
      </c>
      <c r="AE552" s="8">
        <v>7.548</v>
      </c>
      <c r="AF552" s="7">
        <v>37116981</v>
      </c>
      <c r="AG552" s="7">
        <v>37111151</v>
      </c>
      <c r="AH552" s="7">
        <v>37164195</v>
      </c>
      <c r="AI552" s="5">
        <v>85.32</v>
      </c>
      <c r="AJ552" s="7">
        <v>745</v>
      </c>
      <c r="AK552" s="7">
        <v>31669810</v>
      </c>
      <c r="AL552" s="6">
        <v>12626.753247000001</v>
      </c>
      <c r="AM552" s="7">
        <v>36863811</v>
      </c>
      <c r="AN552" s="5">
        <v>99.316379999999995</v>
      </c>
    </row>
    <row r="553" spans="1:40" x14ac:dyDescent="0.3">
      <c r="A553" s="4" t="s">
        <v>601</v>
      </c>
      <c r="B553" s="2">
        <v>4533245</v>
      </c>
      <c r="C553" s="1" t="s">
        <v>54</v>
      </c>
      <c r="D553" s="5">
        <v>14622.894633870001</v>
      </c>
      <c r="E553" s="6">
        <v>18538.894633</v>
      </c>
      <c r="F553" s="6" t="s">
        <v>42</v>
      </c>
      <c r="G553" s="5">
        <v>1.5469999999999999</v>
      </c>
      <c r="H553" s="5">
        <v>13.352931999999999</v>
      </c>
      <c r="I553" s="5">
        <v>1.5469999999999999</v>
      </c>
      <c r="J553" s="5">
        <v>13.352931999999999</v>
      </c>
      <c r="K553" s="5">
        <v>6.7009569400000002</v>
      </c>
      <c r="L553" s="5">
        <v>2.8202718599999996</v>
      </c>
      <c r="M553" s="5">
        <v>8.5171299999999999</v>
      </c>
      <c r="N553" s="5" t="s">
        <v>42</v>
      </c>
      <c r="O553" s="5" t="s">
        <v>42</v>
      </c>
      <c r="P553" s="5">
        <v>3.098595</v>
      </c>
      <c r="Q553" s="5">
        <v>6.6316920000000001</v>
      </c>
      <c r="R553" s="5">
        <v>6.6316920000000001</v>
      </c>
      <c r="S553" s="1" t="s">
        <v>49</v>
      </c>
      <c r="T553" s="7">
        <v>6631000</v>
      </c>
      <c r="U553" s="7">
        <v>11186000</v>
      </c>
      <c r="V553" s="7">
        <v>6538000</v>
      </c>
      <c r="W553" s="7">
        <v>4124000</v>
      </c>
      <c r="X553" s="7">
        <v>5983000</v>
      </c>
      <c r="Y553" s="7">
        <v>5886000</v>
      </c>
      <c r="Z553" s="7">
        <v>6089000</v>
      </c>
      <c r="AA553" s="7">
        <v>6631000</v>
      </c>
      <c r="AB553" s="8">
        <v>38.380000000000003</v>
      </c>
      <c r="AC553" s="8">
        <v>33.979999999999997</v>
      </c>
      <c r="AD553" s="5">
        <v>47.232999999999997</v>
      </c>
      <c r="AE553" s="8">
        <v>44.308999999999997</v>
      </c>
      <c r="AF553" s="7">
        <v>174325517</v>
      </c>
      <c r="AG553" s="7">
        <v>180361733</v>
      </c>
      <c r="AH553" s="7">
        <v>191051520</v>
      </c>
      <c r="AI553" s="5">
        <v>95.66</v>
      </c>
      <c r="AJ553" s="7">
        <v>905</v>
      </c>
      <c r="AK553" s="7">
        <v>166467275</v>
      </c>
      <c r="AL553" s="6">
        <v>13988.245118000001</v>
      </c>
      <c r="AM553" s="7">
        <v>172548049</v>
      </c>
      <c r="AN553" s="5">
        <v>99.15419</v>
      </c>
    </row>
    <row r="554" spans="1:40" x14ac:dyDescent="0.3">
      <c r="A554" s="4" t="s">
        <v>602</v>
      </c>
      <c r="B554" s="2">
        <v>4162851</v>
      </c>
      <c r="C554" s="1" t="s">
        <v>41</v>
      </c>
      <c r="D554" s="5">
        <v>14988.39271722</v>
      </c>
      <c r="E554" s="6">
        <v>16375.824717</v>
      </c>
      <c r="F554" s="6" t="s">
        <v>42</v>
      </c>
      <c r="G554" s="5">
        <v>0.13200000000000001</v>
      </c>
      <c r="H554" s="5">
        <v>42.787770000000002</v>
      </c>
      <c r="I554" s="5">
        <v>0.13200000000000001</v>
      </c>
      <c r="J554" s="5">
        <v>42.787770000000002</v>
      </c>
      <c r="K554" s="5" t="s">
        <v>799</v>
      </c>
      <c r="L554" s="5">
        <v>14.497257770000001</v>
      </c>
      <c r="M554" s="5">
        <v>35.114390999999998</v>
      </c>
      <c r="N554" s="5" t="s">
        <v>42</v>
      </c>
      <c r="O554" s="5" t="s">
        <v>42</v>
      </c>
      <c r="P554" s="5">
        <v>12.463392000000001</v>
      </c>
      <c r="Q554" s="5">
        <v>44.046965</v>
      </c>
      <c r="R554" s="5">
        <v>44.046965</v>
      </c>
      <c r="S554" s="1" t="s">
        <v>49</v>
      </c>
      <c r="T554" s="7">
        <v>1228413</v>
      </c>
      <c r="U554" s="7">
        <v>1099082</v>
      </c>
      <c r="V554" s="7">
        <v>965046</v>
      </c>
      <c r="W554" s="7">
        <v>801544</v>
      </c>
      <c r="X554" s="7">
        <v>1313914</v>
      </c>
      <c r="Y554" s="7">
        <v>1285353</v>
      </c>
      <c r="Z554" s="7">
        <v>1251765</v>
      </c>
      <c r="AA554" s="7">
        <v>1228413</v>
      </c>
      <c r="AB554" s="5">
        <v>78.658000000000001</v>
      </c>
      <c r="AC554" s="5">
        <v>80.775999999999996</v>
      </c>
      <c r="AD554" s="5">
        <v>25.492000000000001</v>
      </c>
      <c r="AE554" s="8">
        <v>26.57</v>
      </c>
      <c r="AF554" s="7">
        <v>314807437</v>
      </c>
      <c r="AG554" s="7">
        <v>314677007</v>
      </c>
      <c r="AH554" s="7">
        <v>313155816</v>
      </c>
      <c r="AI554" s="5">
        <v>39.630000000000003</v>
      </c>
      <c r="AJ554" s="7">
        <v>536</v>
      </c>
      <c r="AK554" s="7">
        <v>124837686</v>
      </c>
      <c r="AL554" s="6">
        <v>5939.7770989999999</v>
      </c>
      <c r="AM554" s="7">
        <v>156286374</v>
      </c>
      <c r="AN554" s="5">
        <v>49.612430000000003</v>
      </c>
    </row>
    <row r="555" spans="1:40" x14ac:dyDescent="0.3">
      <c r="A555" s="4" t="s">
        <v>603</v>
      </c>
      <c r="B555" s="2">
        <v>4509697</v>
      </c>
      <c r="C555" s="1" t="s">
        <v>54</v>
      </c>
      <c r="D555" s="5">
        <v>14180.2395132</v>
      </c>
      <c r="E555" s="6">
        <v>15942.894512999999</v>
      </c>
      <c r="F555" s="6" t="s">
        <v>42</v>
      </c>
      <c r="G555" s="8">
        <v>1.244</v>
      </c>
      <c r="H555" s="5">
        <v>28.854447</v>
      </c>
      <c r="I555" s="8">
        <v>1.2749999999999999</v>
      </c>
      <c r="J555" s="5">
        <v>36.288136000000002</v>
      </c>
      <c r="K555" s="5" t="s">
        <v>799</v>
      </c>
      <c r="L555" s="5">
        <v>6.4965408399999998</v>
      </c>
      <c r="M555" s="5">
        <v>20.495884</v>
      </c>
      <c r="N555" s="5" t="s">
        <v>42</v>
      </c>
      <c r="O555" s="5" t="s">
        <v>42</v>
      </c>
      <c r="P555" s="5">
        <v>0.98990400000000001</v>
      </c>
      <c r="Q555" s="5">
        <v>12.361018</v>
      </c>
      <c r="R555" s="5">
        <v>12.361018</v>
      </c>
      <c r="S555" s="1" t="s">
        <v>43</v>
      </c>
      <c r="T555" s="7">
        <v>16105498</v>
      </c>
      <c r="U555" s="7">
        <v>14378461</v>
      </c>
      <c r="V555" s="7">
        <v>13148182</v>
      </c>
      <c r="W555" s="7">
        <v>13340852</v>
      </c>
      <c r="X555" s="7">
        <v>16105498</v>
      </c>
      <c r="Y555" s="7">
        <v>15837389</v>
      </c>
      <c r="Z555" s="7">
        <v>15349687</v>
      </c>
      <c r="AA555" s="7">
        <v>14896026</v>
      </c>
      <c r="AB555" s="8">
        <v>6.7329999999999997</v>
      </c>
      <c r="AC555" s="8">
        <v>6.7329999999999997</v>
      </c>
      <c r="AD555" s="8">
        <v>6.8540000000000001</v>
      </c>
      <c r="AE555" s="8">
        <v>6.8540000000000001</v>
      </c>
      <c r="AF555" s="7">
        <v>132552407</v>
      </c>
      <c r="AG555" s="7">
        <v>135702623</v>
      </c>
      <c r="AH555" s="7">
        <v>136210883</v>
      </c>
      <c r="AI555" s="5">
        <v>90.73</v>
      </c>
      <c r="AJ555" s="7">
        <v>645</v>
      </c>
      <c r="AK555" s="7">
        <v>120185816</v>
      </c>
      <c r="AL555" s="6">
        <v>12865.891602</v>
      </c>
      <c r="AM555" s="7">
        <v>131771722</v>
      </c>
      <c r="AN555" s="5">
        <v>99.477609999999999</v>
      </c>
    </row>
    <row r="556" spans="1:40" x14ac:dyDescent="0.3">
      <c r="A556" s="4" t="s">
        <v>604</v>
      </c>
      <c r="B556" s="2">
        <v>4344540</v>
      </c>
      <c r="C556" s="1" t="s">
        <v>54</v>
      </c>
      <c r="D556" s="5">
        <v>14784.578338949999</v>
      </c>
      <c r="E556" s="6">
        <v>21748.733337999998</v>
      </c>
      <c r="F556" s="6">
        <v>21748.733338999999</v>
      </c>
      <c r="G556" s="5">
        <v>0.74</v>
      </c>
      <c r="H556" s="5">
        <v>9.9335210000000007</v>
      </c>
      <c r="I556" s="5">
        <v>0.74</v>
      </c>
      <c r="J556" s="5">
        <v>9.9335210000000007</v>
      </c>
      <c r="K556" s="5">
        <v>5.7675178100000002</v>
      </c>
      <c r="L556" s="5">
        <v>4.5829892699999997</v>
      </c>
      <c r="M556" s="5">
        <v>11.701807000000001</v>
      </c>
      <c r="N556" s="5">
        <v>10.6398836490541</v>
      </c>
      <c r="O556" s="5">
        <v>15.468314748667799</v>
      </c>
      <c r="P556" s="5">
        <v>6.1525249999999998</v>
      </c>
      <c r="Q556" s="5">
        <v>9.1181780000000003</v>
      </c>
      <c r="R556" s="5">
        <v>9.1181780000000003</v>
      </c>
      <c r="S556" s="1" t="s">
        <v>49</v>
      </c>
      <c r="T556" s="7">
        <v>3106476</v>
      </c>
      <c r="U556" s="7">
        <v>3251721</v>
      </c>
      <c r="V556" s="7">
        <v>2877155</v>
      </c>
      <c r="W556" s="7">
        <v>2772592</v>
      </c>
      <c r="X556" s="7">
        <v>3534928</v>
      </c>
      <c r="Y556" s="7">
        <v>3427579</v>
      </c>
      <c r="Z556" s="7">
        <v>3260223</v>
      </c>
      <c r="AA556" s="7">
        <v>3106476</v>
      </c>
      <c r="AB556" s="5">
        <v>70.155000000000001</v>
      </c>
      <c r="AC556" s="5">
        <v>71.046000000000006</v>
      </c>
      <c r="AD556" s="5">
        <v>61.332999999999998</v>
      </c>
      <c r="AE556" s="5">
        <v>62.164000000000001</v>
      </c>
      <c r="AF556" s="7">
        <v>380555427</v>
      </c>
      <c r="AG556" s="7">
        <v>380491374</v>
      </c>
      <c r="AH556" s="7">
        <v>379516369</v>
      </c>
      <c r="AI556" s="5">
        <v>41.33</v>
      </c>
      <c r="AJ556" s="7">
        <v>293</v>
      </c>
      <c r="AK556" s="7">
        <v>157276626</v>
      </c>
      <c r="AL556" s="6">
        <v>6110.1969200000003</v>
      </c>
      <c r="AM556" s="7">
        <v>213794384</v>
      </c>
      <c r="AN556" s="5">
        <v>56.179569999999998</v>
      </c>
    </row>
    <row r="557" spans="1:40" x14ac:dyDescent="0.3">
      <c r="A557" s="4" t="s">
        <v>605</v>
      </c>
      <c r="B557" s="2">
        <v>4964205</v>
      </c>
      <c r="C557" s="1" t="s">
        <v>54</v>
      </c>
      <c r="D557" s="5">
        <v>14668.33205288</v>
      </c>
      <c r="E557" s="6">
        <v>20601.307052</v>
      </c>
      <c r="F557" s="6" t="s">
        <v>42</v>
      </c>
      <c r="G557" s="5">
        <v>-0.04</v>
      </c>
      <c r="H557" s="5" t="s">
        <v>799</v>
      </c>
      <c r="I557" s="5">
        <v>-0.04</v>
      </c>
      <c r="J557" s="5" t="s">
        <v>799</v>
      </c>
      <c r="K557" s="5" t="s">
        <v>799</v>
      </c>
      <c r="L557" s="5">
        <v>2.6638952899999997</v>
      </c>
      <c r="M557" s="5">
        <v>117.23115</v>
      </c>
      <c r="N557" s="5" t="s">
        <v>42</v>
      </c>
      <c r="O557" s="5" t="s">
        <v>42</v>
      </c>
      <c r="P557" s="5">
        <v>4.1180050000000001</v>
      </c>
      <c r="Q557" s="5">
        <v>24.111903999999999</v>
      </c>
      <c r="R557" s="5">
        <v>24.111903999999999</v>
      </c>
      <c r="S557" s="1" t="s">
        <v>47</v>
      </c>
      <c r="T557" s="7">
        <v>4707688</v>
      </c>
      <c r="U557" s="7">
        <v>5160100</v>
      </c>
      <c r="V557" s="7">
        <v>3316616</v>
      </c>
      <c r="W557" s="7">
        <v>3105891</v>
      </c>
      <c r="X557" s="7">
        <v>5002740</v>
      </c>
      <c r="Y557" s="7">
        <v>4707688</v>
      </c>
      <c r="Z557" s="7">
        <v>4598377</v>
      </c>
      <c r="AA557" s="7">
        <v>4629762</v>
      </c>
      <c r="AB557" s="5">
        <v>30.927</v>
      </c>
      <c r="AC557" s="5">
        <v>32.165999999999997</v>
      </c>
      <c r="AD557" s="5">
        <v>14.507</v>
      </c>
      <c r="AE557" s="5">
        <v>15.994999999999999</v>
      </c>
      <c r="AF557" s="7">
        <v>154515655</v>
      </c>
      <c r="AG557" s="7">
        <v>152779583</v>
      </c>
      <c r="AH557" s="7">
        <v>151262831</v>
      </c>
      <c r="AI557" s="5">
        <v>94.43</v>
      </c>
      <c r="AJ557" s="7">
        <v>637</v>
      </c>
      <c r="AK557" s="7">
        <v>146050915</v>
      </c>
      <c r="AL557" s="6">
        <v>13851.468778</v>
      </c>
      <c r="AM557" s="7">
        <v>125125293</v>
      </c>
      <c r="AN557" s="5">
        <v>80.901380000000003</v>
      </c>
    </row>
    <row r="558" spans="1:40" x14ac:dyDescent="0.3">
      <c r="A558" s="4" t="s">
        <v>606</v>
      </c>
      <c r="B558" s="2">
        <v>4096386</v>
      </c>
      <c r="C558" s="1" t="s">
        <v>41</v>
      </c>
      <c r="D558" s="5">
        <v>12728.8917262</v>
      </c>
      <c r="E558" s="6">
        <v>14072.851726000001</v>
      </c>
      <c r="F558" s="6" t="s">
        <v>42</v>
      </c>
      <c r="G558" s="5">
        <v>0.91</v>
      </c>
      <c r="H558" s="5">
        <v>36.845151999999999</v>
      </c>
      <c r="I558" s="5">
        <v>0.91</v>
      </c>
      <c r="J558" s="5">
        <v>36.845151999999999</v>
      </c>
      <c r="K558" s="5">
        <v>16.896734800000001</v>
      </c>
      <c r="L558" s="5">
        <v>9.4787788499999994</v>
      </c>
      <c r="M558" s="5">
        <v>36.195621000000003</v>
      </c>
      <c r="N558" s="5" t="s">
        <v>42</v>
      </c>
      <c r="O558" s="5" t="s">
        <v>42</v>
      </c>
      <c r="P558" s="5">
        <v>1.8962000000000001</v>
      </c>
      <c r="Q558" s="5">
        <v>15.057399</v>
      </c>
      <c r="R558" s="5">
        <v>15.057399</v>
      </c>
      <c r="S558" s="1" t="s">
        <v>49</v>
      </c>
      <c r="T558" s="7">
        <v>6837384</v>
      </c>
      <c r="U558" s="7">
        <v>6404223</v>
      </c>
      <c r="V558" s="7">
        <v>6099869</v>
      </c>
      <c r="W558" s="7">
        <v>6468759</v>
      </c>
      <c r="X558" s="7">
        <v>7421607</v>
      </c>
      <c r="Y558" s="7">
        <v>7189154</v>
      </c>
      <c r="Z558" s="7">
        <v>6987882</v>
      </c>
      <c r="AA558" s="7">
        <v>6837384</v>
      </c>
      <c r="AB558" s="5">
        <v>37.149000000000001</v>
      </c>
      <c r="AC558" s="8">
        <v>38</v>
      </c>
      <c r="AD558" s="8">
        <v>7.585</v>
      </c>
      <c r="AE558" s="8">
        <v>8.1950000000000003</v>
      </c>
      <c r="AF558" s="7">
        <v>100039217</v>
      </c>
      <c r="AG558" s="7">
        <v>100214345</v>
      </c>
      <c r="AH558" s="7">
        <v>101623482</v>
      </c>
      <c r="AI558" s="5">
        <v>101.64</v>
      </c>
      <c r="AJ558" s="7">
        <v>714</v>
      </c>
      <c r="AK558" s="7">
        <v>101635060</v>
      </c>
      <c r="AL558" s="6">
        <v>12938.143137999999</v>
      </c>
      <c r="AM558" s="7">
        <v>99617361</v>
      </c>
      <c r="AN558" s="5">
        <v>99.62603</v>
      </c>
    </row>
    <row r="559" spans="1:40" x14ac:dyDescent="0.3">
      <c r="A559" s="4" t="s">
        <v>607</v>
      </c>
      <c r="B559" s="2">
        <v>102953</v>
      </c>
      <c r="C559" s="1" t="s">
        <v>54</v>
      </c>
      <c r="D559" s="5">
        <v>13974.87072042</v>
      </c>
      <c r="E559" s="6">
        <v>23349.75072</v>
      </c>
      <c r="F559" s="6">
        <v>23289.081720000002</v>
      </c>
      <c r="G559" s="5">
        <v>0.122</v>
      </c>
      <c r="H559" s="5">
        <v>42.510638297872298</v>
      </c>
      <c r="I559" s="5">
        <v>0.122</v>
      </c>
      <c r="J559" s="5">
        <v>42.510638297872298</v>
      </c>
      <c r="K559" s="5">
        <v>1.8388694791873601</v>
      </c>
      <c r="L559" s="5">
        <v>1.63194885674949</v>
      </c>
      <c r="M559" s="5">
        <v>12.510958</v>
      </c>
      <c r="N559" s="5" t="s">
        <v>42</v>
      </c>
      <c r="O559" s="5" t="s">
        <v>42</v>
      </c>
      <c r="P559" s="5">
        <v>9.1348660000000006</v>
      </c>
      <c r="Q559" s="5">
        <v>16.446883</v>
      </c>
      <c r="R559" s="5">
        <v>14.7022761462862</v>
      </c>
      <c r="S559" s="1" t="s">
        <v>49</v>
      </c>
      <c r="T559" s="7">
        <v>2193748</v>
      </c>
      <c r="U559" s="7">
        <v>2082528</v>
      </c>
      <c r="V559" s="7">
        <v>1905974</v>
      </c>
      <c r="W559" s="7">
        <v>1644208</v>
      </c>
      <c r="X559" s="7">
        <v>2563981</v>
      </c>
      <c r="Y559" s="7">
        <v>2423672</v>
      </c>
      <c r="Z559" s="7">
        <v>2274804</v>
      </c>
      <c r="AA559" s="7">
        <v>2193748</v>
      </c>
      <c r="AB559" s="5">
        <v>58.612000000000002</v>
      </c>
      <c r="AC559" s="8">
        <v>59.743000000000002</v>
      </c>
      <c r="AD559" s="5">
        <v>52.783000000000001</v>
      </c>
      <c r="AE559" s="8">
        <v>54.783000000000001</v>
      </c>
      <c r="AF559" s="7">
        <v>699405171</v>
      </c>
      <c r="AG559" s="7">
        <v>700316807</v>
      </c>
      <c r="AH559" s="7">
        <v>547072311</v>
      </c>
      <c r="AI559" s="5">
        <v>93.88</v>
      </c>
      <c r="AJ559" s="7">
        <v>926</v>
      </c>
      <c r="AK559" s="7">
        <v>656637741</v>
      </c>
      <c r="AL559" s="6">
        <v>13119.622065</v>
      </c>
      <c r="AM559" s="7">
        <v>696783731</v>
      </c>
      <c r="AN559" s="5">
        <v>99.619810000000001</v>
      </c>
    </row>
    <row r="560" spans="1:40" x14ac:dyDescent="0.3">
      <c r="A560" s="4" t="s">
        <v>608</v>
      </c>
      <c r="B560" s="2">
        <v>4992927</v>
      </c>
      <c r="C560" s="1" t="s">
        <v>54</v>
      </c>
      <c r="D560" s="5">
        <v>14144.528981519999</v>
      </c>
      <c r="E560" s="6">
        <v>13426.836981</v>
      </c>
      <c r="F560" s="6" t="s">
        <v>42</v>
      </c>
      <c r="G560" s="5">
        <v>0.71</v>
      </c>
      <c r="H560" s="5">
        <v>29.600707</v>
      </c>
      <c r="I560" s="5">
        <v>0.71</v>
      </c>
      <c r="J560" s="5">
        <v>29.600707</v>
      </c>
      <c r="K560" s="5">
        <v>6.9948229800000004</v>
      </c>
      <c r="L560" s="5">
        <v>5.6270571600000006</v>
      </c>
      <c r="M560" s="5">
        <v>30.428623000000002</v>
      </c>
      <c r="N560" s="5" t="s">
        <v>42</v>
      </c>
      <c r="O560" s="5" t="s">
        <v>42</v>
      </c>
      <c r="P560" s="5">
        <v>6.2998700000000003</v>
      </c>
      <c r="Q560" s="5">
        <v>20.395059</v>
      </c>
      <c r="R560" s="5">
        <v>20.395059</v>
      </c>
      <c r="S560" s="1" t="s">
        <v>49</v>
      </c>
      <c r="T560" s="7">
        <v>2195606</v>
      </c>
      <c r="U560" s="7">
        <v>2143521</v>
      </c>
      <c r="V560" s="7">
        <v>1987608</v>
      </c>
      <c r="W560" s="7">
        <v>1650115</v>
      </c>
      <c r="X560" s="7">
        <v>2131288</v>
      </c>
      <c r="Y560" s="7">
        <v>2151748</v>
      </c>
      <c r="Z560" s="7">
        <v>2158149</v>
      </c>
      <c r="AA560" s="7">
        <v>2195606</v>
      </c>
      <c r="AB560" s="5">
        <v>52.878999999999998</v>
      </c>
      <c r="AC560" s="5">
        <v>53.634999999999998</v>
      </c>
      <c r="AD560" s="5">
        <v>30.805</v>
      </c>
      <c r="AE560" s="5">
        <v>30.363</v>
      </c>
      <c r="AF560" s="7">
        <v>168829000</v>
      </c>
      <c r="AG560" s="7">
        <v>168927000</v>
      </c>
      <c r="AH560" s="7">
        <v>168775000</v>
      </c>
      <c r="AI560" s="8">
        <v>87.6</v>
      </c>
      <c r="AJ560" s="7">
        <v>796</v>
      </c>
      <c r="AK560" s="7">
        <v>147918582</v>
      </c>
      <c r="AL560" s="6">
        <v>12391.139614</v>
      </c>
      <c r="AM560" s="7">
        <v>167074956</v>
      </c>
      <c r="AN560" s="5">
        <v>98.948989999999995</v>
      </c>
    </row>
    <row r="561" spans="1:40" x14ac:dyDescent="0.3">
      <c r="A561" s="4" t="s">
        <v>609</v>
      </c>
      <c r="B561" s="2">
        <v>4069059</v>
      </c>
      <c r="C561" s="1" t="s">
        <v>54</v>
      </c>
      <c r="D561" s="5">
        <v>16222.33756944</v>
      </c>
      <c r="E561" s="6">
        <v>17443.337568999999</v>
      </c>
      <c r="F561" s="6" t="s">
        <v>42</v>
      </c>
      <c r="G561" s="5">
        <v>0.88</v>
      </c>
      <c r="H561" s="5">
        <v>13.301258000000001</v>
      </c>
      <c r="I561" s="5">
        <v>0.88</v>
      </c>
      <c r="J561" s="5">
        <v>13.301258000000001</v>
      </c>
      <c r="K561" s="5">
        <v>21.45991939</v>
      </c>
      <c r="L561" s="5">
        <v>10.170498760000001</v>
      </c>
      <c r="M561" s="5">
        <v>17.212644000000001</v>
      </c>
      <c r="N561" s="5" t="s">
        <v>42</v>
      </c>
      <c r="O561" s="5" t="s">
        <v>42</v>
      </c>
      <c r="P561" s="5">
        <v>0.63453400000000004</v>
      </c>
      <c r="Q561" s="5">
        <v>8.4481599999999997</v>
      </c>
      <c r="R561" s="5">
        <v>8.4481599999999997</v>
      </c>
      <c r="S561" s="1" t="s">
        <v>66</v>
      </c>
      <c r="T561" s="7">
        <v>28883000</v>
      </c>
      <c r="U561" s="7">
        <v>34702000</v>
      </c>
      <c r="V561" s="7">
        <v>33478000</v>
      </c>
      <c r="W561" s="7">
        <v>29285000</v>
      </c>
      <c r="X561" s="7">
        <v>27490000</v>
      </c>
      <c r="Y561" s="7">
        <v>28883000</v>
      </c>
      <c r="Z561" s="7">
        <v>30377000</v>
      </c>
      <c r="AA561" s="7">
        <v>32087000</v>
      </c>
      <c r="AB561" s="8">
        <v>9.2650000000000006</v>
      </c>
      <c r="AC561" s="8">
        <v>9.1199999999999992</v>
      </c>
      <c r="AD561" s="8">
        <v>7.42</v>
      </c>
      <c r="AE561" s="8">
        <v>7.1079999999999997</v>
      </c>
      <c r="AF561" s="7">
        <v>112700000</v>
      </c>
      <c r="AG561" s="7">
        <v>113744167</v>
      </c>
      <c r="AH561" s="7">
        <v>128647431</v>
      </c>
      <c r="AI561" s="5">
        <v>95.17</v>
      </c>
      <c r="AJ561" s="7">
        <v>850</v>
      </c>
      <c r="AK561" s="7">
        <v>107396159</v>
      </c>
      <c r="AL561" s="6">
        <v>15439.271817000001</v>
      </c>
      <c r="AM561" s="7">
        <v>109559370</v>
      </c>
      <c r="AN561" s="5">
        <v>97.089920000000006</v>
      </c>
    </row>
    <row r="562" spans="1:40" x14ac:dyDescent="0.3">
      <c r="A562" s="4" t="s">
        <v>610</v>
      </c>
      <c r="B562" s="2">
        <v>4160328</v>
      </c>
      <c r="C562" s="1" t="s">
        <v>54</v>
      </c>
      <c r="D562" s="5">
        <v>13452.805600080001</v>
      </c>
      <c r="E562" s="6">
        <v>20945.8056</v>
      </c>
      <c r="F562" s="6" t="s">
        <v>42</v>
      </c>
      <c r="G562" s="5">
        <v>0.13200000000000001</v>
      </c>
      <c r="H562" s="5">
        <v>17.556391000000001</v>
      </c>
      <c r="I562" s="5">
        <v>0.13200000000000001</v>
      </c>
      <c r="J562" s="5">
        <v>17.556391000000001</v>
      </c>
      <c r="K562" s="5" t="s">
        <v>799</v>
      </c>
      <c r="L562" s="5">
        <v>3.4426833800000001</v>
      </c>
      <c r="M562" s="5">
        <v>19.957265</v>
      </c>
      <c r="N562" s="5" t="s">
        <v>42</v>
      </c>
      <c r="O562" s="5" t="s">
        <v>42</v>
      </c>
      <c r="P562" s="5">
        <v>1.5458160000000001</v>
      </c>
      <c r="Q562" s="5">
        <v>10.21622</v>
      </c>
      <c r="R562" s="5">
        <v>10.21622</v>
      </c>
      <c r="S562" s="1" t="s">
        <v>47</v>
      </c>
      <c r="T562" s="7">
        <v>13640000</v>
      </c>
      <c r="U562" s="7">
        <v>14694000</v>
      </c>
      <c r="V562" s="7">
        <v>14544000</v>
      </c>
      <c r="W562" s="7">
        <v>12861000</v>
      </c>
      <c r="X562" s="7">
        <v>13550000</v>
      </c>
      <c r="Y562" s="7">
        <v>13640000</v>
      </c>
      <c r="Z562" s="7">
        <v>13778000</v>
      </c>
      <c r="AA562" s="7">
        <v>14034000</v>
      </c>
      <c r="AB562" s="5">
        <v>19.882999999999999</v>
      </c>
      <c r="AC562" s="8">
        <v>20.117999999999999</v>
      </c>
      <c r="AD562" s="5">
        <v>13.614000000000001</v>
      </c>
      <c r="AE562" s="8">
        <v>14.052</v>
      </c>
      <c r="AF562" s="7">
        <v>1444343212</v>
      </c>
      <c r="AG562" s="7">
        <v>1444343212</v>
      </c>
      <c r="AH562" s="7">
        <v>1444000000</v>
      </c>
      <c r="AI562" s="5">
        <v>62.77</v>
      </c>
      <c r="AJ562" s="7">
        <v>771</v>
      </c>
      <c r="AK562" s="7">
        <v>904044378</v>
      </c>
      <c r="AL562" s="6">
        <v>8443.7744899999998</v>
      </c>
      <c r="AM562" s="7">
        <v>1431944551</v>
      </c>
      <c r="AN562" s="8">
        <v>99.416899999999998</v>
      </c>
    </row>
    <row r="563" spans="1:40" x14ac:dyDescent="0.3">
      <c r="A563" s="4" t="s">
        <v>611</v>
      </c>
      <c r="B563" s="2">
        <v>4911259</v>
      </c>
      <c r="C563" s="1" t="s">
        <v>41</v>
      </c>
      <c r="D563" s="5">
        <v>16078.43896326</v>
      </c>
      <c r="E563" s="6">
        <v>25930.538962999999</v>
      </c>
      <c r="F563" s="6" t="s">
        <v>42</v>
      </c>
      <c r="G563" s="8">
        <v>1.08</v>
      </c>
      <c r="H563" s="5" t="s">
        <v>799</v>
      </c>
      <c r="I563" s="8">
        <v>1.08</v>
      </c>
      <c r="J563" s="5" t="s">
        <v>799</v>
      </c>
      <c r="K563" s="5">
        <v>3.51561031</v>
      </c>
      <c r="L563" s="5">
        <v>2.1054854700000001</v>
      </c>
      <c r="M563" s="5">
        <v>18.824269999999999</v>
      </c>
      <c r="N563" s="5" t="s">
        <v>42</v>
      </c>
      <c r="O563" s="5" t="s">
        <v>42</v>
      </c>
      <c r="P563" s="5">
        <v>0.83058299999999996</v>
      </c>
      <c r="Q563" s="5">
        <v>5.261692</v>
      </c>
      <c r="R563" s="5">
        <v>5.261692</v>
      </c>
      <c r="S563" s="1" t="s">
        <v>45</v>
      </c>
      <c r="T563" s="7">
        <v>30603800</v>
      </c>
      <c r="U563" s="7">
        <v>28331700</v>
      </c>
      <c r="V563" s="7">
        <v>26321200</v>
      </c>
      <c r="W563" s="7">
        <v>25509300</v>
      </c>
      <c r="X563" s="7">
        <v>31219700</v>
      </c>
      <c r="Y563" s="7">
        <v>30966300</v>
      </c>
      <c r="Z563" s="7">
        <v>30912800</v>
      </c>
      <c r="AA563" s="7">
        <v>30603800</v>
      </c>
      <c r="AB563" s="5">
        <v>30.774000000000001</v>
      </c>
      <c r="AC563" s="5">
        <v>31.337</v>
      </c>
      <c r="AD563" s="8">
        <v>8.6159999999999997</v>
      </c>
      <c r="AE563" s="8">
        <v>8.5739999999999998</v>
      </c>
      <c r="AF563" s="7">
        <v>215031619</v>
      </c>
      <c r="AG563" s="7">
        <v>214985820</v>
      </c>
      <c r="AH563" s="7">
        <v>217858778</v>
      </c>
      <c r="AI563" s="5">
        <v>92.13</v>
      </c>
      <c r="AJ563" s="7">
        <v>868</v>
      </c>
      <c r="AK563" s="7">
        <v>198116249</v>
      </c>
      <c r="AL563" s="6">
        <v>14813.151937000001</v>
      </c>
      <c r="AM563" s="7">
        <v>202187236</v>
      </c>
      <c r="AN563" s="5">
        <v>94.023679999999999</v>
      </c>
    </row>
    <row r="564" spans="1:40" x14ac:dyDescent="0.3">
      <c r="A564" s="4" t="s">
        <v>612</v>
      </c>
      <c r="B564" s="2">
        <v>5242080</v>
      </c>
      <c r="C564" s="1" t="s">
        <v>41</v>
      </c>
      <c r="D564" s="5">
        <v>14303.7782616</v>
      </c>
      <c r="E564" s="6">
        <v>13480.282261</v>
      </c>
      <c r="F564" s="6" t="s">
        <v>42</v>
      </c>
      <c r="G564" s="5">
        <v>0.49</v>
      </c>
      <c r="H564" s="5">
        <v>177.607865</v>
      </c>
      <c r="I564" s="5">
        <v>0.49</v>
      </c>
      <c r="J564" s="5">
        <v>177.607865</v>
      </c>
      <c r="K564" s="5">
        <v>18.088775169999998</v>
      </c>
      <c r="L564" s="5">
        <v>17.375507589999998</v>
      </c>
      <c r="M564" s="5">
        <v>61.196838999999997</v>
      </c>
      <c r="N564" s="5" t="s">
        <v>42</v>
      </c>
      <c r="O564" s="5" t="s">
        <v>42</v>
      </c>
      <c r="P564" s="5">
        <v>19.551971000000002</v>
      </c>
      <c r="Q564" s="5">
        <v>182.92238499999999</v>
      </c>
      <c r="R564" s="5">
        <v>182.92238499999999</v>
      </c>
      <c r="S564" s="1" t="s">
        <v>49</v>
      </c>
      <c r="T564" s="7">
        <v>531109</v>
      </c>
      <c r="U564" s="7">
        <v>369495</v>
      </c>
      <c r="V564" s="7">
        <v>250772</v>
      </c>
      <c r="W564" s="7">
        <v>161696</v>
      </c>
      <c r="X564" s="7">
        <v>689459</v>
      </c>
      <c r="Y564" s="7">
        <v>634489</v>
      </c>
      <c r="Z564" s="7">
        <v>583001</v>
      </c>
      <c r="AA564" s="7">
        <v>531109</v>
      </c>
      <c r="AB564" s="5">
        <v>73.244</v>
      </c>
      <c r="AC564" s="5">
        <v>73.125</v>
      </c>
      <c r="AD564" s="5">
        <v>-1.097</v>
      </c>
      <c r="AE564" s="8">
        <v>9.2219999999999995</v>
      </c>
      <c r="AF564" s="7">
        <v>43944000</v>
      </c>
      <c r="AG564" s="7">
        <v>43500000</v>
      </c>
      <c r="AH564" s="7">
        <v>41972000</v>
      </c>
      <c r="AI564" s="8">
        <v>76.8</v>
      </c>
      <c r="AJ564" s="7">
        <v>492</v>
      </c>
      <c r="AK564" s="7">
        <v>33778858</v>
      </c>
      <c r="AL564" s="6">
        <v>10984.884620999999</v>
      </c>
      <c r="AM564" s="7">
        <v>34507471</v>
      </c>
      <c r="AN564" s="8">
        <v>78.453599999999994</v>
      </c>
    </row>
    <row r="565" spans="1:40" x14ac:dyDescent="0.3">
      <c r="A565" s="4" t="s">
        <v>613</v>
      </c>
      <c r="B565" s="2">
        <v>4995227</v>
      </c>
      <c r="C565" s="1" t="s">
        <v>54</v>
      </c>
      <c r="D565" s="5">
        <v>15511.8725598</v>
      </c>
      <c r="E565" s="6">
        <v>14927.936709</v>
      </c>
      <c r="F565" s="6" t="s">
        <v>42</v>
      </c>
      <c r="G565" s="5">
        <v>0.40484352330446738</v>
      </c>
      <c r="H565" s="5">
        <v>12.933445000000001</v>
      </c>
      <c r="I565" s="5">
        <v>0.40484352330446738</v>
      </c>
      <c r="J565" s="5">
        <v>12.933445000000001</v>
      </c>
      <c r="K565" s="5">
        <v>2.1660296299999997</v>
      </c>
      <c r="L565" s="5">
        <v>1.7957730699999999</v>
      </c>
      <c r="M565" s="5">
        <v>18.548279999999998</v>
      </c>
      <c r="N565" s="5" t="s">
        <v>42</v>
      </c>
      <c r="O565" s="5" t="s">
        <v>42</v>
      </c>
      <c r="P565" s="5">
        <v>2.4943040000000001</v>
      </c>
      <c r="Q565" s="5">
        <v>7.255611</v>
      </c>
      <c r="R565" s="5">
        <v>7.255611</v>
      </c>
      <c r="S565" s="1" t="s">
        <v>49</v>
      </c>
      <c r="T565" s="7">
        <v>5429190.8549470901</v>
      </c>
      <c r="U565" s="7">
        <v>5265575.3126972141</v>
      </c>
      <c r="V565" s="7">
        <v>4713958.2480886141</v>
      </c>
      <c r="W565" s="7">
        <v>3656877.3595912517</v>
      </c>
      <c r="X565" s="7">
        <v>5829860.5812512916</v>
      </c>
      <c r="Y565" s="7">
        <v>5592010.6487811776</v>
      </c>
      <c r="Z565" s="7">
        <v>5499430.1356480997</v>
      </c>
      <c r="AA565" s="7">
        <v>5429190.8549470901</v>
      </c>
      <c r="AB565" s="5">
        <v>30.356000000000002</v>
      </c>
      <c r="AC565" s="5">
        <v>31.170999999999999</v>
      </c>
      <c r="AD565" s="5">
        <v>33.838000000000001</v>
      </c>
      <c r="AE565" s="5">
        <v>33.194000000000003</v>
      </c>
      <c r="AF565" s="7">
        <v>804140620</v>
      </c>
      <c r="AG565" s="7">
        <v>806668101</v>
      </c>
      <c r="AH565" s="7">
        <v>806961599</v>
      </c>
      <c r="AI565" s="5">
        <v>30.38</v>
      </c>
      <c r="AJ565" s="7">
        <v>306</v>
      </c>
      <c r="AK565" s="7">
        <v>244283194</v>
      </c>
      <c r="AL565" s="6">
        <v>4712.222812</v>
      </c>
      <c r="AM565" s="7">
        <v>412273668</v>
      </c>
      <c r="AN565" s="5">
        <v>51.26885</v>
      </c>
    </row>
    <row r="566" spans="1:40" x14ac:dyDescent="0.3">
      <c r="A566" s="4" t="s">
        <v>614</v>
      </c>
      <c r="B566" s="2">
        <v>4040606</v>
      </c>
      <c r="C566" s="1" t="s">
        <v>41</v>
      </c>
      <c r="D566" s="5">
        <v>13347.21388804</v>
      </c>
      <c r="E566" s="6" t="s">
        <v>42</v>
      </c>
      <c r="F566" s="6">
        <v>11572.463888000002</v>
      </c>
      <c r="G566" s="8">
        <v>2.14</v>
      </c>
      <c r="H566" s="5">
        <v>12.1565656565657</v>
      </c>
      <c r="I566" s="8">
        <v>2.14</v>
      </c>
      <c r="J566" s="5">
        <v>12.1565656565657</v>
      </c>
      <c r="K566" s="5">
        <v>1.85381188791753</v>
      </c>
      <c r="L566" s="5">
        <v>1.74117437184937</v>
      </c>
      <c r="M566" s="5">
        <v>9.1096599999999999</v>
      </c>
      <c r="N566" s="5" t="s">
        <v>42</v>
      </c>
      <c r="O566" s="5" t="s">
        <v>42</v>
      </c>
      <c r="P566" s="5" t="s">
        <v>42</v>
      </c>
      <c r="Q566" s="5" t="s">
        <v>42</v>
      </c>
      <c r="R566" s="5" t="s">
        <v>42</v>
      </c>
      <c r="S566" s="1" t="s">
        <v>49</v>
      </c>
      <c r="T566" s="7">
        <v>2607518</v>
      </c>
      <c r="U566" s="7">
        <v>2344547</v>
      </c>
      <c r="V566" s="7">
        <v>1817466</v>
      </c>
      <c r="W566" s="7">
        <v>1609340</v>
      </c>
      <c r="X566" s="7">
        <v>2594249</v>
      </c>
      <c r="Y566" s="7">
        <v>2584331</v>
      </c>
      <c r="Z566" s="7">
        <v>2591806</v>
      </c>
      <c r="AA566" s="7">
        <v>2607518</v>
      </c>
      <c r="AB566" s="5" t="s">
        <v>42</v>
      </c>
      <c r="AC566" s="5" t="s">
        <v>42</v>
      </c>
      <c r="AD566" s="5" t="s">
        <v>42</v>
      </c>
      <c r="AE566" s="5" t="s">
        <v>42</v>
      </c>
      <c r="AF566" s="7">
        <v>138609253</v>
      </c>
      <c r="AG566" s="7">
        <v>138604437</v>
      </c>
      <c r="AH566" s="7">
        <v>141485949</v>
      </c>
      <c r="AI566" s="5">
        <v>90.81</v>
      </c>
      <c r="AJ566" s="7">
        <v>537</v>
      </c>
      <c r="AK566" s="7">
        <v>125885990</v>
      </c>
      <c r="AL566" s="6">
        <v>12120.303116999999</v>
      </c>
      <c r="AM566" s="7">
        <v>137095462</v>
      </c>
      <c r="AN566" s="5">
        <v>98.893680000000003</v>
      </c>
    </row>
    <row r="567" spans="1:40" x14ac:dyDescent="0.3">
      <c r="A567" s="4" t="s">
        <v>615</v>
      </c>
      <c r="B567" s="2">
        <v>4048147</v>
      </c>
      <c r="C567" s="1" t="s">
        <v>41</v>
      </c>
      <c r="D567" s="5">
        <v>14480.701398269999</v>
      </c>
      <c r="E567" s="6">
        <v>14921.601398000001</v>
      </c>
      <c r="F567" s="6">
        <v>14970.401398</v>
      </c>
      <c r="G567" s="5">
        <v>2.77</v>
      </c>
      <c r="H567" s="5">
        <v>44.600448999999998</v>
      </c>
      <c r="I567" s="5">
        <v>2.77</v>
      </c>
      <c r="J567" s="5">
        <v>44.600448999999998</v>
      </c>
      <c r="K567" s="5" t="s">
        <v>799</v>
      </c>
      <c r="L567" s="5">
        <v>9.2486989900000012</v>
      </c>
      <c r="M567" s="5">
        <v>32.518296999999997</v>
      </c>
      <c r="N567" s="5">
        <v>40.078115989754799</v>
      </c>
      <c r="O567" s="5">
        <v>27.182810154572898</v>
      </c>
      <c r="P567" s="5">
        <v>6.7129750000000001</v>
      </c>
      <c r="Q567" s="5">
        <v>26.233476</v>
      </c>
      <c r="R567" s="5">
        <v>26.233476</v>
      </c>
      <c r="S567" s="1" t="s">
        <v>49</v>
      </c>
      <c r="T567" s="7">
        <v>2038600</v>
      </c>
      <c r="U567" s="7">
        <v>1870600</v>
      </c>
      <c r="V567" s="7">
        <v>1699300</v>
      </c>
      <c r="W567" s="7">
        <v>1389500</v>
      </c>
      <c r="X567" s="7">
        <v>2222800</v>
      </c>
      <c r="Y567" s="7">
        <v>2168900</v>
      </c>
      <c r="Z567" s="7">
        <v>2101700</v>
      </c>
      <c r="AA567" s="7">
        <v>2038600</v>
      </c>
      <c r="AB567" s="5">
        <v>58.624000000000002</v>
      </c>
      <c r="AC567" s="8">
        <v>60.91</v>
      </c>
      <c r="AD567" s="5">
        <v>16.399000000000001</v>
      </c>
      <c r="AE567" s="5">
        <v>23.317</v>
      </c>
      <c r="AF567" s="7">
        <v>42884181</v>
      </c>
      <c r="AG567" s="7">
        <v>42838572</v>
      </c>
      <c r="AH567" s="7">
        <v>42699798</v>
      </c>
      <c r="AI567" s="5">
        <v>63.57</v>
      </c>
      <c r="AJ567" s="7">
        <v>484</v>
      </c>
      <c r="AK567" s="7">
        <v>27263435</v>
      </c>
      <c r="AL567" s="6">
        <v>9206.0440959999996</v>
      </c>
      <c r="AM567" s="7">
        <v>25066958</v>
      </c>
      <c r="AN567" s="5">
        <v>58.452689999999997</v>
      </c>
    </row>
    <row r="568" spans="1:40" x14ac:dyDescent="0.3">
      <c r="A568" s="4" t="s">
        <v>616</v>
      </c>
      <c r="B568" s="2">
        <v>4239194</v>
      </c>
      <c r="C568" s="1" t="s">
        <v>54</v>
      </c>
      <c r="D568" s="5">
        <v>15189.43192056</v>
      </c>
      <c r="E568" s="6">
        <v>17485.431919999999</v>
      </c>
      <c r="F568" s="6">
        <v>17524.431920999999</v>
      </c>
      <c r="G568" s="5">
        <v>4.63</v>
      </c>
      <c r="H568" s="5">
        <v>11.999090000000001</v>
      </c>
      <c r="I568" s="5">
        <v>4.63</v>
      </c>
      <c r="J568" s="5">
        <v>11.999090000000001</v>
      </c>
      <c r="K568" s="5" t="s">
        <v>799</v>
      </c>
      <c r="L568" s="5">
        <v>4.1080519500000001</v>
      </c>
      <c r="M568" s="5">
        <v>27.268965999999999</v>
      </c>
      <c r="N568" s="5" t="s">
        <v>42</v>
      </c>
      <c r="O568" s="5" t="s">
        <v>42</v>
      </c>
      <c r="P568" s="5">
        <v>2.7058849999999999</v>
      </c>
      <c r="Q568" s="5">
        <v>20.791239000000001</v>
      </c>
      <c r="R568" s="5">
        <v>20.791239000000001</v>
      </c>
      <c r="S568" s="1" t="s">
        <v>49</v>
      </c>
      <c r="T568" s="7">
        <v>6667000</v>
      </c>
      <c r="U568" s="7">
        <v>5891000</v>
      </c>
      <c r="V568" s="7">
        <v>3028000</v>
      </c>
      <c r="W568" s="7">
        <v>780000</v>
      </c>
      <c r="X568" s="7">
        <v>6462000</v>
      </c>
      <c r="Y568" s="7">
        <v>6568000</v>
      </c>
      <c r="Z568" s="7">
        <v>6628000</v>
      </c>
      <c r="AA568" s="7">
        <v>6667000</v>
      </c>
      <c r="AB568" s="5">
        <v>66.912000000000006</v>
      </c>
      <c r="AC568" s="5">
        <v>68.971999999999994</v>
      </c>
      <c r="AD568" s="8">
        <v>10.529</v>
      </c>
      <c r="AE568" s="8">
        <v>10.414999999999999</v>
      </c>
      <c r="AF568" s="7">
        <v>96025973</v>
      </c>
      <c r="AG568" s="7">
        <v>100306803</v>
      </c>
      <c r="AH568" s="7">
        <v>103595267</v>
      </c>
      <c r="AI568" s="5">
        <v>50.02</v>
      </c>
      <c r="AJ568" s="7">
        <v>539</v>
      </c>
      <c r="AK568" s="7">
        <v>48035027</v>
      </c>
      <c r="AL568" s="6">
        <v>7597.2198699999999</v>
      </c>
      <c r="AM568" s="7">
        <v>40541411</v>
      </c>
      <c r="AN568" s="5">
        <v>42.213760000000001</v>
      </c>
    </row>
    <row r="569" spans="1:40" x14ac:dyDescent="0.3">
      <c r="A569" s="4" t="s">
        <v>617</v>
      </c>
      <c r="B569" s="2">
        <v>103025</v>
      </c>
      <c r="C569" s="1" t="s">
        <v>54</v>
      </c>
      <c r="D569" s="5">
        <v>14211.38559865</v>
      </c>
      <c r="E569" s="6">
        <v>21395.476598000001</v>
      </c>
      <c r="F569" s="6">
        <v>22225.773599</v>
      </c>
      <c r="G569" s="5">
        <v>0.06</v>
      </c>
      <c r="H569" s="5">
        <v>116.40540540540501</v>
      </c>
      <c r="I569" s="5">
        <v>0.06</v>
      </c>
      <c r="J569" s="5">
        <v>116.40540540540501</v>
      </c>
      <c r="K569" s="5">
        <v>4.1298302800000002</v>
      </c>
      <c r="L569" s="5">
        <v>4.0944566414371097</v>
      </c>
      <c r="M569" s="5">
        <v>17.043925999999999</v>
      </c>
      <c r="N569" s="5" t="s">
        <v>42</v>
      </c>
      <c r="O569" s="5" t="s">
        <v>42</v>
      </c>
      <c r="P569" s="5">
        <v>12.752718</v>
      </c>
      <c r="Q569" s="5">
        <v>21.335588000000001</v>
      </c>
      <c r="R569" s="5">
        <v>21.575467434700698</v>
      </c>
      <c r="S569" s="1" t="s">
        <v>49</v>
      </c>
      <c r="T569" s="7">
        <v>1650653</v>
      </c>
      <c r="U569" s="7">
        <v>1515500</v>
      </c>
      <c r="V569" s="7">
        <v>1368438</v>
      </c>
      <c r="W569" s="7">
        <v>1270083</v>
      </c>
      <c r="X569" s="7">
        <v>1689695</v>
      </c>
      <c r="Y569" s="7">
        <v>1669643</v>
      </c>
      <c r="Z569" s="7">
        <v>1668471</v>
      </c>
      <c r="AA569" s="7">
        <v>1650653</v>
      </c>
      <c r="AB569" s="5">
        <v>66.835999999999999</v>
      </c>
      <c r="AC569" s="8">
        <v>66.215000000000003</v>
      </c>
      <c r="AD569" s="5">
        <v>60.627000000000002</v>
      </c>
      <c r="AE569" s="8">
        <v>58.966999999999999</v>
      </c>
      <c r="AF569" s="7">
        <v>329926696</v>
      </c>
      <c r="AG569" s="7">
        <v>329539663</v>
      </c>
      <c r="AH569" s="7">
        <v>328904161</v>
      </c>
      <c r="AI569" s="5">
        <v>91.71</v>
      </c>
      <c r="AJ569" s="7">
        <v>648</v>
      </c>
      <c r="AK569" s="7">
        <v>302605482</v>
      </c>
      <c r="AL569" s="6">
        <v>13033.218108999999</v>
      </c>
      <c r="AM569" s="7">
        <v>299567571</v>
      </c>
      <c r="AN569" s="8">
        <v>90.789000000000001</v>
      </c>
    </row>
    <row r="570" spans="1:40" x14ac:dyDescent="0.3">
      <c r="A570" s="4" t="s">
        <v>618</v>
      </c>
      <c r="B570" s="2">
        <v>9170810</v>
      </c>
      <c r="C570" s="1" t="s">
        <v>54</v>
      </c>
      <c r="D570" s="5">
        <v>14729.99178513</v>
      </c>
      <c r="E570" s="6">
        <v>13050.991785</v>
      </c>
      <c r="F570" s="6">
        <v>13559.991784999998</v>
      </c>
      <c r="G570" s="5">
        <v>-0.47</v>
      </c>
      <c r="H570" s="5" t="s">
        <v>799</v>
      </c>
      <c r="I570" s="5">
        <v>-0.47</v>
      </c>
      <c r="J570" s="5" t="s">
        <v>799</v>
      </c>
      <c r="K570" s="5" t="s">
        <v>799</v>
      </c>
      <c r="L570" s="5">
        <v>8.9474686000000005</v>
      </c>
      <c r="M570" s="5">
        <v>15.838949</v>
      </c>
      <c r="N570" s="5" t="s">
        <v>42</v>
      </c>
      <c r="O570" s="5" t="s">
        <v>42</v>
      </c>
      <c r="P570" s="5">
        <v>1.2098819999999999</v>
      </c>
      <c r="Q570" s="5">
        <v>11.747066999999999</v>
      </c>
      <c r="R570" s="5">
        <v>11.747066999999999</v>
      </c>
      <c r="S570" s="1" t="s">
        <v>49</v>
      </c>
      <c r="T570" s="7">
        <v>10516000</v>
      </c>
      <c r="U570" s="7">
        <v>13136000</v>
      </c>
      <c r="V570" s="7">
        <v>9931000</v>
      </c>
      <c r="W570" s="7">
        <v>9583000</v>
      </c>
      <c r="X570" s="7">
        <v>10787000</v>
      </c>
      <c r="Y570" s="7">
        <v>11766000</v>
      </c>
      <c r="Z570" s="7">
        <v>10389000</v>
      </c>
      <c r="AA570" s="7">
        <v>10516000</v>
      </c>
      <c r="AB570" s="5">
        <v>27.120999999999999</v>
      </c>
      <c r="AC570" s="5">
        <v>18.513000000000002</v>
      </c>
      <c r="AD570" s="5">
        <v>16.289000000000001</v>
      </c>
      <c r="AE570" s="8">
        <v>8.8249999999999993</v>
      </c>
      <c r="AF570" s="7">
        <v>315579364</v>
      </c>
      <c r="AG570" s="7">
        <v>321591488</v>
      </c>
      <c r="AH570" s="7">
        <v>341970030</v>
      </c>
      <c r="AI570" s="5">
        <v>127.71</v>
      </c>
      <c r="AJ570" s="7">
        <v>650</v>
      </c>
      <c r="AK570" s="7">
        <v>400159443</v>
      </c>
      <c r="AL570" s="6">
        <v>18811.495415000001</v>
      </c>
      <c r="AM570" s="7">
        <v>311636022</v>
      </c>
      <c r="AN570" s="5">
        <v>99.457009999999997</v>
      </c>
    </row>
    <row r="571" spans="1:40" x14ac:dyDescent="0.3">
      <c r="A571" s="4" t="s">
        <v>619</v>
      </c>
      <c r="B571" s="2">
        <v>4122208</v>
      </c>
      <c r="C571" s="1" t="s">
        <v>41</v>
      </c>
      <c r="D571" s="5">
        <v>14980.07448035</v>
      </c>
      <c r="E571" s="6">
        <v>16564.074479999999</v>
      </c>
      <c r="F571" s="6" t="s">
        <v>42</v>
      </c>
      <c r="G571" s="5">
        <v>0.54</v>
      </c>
      <c r="H571" s="5">
        <v>19.247633</v>
      </c>
      <c r="I571" s="5">
        <v>0.54</v>
      </c>
      <c r="J571" s="5">
        <v>17.123227</v>
      </c>
      <c r="K571" s="5">
        <v>4.1435160399999997</v>
      </c>
      <c r="L571" s="5">
        <v>3.0095045199999997</v>
      </c>
      <c r="M571" s="5">
        <v>13.279477</v>
      </c>
      <c r="N571" s="5" t="s">
        <v>42</v>
      </c>
      <c r="O571" s="5" t="s">
        <v>42</v>
      </c>
      <c r="P571" s="5">
        <v>0.65087300000000003</v>
      </c>
      <c r="Q571" s="5">
        <v>9.2125000000000004</v>
      </c>
      <c r="R571" s="5">
        <v>9.2125000000000004</v>
      </c>
      <c r="S571" s="1" t="s">
        <v>98</v>
      </c>
      <c r="T571" s="7">
        <v>26415000</v>
      </c>
      <c r="U571" s="7">
        <v>28502000</v>
      </c>
      <c r="V571" s="7">
        <v>24633000</v>
      </c>
      <c r="W571" s="7">
        <v>24124000</v>
      </c>
      <c r="X571" s="7">
        <v>25449000</v>
      </c>
      <c r="Y571" s="7">
        <v>25837000</v>
      </c>
      <c r="Z571" s="7">
        <v>26415000</v>
      </c>
      <c r="AA571" s="7">
        <v>26561000</v>
      </c>
      <c r="AB571" s="8">
        <v>7.6470000000000002</v>
      </c>
      <c r="AC571" s="8">
        <v>8.0120000000000005</v>
      </c>
      <c r="AD571" s="8">
        <v>5.8719999999999999</v>
      </c>
      <c r="AE571" s="8">
        <v>6.2830000000000004</v>
      </c>
      <c r="AF571" s="7">
        <v>389775099</v>
      </c>
      <c r="AG571" s="7">
        <v>399382891</v>
      </c>
      <c r="AH571" s="7">
        <v>387674601</v>
      </c>
      <c r="AI571" s="5">
        <v>102.93</v>
      </c>
      <c r="AJ571" s="7">
        <v>609</v>
      </c>
      <c r="AK571" s="7">
        <v>399137337</v>
      </c>
      <c r="AL571" s="6">
        <v>15418.675327999999</v>
      </c>
      <c r="AM571" s="7">
        <v>385412602</v>
      </c>
      <c r="AN571" s="5">
        <v>99.388620000000003</v>
      </c>
    </row>
    <row r="572" spans="1:40" x14ac:dyDescent="0.3">
      <c r="A572" s="4" t="s">
        <v>620</v>
      </c>
      <c r="B572" s="2">
        <v>4994166</v>
      </c>
      <c r="C572" s="1" t="s">
        <v>41</v>
      </c>
      <c r="D572" s="5">
        <v>12185.362191</v>
      </c>
      <c r="E572" s="6">
        <v>12479.924191</v>
      </c>
      <c r="F572" s="6" t="s">
        <v>42</v>
      </c>
      <c r="G572" s="5">
        <v>3.46</v>
      </c>
      <c r="H572" s="5">
        <v>32.790863999999999</v>
      </c>
      <c r="I572" s="5">
        <v>3.46</v>
      </c>
      <c r="J572" s="5">
        <v>32.790863999999999</v>
      </c>
      <c r="K572" s="5">
        <v>5.5017305199999997</v>
      </c>
      <c r="L572" s="5">
        <v>5.4606615999999999</v>
      </c>
      <c r="M572" s="5" t="s">
        <v>799</v>
      </c>
      <c r="N572" s="5" t="s">
        <v>42</v>
      </c>
      <c r="O572" s="5" t="s">
        <v>42</v>
      </c>
      <c r="P572" s="5">
        <v>3.9353280000000002</v>
      </c>
      <c r="Q572" s="5">
        <v>16.702404999999999</v>
      </c>
      <c r="R572" s="5">
        <v>16.702404999999999</v>
      </c>
      <c r="S572" s="1" t="s">
        <v>49</v>
      </c>
      <c r="T572" s="7">
        <v>2881433</v>
      </c>
      <c r="U572" s="7">
        <v>2792057</v>
      </c>
      <c r="V572" s="7">
        <v>2288704</v>
      </c>
      <c r="W572" s="7">
        <v>1822366</v>
      </c>
      <c r="X572" s="7">
        <v>3171254</v>
      </c>
      <c r="Y572" s="7">
        <v>3104295</v>
      </c>
      <c r="Z572" s="7">
        <v>2975673</v>
      </c>
      <c r="AA572" s="7">
        <v>2881433</v>
      </c>
      <c r="AB572" s="5">
        <v>26.992999999999999</v>
      </c>
      <c r="AC572" s="5">
        <v>26.757000000000001</v>
      </c>
      <c r="AD572" s="8">
        <v>22.22</v>
      </c>
      <c r="AE572" s="5">
        <v>21.946000000000002</v>
      </c>
      <c r="AF572" s="7">
        <v>26524515</v>
      </c>
      <c r="AG572" s="7">
        <v>26518611</v>
      </c>
      <c r="AH572" s="7">
        <v>26478255</v>
      </c>
      <c r="AI572" s="5">
        <v>111.98</v>
      </c>
      <c r="AJ572" s="7">
        <v>548</v>
      </c>
      <c r="AK572" s="7">
        <v>29702615</v>
      </c>
      <c r="AL572" s="6">
        <v>13645.381331000001</v>
      </c>
      <c r="AM572" s="7">
        <v>26435120</v>
      </c>
      <c r="AN572" s="5">
        <v>99.662970000000001</v>
      </c>
    </row>
    <row r="573" spans="1:40" x14ac:dyDescent="0.3">
      <c r="A573" s="4" t="s">
        <v>621</v>
      </c>
      <c r="B573" s="2">
        <v>103450</v>
      </c>
      <c r="C573" s="1" t="s">
        <v>54</v>
      </c>
      <c r="D573" s="5">
        <v>13989.583692</v>
      </c>
      <c r="E573" s="6">
        <v>13951.583692</v>
      </c>
      <c r="F573" s="6">
        <v>13951.583692</v>
      </c>
      <c r="G573" s="5">
        <v>2.33</v>
      </c>
      <c r="H573" s="5">
        <v>19.504132231404999</v>
      </c>
      <c r="I573" s="5">
        <v>2.33</v>
      </c>
      <c r="J573" s="5">
        <v>19.504132231404999</v>
      </c>
      <c r="K573" s="5">
        <v>1.2572561302776999</v>
      </c>
      <c r="L573" s="5">
        <v>1.2572561302776999</v>
      </c>
      <c r="M573" s="5">
        <v>1.5653790000000001</v>
      </c>
      <c r="N573" s="5" t="s">
        <v>42</v>
      </c>
      <c r="O573" s="5" t="s">
        <v>42</v>
      </c>
      <c r="P573" s="5">
        <v>0.637845</v>
      </c>
      <c r="Q573" s="5">
        <v>11.167968</v>
      </c>
      <c r="R573" s="5">
        <v>11.167968</v>
      </c>
      <c r="S573" s="1" t="s">
        <v>49</v>
      </c>
      <c r="T573" s="7">
        <v>18567000</v>
      </c>
      <c r="U573" s="7">
        <v>16227000</v>
      </c>
      <c r="V573" s="7">
        <v>16667000</v>
      </c>
      <c r="W573" s="7">
        <v>14596000</v>
      </c>
      <c r="X573" s="7">
        <v>21873000</v>
      </c>
      <c r="Y573" s="7">
        <v>21375000</v>
      </c>
      <c r="Z573" s="7">
        <v>20653000</v>
      </c>
      <c r="AA573" s="7">
        <v>18567000</v>
      </c>
      <c r="AB573" s="5">
        <v>13.497</v>
      </c>
      <c r="AC573" s="8">
        <v>10.875999999999999</v>
      </c>
      <c r="AD573" s="8">
        <v>7.8529999999999998</v>
      </c>
      <c r="AE573" s="8">
        <v>5.7110000000000003</v>
      </c>
      <c r="AF573" s="7">
        <v>65863884</v>
      </c>
      <c r="AG573" s="7">
        <v>65872213</v>
      </c>
      <c r="AH573" s="7">
        <v>65872213</v>
      </c>
      <c r="AI573" s="5">
        <v>96.55</v>
      </c>
      <c r="AJ573" s="7">
        <v>712</v>
      </c>
      <c r="AK573" s="7">
        <v>63594192</v>
      </c>
      <c r="AL573" s="6">
        <v>13507.40638</v>
      </c>
      <c r="AM573" s="7">
        <v>65505445</v>
      </c>
      <c r="AN573" s="5">
        <v>99.455119999999994</v>
      </c>
    </row>
    <row r="574" spans="1:40" x14ac:dyDescent="0.3">
      <c r="A574" s="4" t="s">
        <v>622</v>
      </c>
      <c r="B574" s="2">
        <v>4298336</v>
      </c>
      <c r="C574" s="1" t="s">
        <v>41</v>
      </c>
      <c r="D574" s="5">
        <v>11906.65670958</v>
      </c>
      <c r="E574" s="6">
        <v>14111.055709</v>
      </c>
      <c r="F574" s="6" t="s">
        <v>42</v>
      </c>
      <c r="G574" s="8">
        <v>2.12</v>
      </c>
      <c r="H574" s="5">
        <v>25.749692</v>
      </c>
      <c r="I574" s="8">
        <v>2.12</v>
      </c>
      <c r="J574" s="5">
        <v>25.749692</v>
      </c>
      <c r="K574" s="5" t="s">
        <v>799</v>
      </c>
      <c r="L574" s="5">
        <v>4.0735394500000002</v>
      </c>
      <c r="M574" s="5">
        <v>24.279734999999999</v>
      </c>
      <c r="N574" s="5" t="s">
        <v>42</v>
      </c>
      <c r="O574" s="5" t="s">
        <v>42</v>
      </c>
      <c r="P574" s="5">
        <v>5.2458999999999998</v>
      </c>
      <c r="Q574" s="5">
        <v>16.808060000000001</v>
      </c>
      <c r="R574" s="5">
        <v>16.808060000000001</v>
      </c>
      <c r="S574" s="1" t="s">
        <v>56</v>
      </c>
      <c r="T574" s="7">
        <v>2689921</v>
      </c>
      <c r="U574" s="7">
        <v>2628632</v>
      </c>
      <c r="V574" s="7">
        <v>2590278</v>
      </c>
      <c r="W574" s="7">
        <v>2362209</v>
      </c>
      <c r="X574" s="7">
        <v>2689921</v>
      </c>
      <c r="Y574" s="7">
        <v>2664752</v>
      </c>
      <c r="Z574" s="7">
        <v>2651825</v>
      </c>
      <c r="AA574" s="7">
        <v>2651348</v>
      </c>
      <c r="AB574" s="5">
        <v>55.247999999999998</v>
      </c>
      <c r="AC574" s="5">
        <v>55.247999999999998</v>
      </c>
      <c r="AD574" s="5">
        <v>30.353999999999999</v>
      </c>
      <c r="AE574" s="5">
        <v>30.353999999999999</v>
      </c>
      <c r="AF574" s="7">
        <v>57197000</v>
      </c>
      <c r="AG574" s="7">
        <v>57181533</v>
      </c>
      <c r="AH574" s="7">
        <v>57007000</v>
      </c>
      <c r="AI574" s="5">
        <v>75.510000000000005</v>
      </c>
      <c r="AJ574" s="7">
        <v>742</v>
      </c>
      <c r="AK574" s="7">
        <v>43054707</v>
      </c>
      <c r="AL574" s="6">
        <v>8991.1144619999995</v>
      </c>
      <c r="AM574" s="7">
        <v>53805204</v>
      </c>
      <c r="AN574" s="5">
        <v>94.368560000000002</v>
      </c>
    </row>
    <row r="575" spans="1:40" x14ac:dyDescent="0.3">
      <c r="A575" s="4" t="s">
        <v>623</v>
      </c>
      <c r="B575" s="2">
        <v>8603803</v>
      </c>
      <c r="C575" s="1" t="s">
        <v>41</v>
      </c>
      <c r="D575" s="5">
        <v>14148.13403992</v>
      </c>
      <c r="E575" s="6">
        <v>27968.334039000001</v>
      </c>
      <c r="F575" s="6">
        <v>27968.334040000002</v>
      </c>
      <c r="G575" s="5">
        <v>2.02</v>
      </c>
      <c r="H575" s="5">
        <v>16.627026999999998</v>
      </c>
      <c r="I575" s="5">
        <v>2.02</v>
      </c>
      <c r="J575" s="5">
        <v>16.627026999999998</v>
      </c>
      <c r="K575" s="5">
        <v>1.8401531499999999</v>
      </c>
      <c r="L575" s="5">
        <v>1.4112357499999999</v>
      </c>
      <c r="M575" s="5" t="s">
        <v>799</v>
      </c>
      <c r="N575" s="5" t="s">
        <v>799</v>
      </c>
      <c r="O575" s="5">
        <v>11.8920290553041</v>
      </c>
      <c r="P575" s="5">
        <v>4.8406549999999999</v>
      </c>
      <c r="Q575" s="5">
        <v>9.7685490000000001</v>
      </c>
      <c r="R575" s="5">
        <v>9.7685490000000001</v>
      </c>
      <c r="S575" s="1" t="s">
        <v>49</v>
      </c>
      <c r="T575" s="7">
        <v>5508200</v>
      </c>
      <c r="U575" s="7">
        <v>5859100</v>
      </c>
      <c r="V575" s="7">
        <v>5586700</v>
      </c>
      <c r="W575" s="7">
        <v>4913400</v>
      </c>
      <c r="X575" s="7">
        <v>5777800</v>
      </c>
      <c r="Y575" s="7">
        <v>5635700</v>
      </c>
      <c r="Z575" s="7">
        <v>5542400</v>
      </c>
      <c r="AA575" s="7">
        <v>5508200</v>
      </c>
      <c r="AB575" s="5">
        <v>50.207000000000001</v>
      </c>
      <c r="AC575" s="8">
        <v>51.564999999999998</v>
      </c>
      <c r="AD575" s="5">
        <v>43.029000000000003</v>
      </c>
      <c r="AE575" s="8">
        <v>44.38</v>
      </c>
      <c r="AF575" s="7">
        <v>229972832</v>
      </c>
      <c r="AG575" s="7">
        <v>229954524</v>
      </c>
      <c r="AH575" s="7">
        <v>229716510</v>
      </c>
      <c r="AI575" s="5">
        <v>87.39</v>
      </c>
      <c r="AJ575" s="7">
        <v>841</v>
      </c>
      <c r="AK575" s="7">
        <v>200979752</v>
      </c>
      <c r="AL575" s="6">
        <v>12364.274342999999</v>
      </c>
      <c r="AM575" s="7">
        <v>228986725</v>
      </c>
      <c r="AN575" s="5">
        <v>99.569760000000002</v>
      </c>
    </row>
    <row r="576" spans="1:40" x14ac:dyDescent="0.3">
      <c r="A576" s="4" t="s">
        <v>624</v>
      </c>
      <c r="B576" s="2">
        <v>103554</v>
      </c>
      <c r="C576" s="1" t="s">
        <v>54</v>
      </c>
      <c r="D576" s="5">
        <v>12922.660803999999</v>
      </c>
      <c r="E576" s="6">
        <v>20912.600804000002</v>
      </c>
      <c r="F576" s="6">
        <v>20896.676803999999</v>
      </c>
      <c r="G576" s="5">
        <v>22.62</v>
      </c>
      <c r="H576" s="5">
        <v>3.5850144092219001</v>
      </c>
      <c r="I576" s="5">
        <v>22.62</v>
      </c>
      <c r="J576" s="5">
        <v>3.5850144092219001</v>
      </c>
      <c r="K576" s="5">
        <v>1.3220071806894</v>
      </c>
      <c r="L576" s="5">
        <v>1.23160894628053</v>
      </c>
      <c r="M576" s="5">
        <v>3.3048630000000001</v>
      </c>
      <c r="N576" s="5" t="s">
        <v>42</v>
      </c>
      <c r="O576" s="5" t="s">
        <v>42</v>
      </c>
      <c r="P576" s="5">
        <v>1.6522159999999999</v>
      </c>
      <c r="Q576" s="5">
        <v>4.3982669999999997</v>
      </c>
      <c r="R576" s="5">
        <v>4.3154765630291898</v>
      </c>
      <c r="S576" s="1" t="s">
        <v>49</v>
      </c>
      <c r="T576" s="7">
        <v>9134608</v>
      </c>
      <c r="U576" s="7">
        <v>5060412</v>
      </c>
      <c r="V576" s="7">
        <v>5277709</v>
      </c>
      <c r="W576" s="7">
        <v>5172316</v>
      </c>
      <c r="X576" s="7">
        <v>12642010</v>
      </c>
      <c r="Y576" s="7">
        <v>10504222</v>
      </c>
      <c r="Z576" s="7">
        <v>9528933</v>
      </c>
      <c r="AA576" s="7">
        <v>9134608</v>
      </c>
      <c r="AB576" s="5">
        <v>40.622</v>
      </c>
      <c r="AC576" s="5">
        <v>41.622999999999998</v>
      </c>
      <c r="AD576" s="5" t="s">
        <v>42</v>
      </c>
      <c r="AE576" s="5" t="s">
        <v>42</v>
      </c>
      <c r="AF576" s="7">
        <v>51940355</v>
      </c>
      <c r="AG576" s="7">
        <v>52420586</v>
      </c>
      <c r="AH576" s="7">
        <v>51173930</v>
      </c>
      <c r="AI576" s="5">
        <v>99.99</v>
      </c>
      <c r="AJ576" s="7">
        <v>521</v>
      </c>
      <c r="AK576" s="7">
        <v>51936923</v>
      </c>
      <c r="AL576" s="6">
        <v>12921.906442</v>
      </c>
      <c r="AM576" s="7">
        <v>50863261</v>
      </c>
      <c r="AN576" s="5">
        <v>97.927040000000005</v>
      </c>
    </row>
    <row r="577" spans="1:40" x14ac:dyDescent="0.3">
      <c r="A577" s="4" t="s">
        <v>625</v>
      </c>
      <c r="B577" s="2">
        <v>4097662</v>
      </c>
      <c r="C577" s="1" t="s">
        <v>54</v>
      </c>
      <c r="D577" s="5">
        <v>14312.440101960001</v>
      </c>
      <c r="E577" s="6" t="s">
        <v>42</v>
      </c>
      <c r="F577" s="6">
        <v>12856.900905926273</v>
      </c>
      <c r="G577" s="5">
        <v>5.0901338086978551</v>
      </c>
      <c r="H577" s="5">
        <v>10.301808552967699</v>
      </c>
      <c r="I577" s="5">
        <v>5.0901338086978551</v>
      </c>
      <c r="J577" s="5">
        <v>10.301808552967699</v>
      </c>
      <c r="K577" s="5">
        <v>1.7711915063463899</v>
      </c>
      <c r="L577" s="5">
        <v>1.60354496118541</v>
      </c>
      <c r="M577" s="5">
        <v>43.198594</v>
      </c>
      <c r="N577" s="5" t="s">
        <v>42</v>
      </c>
      <c r="O577" s="5" t="s">
        <v>42</v>
      </c>
      <c r="P577" s="5" t="s">
        <v>42</v>
      </c>
      <c r="Q577" s="5" t="s">
        <v>42</v>
      </c>
      <c r="R577" s="5">
        <v>3.4542703418623502</v>
      </c>
      <c r="S577" s="1" t="s">
        <v>49</v>
      </c>
      <c r="T577" s="7">
        <v>5295313.3717549862</v>
      </c>
      <c r="U577" s="7">
        <v>4451125.4933422012</v>
      </c>
      <c r="V577" s="7">
        <v>3687752.7550334246</v>
      </c>
      <c r="W577" s="7">
        <v>3833086.1543230684</v>
      </c>
      <c r="X577" s="7">
        <v>5645136.9739820538</v>
      </c>
      <c r="Y577" s="7">
        <v>5541183.4959002519</v>
      </c>
      <c r="Z577" s="7">
        <v>5419634.8881624201</v>
      </c>
      <c r="AA577" s="7">
        <v>5295313.3717549862</v>
      </c>
      <c r="AB577" s="5" t="s">
        <v>42</v>
      </c>
      <c r="AC577" s="5" t="s">
        <v>42</v>
      </c>
      <c r="AD577" s="5" t="s">
        <v>42</v>
      </c>
      <c r="AE577" s="5" t="s">
        <v>42</v>
      </c>
      <c r="AF577" s="7">
        <v>79434122</v>
      </c>
      <c r="AG577" s="7">
        <v>79432917</v>
      </c>
      <c r="AH577" s="7">
        <v>79535530</v>
      </c>
      <c r="AI577" s="5">
        <v>74.31</v>
      </c>
      <c r="AJ577" s="7">
        <v>426</v>
      </c>
      <c r="AK577" s="7">
        <v>59025496</v>
      </c>
      <c r="AL577" s="6">
        <v>10635.213868999999</v>
      </c>
      <c r="AM577" s="7">
        <v>53980566</v>
      </c>
      <c r="AN577" s="8">
        <v>67.956400000000002</v>
      </c>
    </row>
    <row r="578" spans="1:40" x14ac:dyDescent="0.3">
      <c r="A578" s="4" t="s">
        <v>626</v>
      </c>
      <c r="B578" s="2">
        <v>4135450</v>
      </c>
      <c r="C578" s="1" t="s">
        <v>41</v>
      </c>
      <c r="D578" s="5">
        <v>14799.081115200001</v>
      </c>
      <c r="E578" s="6">
        <v>13974.043115</v>
      </c>
      <c r="F578" s="6">
        <v>13974.043115</v>
      </c>
      <c r="G578" s="5">
        <v>2.8029999999999999</v>
      </c>
      <c r="H578" s="5">
        <v>26.437695999999999</v>
      </c>
      <c r="I578" s="5">
        <v>2.8029999999999999</v>
      </c>
      <c r="J578" s="5">
        <v>26.437695999999999</v>
      </c>
      <c r="K578" s="5">
        <v>20.792225970000001</v>
      </c>
      <c r="L578" s="5">
        <v>4.68709971</v>
      </c>
      <c r="M578" s="5">
        <v>19.455960999999999</v>
      </c>
      <c r="N578" s="5" t="s">
        <v>42</v>
      </c>
      <c r="O578" s="5" t="s">
        <v>42</v>
      </c>
      <c r="P578" s="5">
        <v>4.9621620000000002</v>
      </c>
      <c r="Q578" s="5">
        <v>16.616952999999999</v>
      </c>
      <c r="R578" s="5">
        <v>16.616952999999999</v>
      </c>
      <c r="S578" s="1" t="s">
        <v>43</v>
      </c>
      <c r="T578" s="7">
        <v>2816120</v>
      </c>
      <c r="U578" s="7">
        <v>2813169</v>
      </c>
      <c r="V578" s="7">
        <v>2695845</v>
      </c>
      <c r="W578" s="7">
        <v>2603416</v>
      </c>
      <c r="X578" s="7">
        <v>2816120</v>
      </c>
      <c r="Y578" s="7">
        <v>2776420</v>
      </c>
      <c r="Z578" s="7">
        <v>2783567</v>
      </c>
      <c r="AA578" s="7">
        <v>2805388</v>
      </c>
      <c r="AB578" s="8">
        <v>80.197999999999993</v>
      </c>
      <c r="AC578" s="8">
        <v>80.197999999999993</v>
      </c>
      <c r="AD578" s="8">
        <v>27.492999999999999</v>
      </c>
      <c r="AE578" s="8">
        <v>27.492999999999999</v>
      </c>
      <c r="AF578" s="7">
        <v>58094000</v>
      </c>
      <c r="AG578" s="7">
        <v>58284000</v>
      </c>
      <c r="AH578" s="7">
        <v>59207000</v>
      </c>
      <c r="AI578" s="5">
        <v>96.48</v>
      </c>
      <c r="AJ578" s="7">
        <v>782</v>
      </c>
      <c r="AK578" s="7">
        <v>56550555</v>
      </c>
      <c r="AL578" s="6">
        <v>14277.884126000001</v>
      </c>
      <c r="AM578" s="7">
        <v>58090585</v>
      </c>
      <c r="AN578" s="5">
        <v>99.105549999999994</v>
      </c>
    </row>
    <row r="579" spans="1:40" x14ac:dyDescent="0.3">
      <c r="A579" s="4" t="s">
        <v>627</v>
      </c>
      <c r="B579" s="2">
        <v>107571976</v>
      </c>
      <c r="C579" s="1" t="s">
        <v>41</v>
      </c>
      <c r="D579" s="5">
        <v>16277.735908889999</v>
      </c>
      <c r="E579" s="6">
        <v>15027.735908000001</v>
      </c>
      <c r="F579" s="6" t="s">
        <v>42</v>
      </c>
      <c r="G579" s="5">
        <v>-3.35</v>
      </c>
      <c r="H579" s="5" t="s">
        <v>799</v>
      </c>
      <c r="I579" s="5">
        <v>-3.35</v>
      </c>
      <c r="J579" s="5" t="s">
        <v>799</v>
      </c>
      <c r="K579" s="5">
        <v>7.5422773400000009</v>
      </c>
      <c r="L579" s="5">
        <v>1.34770346</v>
      </c>
      <c r="M579" s="5">
        <v>75.735849000000002</v>
      </c>
      <c r="N579" s="5" t="s">
        <v>42</v>
      </c>
      <c r="O579" s="5" t="s">
        <v>42</v>
      </c>
      <c r="P579" s="5">
        <v>8.3441069999999993</v>
      </c>
      <c r="Q579" s="5" t="s">
        <v>799</v>
      </c>
      <c r="R579" s="5">
        <v>-68.776822999999993</v>
      </c>
      <c r="S579" s="1" t="s">
        <v>49</v>
      </c>
      <c r="T579" s="7">
        <v>2079000</v>
      </c>
      <c r="U579" s="7">
        <v>1869000</v>
      </c>
      <c r="V579" s="7">
        <v>1386000</v>
      </c>
      <c r="W579" s="7">
        <v>967000</v>
      </c>
      <c r="X579" s="7">
        <v>1801000</v>
      </c>
      <c r="Y579" s="7">
        <v>1845000</v>
      </c>
      <c r="Z579" s="7">
        <v>1860000</v>
      </c>
      <c r="AA579" s="7">
        <v>2079000</v>
      </c>
      <c r="AB579" s="5">
        <v>50.360999999999997</v>
      </c>
      <c r="AC579" s="5">
        <v>46.863</v>
      </c>
      <c r="AD579" s="8">
        <v>3.5590000000000002</v>
      </c>
      <c r="AE579" s="5">
        <v>-13.436999999999999</v>
      </c>
      <c r="AF579" s="7">
        <v>811048127</v>
      </c>
      <c r="AG579" s="7">
        <v>809236898</v>
      </c>
      <c r="AH579" s="7">
        <v>805664300</v>
      </c>
      <c r="AI579" s="5">
        <v>11.86</v>
      </c>
      <c r="AJ579" s="7">
        <v>321</v>
      </c>
      <c r="AK579" s="7">
        <v>96203073</v>
      </c>
      <c r="AL579" s="6">
        <v>1930.7956750000001</v>
      </c>
      <c r="AM579" s="7">
        <v>96674190</v>
      </c>
      <c r="AN579" s="5">
        <v>11.91966</v>
      </c>
    </row>
    <row r="580" spans="1:40" x14ac:dyDescent="0.3">
      <c r="A580" s="4" t="s">
        <v>628</v>
      </c>
      <c r="B580" s="2">
        <v>4112718</v>
      </c>
      <c r="C580" s="1" t="s">
        <v>54</v>
      </c>
      <c r="D580" s="5">
        <v>15338.413065000001</v>
      </c>
      <c r="E580" s="6">
        <v>16838.713065</v>
      </c>
      <c r="F580" s="6" t="s">
        <v>42</v>
      </c>
      <c r="G580" s="5">
        <v>0.79</v>
      </c>
      <c r="H580" s="5">
        <v>19.083791999999999</v>
      </c>
      <c r="I580" s="5">
        <v>0.79</v>
      </c>
      <c r="J580" s="5">
        <v>19.083791999999999</v>
      </c>
      <c r="K580" s="5">
        <v>38.536299769999999</v>
      </c>
      <c r="L580" s="5">
        <v>5.1429910900000007</v>
      </c>
      <c r="M580" s="5">
        <v>12.763234000000001</v>
      </c>
      <c r="N580" s="5" t="s">
        <v>42</v>
      </c>
      <c r="O580" s="5" t="s">
        <v>42</v>
      </c>
      <c r="P580" s="5">
        <v>2.526249</v>
      </c>
      <c r="Q580" s="5">
        <v>8.3648799999999994</v>
      </c>
      <c r="R580" s="5">
        <v>8.3648799999999994</v>
      </c>
      <c r="S580" s="1" t="s">
        <v>47</v>
      </c>
      <c r="T580" s="7">
        <v>6671200</v>
      </c>
      <c r="U580" s="7">
        <v>6660900</v>
      </c>
      <c r="V580" s="7">
        <v>6684500</v>
      </c>
      <c r="W580" s="7">
        <v>5746300</v>
      </c>
      <c r="X580" s="7">
        <v>6665500</v>
      </c>
      <c r="Y580" s="7">
        <v>6671200</v>
      </c>
      <c r="Z580" s="7">
        <v>6699600</v>
      </c>
      <c r="AA580" s="7">
        <v>6726700</v>
      </c>
      <c r="AB580" s="8">
        <v>73.293000000000006</v>
      </c>
      <c r="AC580" s="8">
        <v>73.912999999999997</v>
      </c>
      <c r="AD580" s="8">
        <v>21.44</v>
      </c>
      <c r="AE580" s="8">
        <v>21.596</v>
      </c>
      <c r="AF580" s="7">
        <v>233000000</v>
      </c>
      <c r="AG580" s="7">
        <v>230200000</v>
      </c>
      <c r="AH580" s="7">
        <v>229200000</v>
      </c>
      <c r="AI580" s="5">
        <v>91.15</v>
      </c>
      <c r="AJ580" s="7">
        <v>816</v>
      </c>
      <c r="AK580" s="7">
        <v>212406618</v>
      </c>
      <c r="AL580" s="6">
        <v>13980.603596000001</v>
      </c>
      <c r="AM580" s="7">
        <v>231955718</v>
      </c>
      <c r="AN580" s="5">
        <v>99.536540000000002</v>
      </c>
    </row>
    <row r="581" spans="1:40" x14ac:dyDescent="0.3">
      <c r="A581" s="4" t="s">
        <v>629</v>
      </c>
      <c r="B581" s="2">
        <v>118457377</v>
      </c>
      <c r="C581" s="1" t="s">
        <v>41</v>
      </c>
      <c r="D581" s="5">
        <v>13408.43905284</v>
      </c>
      <c r="E581" s="6">
        <v>21563.439052000002</v>
      </c>
      <c r="F581" s="6">
        <v>21614.320032</v>
      </c>
      <c r="G581" s="5">
        <v>-2.44</v>
      </c>
      <c r="H581" s="5" t="s">
        <v>799</v>
      </c>
      <c r="I581" s="5">
        <v>-2.44</v>
      </c>
      <c r="J581" s="5" t="s">
        <v>799</v>
      </c>
      <c r="K581" s="5">
        <v>3.0779458589706898</v>
      </c>
      <c r="L581" s="5">
        <v>1.48702854122103</v>
      </c>
      <c r="M581" s="5">
        <v>15.113168999999999</v>
      </c>
      <c r="N581" s="5" t="s">
        <v>42</v>
      </c>
      <c r="O581" s="5" t="s">
        <v>42</v>
      </c>
      <c r="P581" s="5">
        <v>4.044232</v>
      </c>
      <c r="Q581" s="5">
        <v>17.504567000000002</v>
      </c>
      <c r="R581" s="5">
        <v>18.863955342468099</v>
      </c>
      <c r="S581" s="1" t="s">
        <v>49</v>
      </c>
      <c r="T581" s="7">
        <v>5346300</v>
      </c>
      <c r="U581" s="7">
        <v>4931800</v>
      </c>
      <c r="V581" s="7">
        <v>3701700</v>
      </c>
      <c r="W581" s="7" t="s">
        <v>42</v>
      </c>
      <c r="X581" s="7">
        <v>5331900</v>
      </c>
      <c r="Y581" s="7">
        <v>5325900</v>
      </c>
      <c r="Z581" s="7">
        <v>5333400</v>
      </c>
      <c r="AA581" s="7">
        <v>5346300</v>
      </c>
      <c r="AB581" s="5">
        <v>32.761000000000003</v>
      </c>
      <c r="AC581" s="5">
        <v>33.085999999999999</v>
      </c>
      <c r="AD581" s="5">
        <v>23.361999999999998</v>
      </c>
      <c r="AE581" s="5">
        <v>20.617000000000001</v>
      </c>
      <c r="AF581" s="7">
        <v>228403383</v>
      </c>
      <c r="AG581" s="7">
        <v>161749791</v>
      </c>
      <c r="AH581" s="7">
        <v>162000000</v>
      </c>
      <c r="AI581" s="5">
        <v>29.86</v>
      </c>
      <c r="AJ581" s="7">
        <v>242</v>
      </c>
      <c r="AK581" s="7">
        <v>68138390</v>
      </c>
      <c r="AL581" s="6">
        <v>4003.811796</v>
      </c>
      <c r="AM581" s="7">
        <v>59006062</v>
      </c>
      <c r="AN581" s="5">
        <v>25.858309999999999</v>
      </c>
    </row>
    <row r="582" spans="1:40" x14ac:dyDescent="0.3">
      <c r="A582" s="4" t="s">
        <v>630</v>
      </c>
      <c r="B582" s="2">
        <v>4810794</v>
      </c>
      <c r="C582" s="1" t="s">
        <v>41</v>
      </c>
      <c r="D582" s="5">
        <v>13181.13003658</v>
      </c>
      <c r="E582" s="6">
        <v>11442.949036</v>
      </c>
      <c r="F582" s="6" t="s">
        <v>42</v>
      </c>
      <c r="G582" s="5">
        <v>0.54</v>
      </c>
      <c r="H582" s="5" t="s">
        <v>799</v>
      </c>
      <c r="I582" s="5">
        <v>0.54</v>
      </c>
      <c r="J582" s="5" t="s">
        <v>799</v>
      </c>
      <c r="K582" s="5">
        <v>4.5555629499999997</v>
      </c>
      <c r="L582" s="5">
        <v>4.1597762600000001</v>
      </c>
      <c r="M582" s="5" t="s">
        <v>799</v>
      </c>
      <c r="N582" s="5" t="s">
        <v>42</v>
      </c>
      <c r="O582" s="5" t="s">
        <v>42</v>
      </c>
      <c r="P582" s="5">
        <v>2.807493</v>
      </c>
      <c r="Q582" s="5">
        <v>128.766334</v>
      </c>
      <c r="R582" s="5">
        <v>128.766334</v>
      </c>
      <c r="S582" s="1" t="s">
        <v>49</v>
      </c>
      <c r="T582" s="7">
        <v>3695649</v>
      </c>
      <c r="U582" s="7">
        <v>3394635</v>
      </c>
      <c r="V582" s="7">
        <v>2986267</v>
      </c>
      <c r="W582" s="7">
        <v>2666702</v>
      </c>
      <c r="X582" s="7">
        <v>4075860</v>
      </c>
      <c r="Y582" s="7">
        <v>3857014</v>
      </c>
      <c r="Z582" s="7">
        <v>3767865</v>
      </c>
      <c r="AA582" s="7">
        <v>3695649</v>
      </c>
      <c r="AB582" s="8">
        <v>49.003999999999998</v>
      </c>
      <c r="AC582" s="8">
        <v>29.327000000000002</v>
      </c>
      <c r="AD582" s="8">
        <v>19.984000000000002</v>
      </c>
      <c r="AE582" s="8">
        <v>1.9750000000000001</v>
      </c>
      <c r="AF582" s="7">
        <v>192798328</v>
      </c>
      <c r="AG582" s="7">
        <v>191572449</v>
      </c>
      <c r="AH582" s="7">
        <v>224101839</v>
      </c>
      <c r="AI582" s="5">
        <v>80.56</v>
      </c>
      <c r="AJ582" s="7">
        <v>803</v>
      </c>
      <c r="AK582" s="7">
        <v>155204634</v>
      </c>
      <c r="AL582" s="6">
        <v>10619.101058</v>
      </c>
      <c r="AM582" s="7">
        <v>160504187</v>
      </c>
      <c r="AN582" s="5">
        <v>83.313770000000005</v>
      </c>
    </row>
    <row r="583" spans="1:40" x14ac:dyDescent="0.3">
      <c r="A583" s="4" t="s">
        <v>631</v>
      </c>
      <c r="B583" s="2">
        <v>4157135</v>
      </c>
      <c r="C583" s="1" t="s">
        <v>54</v>
      </c>
      <c r="D583" s="5">
        <v>14420.47744368</v>
      </c>
      <c r="E583" s="6">
        <v>15398.677443</v>
      </c>
      <c r="F583" s="6" t="s">
        <v>42</v>
      </c>
      <c r="G583" s="5">
        <v>2.31</v>
      </c>
      <c r="H583" s="5">
        <v>22.086741</v>
      </c>
      <c r="I583" s="5">
        <v>2.31</v>
      </c>
      <c r="J583" s="5">
        <v>22.086741</v>
      </c>
      <c r="K583" s="5">
        <v>9.7941796700000001</v>
      </c>
      <c r="L583" s="5">
        <v>5.9045488099999996</v>
      </c>
      <c r="M583" s="5">
        <v>15.709647</v>
      </c>
      <c r="N583" s="5" t="s">
        <v>42</v>
      </c>
      <c r="O583" s="5" t="s">
        <v>42</v>
      </c>
      <c r="P583" s="5">
        <v>2.2846359999999999</v>
      </c>
      <c r="Q583" s="5">
        <v>9.0450099999999996</v>
      </c>
      <c r="R583" s="5">
        <v>9.0450099999999996</v>
      </c>
      <c r="S583" s="1" t="s">
        <v>98</v>
      </c>
      <c r="T583" s="7">
        <v>6631400</v>
      </c>
      <c r="U583" s="7">
        <v>6443600</v>
      </c>
      <c r="V583" s="7">
        <v>6218500</v>
      </c>
      <c r="W583" s="7">
        <v>4400800</v>
      </c>
      <c r="X583" s="7">
        <v>6740100</v>
      </c>
      <c r="Y583" s="7">
        <v>6647100</v>
      </c>
      <c r="Z583" s="7">
        <v>6631400</v>
      </c>
      <c r="AA583" s="7">
        <v>6604300</v>
      </c>
      <c r="AB583" s="8">
        <v>66.763000000000005</v>
      </c>
      <c r="AC583" s="8">
        <v>67.510999999999996</v>
      </c>
      <c r="AD583" s="8">
        <v>15.455</v>
      </c>
      <c r="AE583" s="8">
        <v>15.724</v>
      </c>
      <c r="AF583" s="7">
        <v>62100000</v>
      </c>
      <c r="AG583" s="7">
        <v>62400000</v>
      </c>
      <c r="AH583" s="7">
        <v>64700000</v>
      </c>
      <c r="AI583" s="5">
        <v>68.77</v>
      </c>
      <c r="AJ583" s="7">
        <v>643</v>
      </c>
      <c r="AK583" s="7">
        <v>42706002</v>
      </c>
      <c r="AL583" s="6">
        <v>9917.1877839999997</v>
      </c>
      <c r="AM583" s="7">
        <v>39384616</v>
      </c>
      <c r="AN583" s="5">
        <v>63.422969999999999</v>
      </c>
    </row>
    <row r="584" spans="1:40" x14ac:dyDescent="0.3">
      <c r="A584" s="4" t="s">
        <v>632</v>
      </c>
      <c r="B584" s="2">
        <v>4104752</v>
      </c>
      <c r="C584" s="1" t="s">
        <v>41</v>
      </c>
      <c r="D584" s="5">
        <v>12913.00142164</v>
      </c>
      <c r="E584" s="6">
        <v>14059.091420999999</v>
      </c>
      <c r="F584" s="6" t="s">
        <v>42</v>
      </c>
      <c r="G584" s="5">
        <v>3.27</v>
      </c>
      <c r="H584" s="5">
        <v>29.218979000000001</v>
      </c>
      <c r="I584" s="5">
        <v>3.27</v>
      </c>
      <c r="J584" s="5">
        <v>29.218979000000001</v>
      </c>
      <c r="K584" s="5">
        <v>29.393624389999999</v>
      </c>
      <c r="L584" s="5">
        <v>9.02086933</v>
      </c>
      <c r="M584" s="5">
        <v>22.975151</v>
      </c>
      <c r="N584" s="5" t="s">
        <v>42</v>
      </c>
      <c r="O584" s="5" t="s">
        <v>42</v>
      </c>
      <c r="P584" s="5">
        <v>2.6394500000000001</v>
      </c>
      <c r="Q584" s="5">
        <v>17.420141999999998</v>
      </c>
      <c r="R584" s="5">
        <v>17.420141999999998</v>
      </c>
      <c r="S584" s="1" t="s">
        <v>49</v>
      </c>
      <c r="T584" s="7">
        <v>5541595</v>
      </c>
      <c r="U584" s="7">
        <v>6179727</v>
      </c>
      <c r="V584" s="7">
        <v>5295584</v>
      </c>
      <c r="W584" s="7">
        <v>3936623</v>
      </c>
      <c r="X584" s="7">
        <v>5326524</v>
      </c>
      <c r="Y584" s="7">
        <v>5368051</v>
      </c>
      <c r="Z584" s="7">
        <v>5455631</v>
      </c>
      <c r="AA584" s="7">
        <v>5541595</v>
      </c>
      <c r="AB584" s="5">
        <v>29.956</v>
      </c>
      <c r="AC584" s="8">
        <v>29.641999999999999</v>
      </c>
      <c r="AD584" s="5">
        <v>14.193</v>
      </c>
      <c r="AE584" s="8">
        <v>12.755000000000001</v>
      </c>
      <c r="AF584" s="7">
        <v>38083401</v>
      </c>
      <c r="AG584" s="7">
        <v>38289105</v>
      </c>
      <c r="AH584" s="7">
        <v>38676960</v>
      </c>
      <c r="AI584" s="5">
        <v>100.68</v>
      </c>
      <c r="AJ584" s="7">
        <v>919</v>
      </c>
      <c r="AK584" s="7">
        <v>38313505</v>
      </c>
      <c r="AL584" s="6">
        <v>13000.538516000001</v>
      </c>
      <c r="AM584" s="7">
        <v>36464180</v>
      </c>
      <c r="AN584" s="5">
        <v>95.818359999999998</v>
      </c>
    </row>
    <row r="585" spans="1:40" x14ac:dyDescent="0.3">
      <c r="A585" s="4" t="s">
        <v>633</v>
      </c>
      <c r="B585" s="2">
        <v>8386692</v>
      </c>
      <c r="C585" s="1" t="s">
        <v>54</v>
      </c>
      <c r="D585" s="5">
        <v>14347.338904</v>
      </c>
      <c r="E585" s="6">
        <v>18983.238904000002</v>
      </c>
      <c r="F585" s="6" t="s">
        <v>42</v>
      </c>
      <c r="G585" s="5">
        <v>0.08</v>
      </c>
      <c r="H585" s="5">
        <v>46.844444000000003</v>
      </c>
      <c r="I585" s="5">
        <v>0.08</v>
      </c>
      <c r="J585" s="5">
        <v>46.844444000000003</v>
      </c>
      <c r="K585" s="5" t="s">
        <v>799</v>
      </c>
      <c r="L585" s="5">
        <v>2.5836499600000002</v>
      </c>
      <c r="M585" s="5">
        <v>19.146231</v>
      </c>
      <c r="N585" s="5" t="s">
        <v>42</v>
      </c>
      <c r="O585" s="5" t="s">
        <v>42</v>
      </c>
      <c r="P585" s="5">
        <v>2.7835480000000001</v>
      </c>
      <c r="Q585" s="5">
        <v>16.814205999999999</v>
      </c>
      <c r="R585" s="5">
        <v>16.814205999999999</v>
      </c>
      <c r="S585" s="1" t="s">
        <v>49</v>
      </c>
      <c r="T585" s="7">
        <v>6967200</v>
      </c>
      <c r="U585" s="7">
        <v>7512400</v>
      </c>
      <c r="V585" s="7">
        <v>7386100</v>
      </c>
      <c r="W585" s="7">
        <v>6393600</v>
      </c>
      <c r="X585" s="7">
        <v>6819800</v>
      </c>
      <c r="Y585" s="7">
        <v>6825600</v>
      </c>
      <c r="Z585" s="7">
        <v>6866700</v>
      </c>
      <c r="AA585" s="7">
        <v>6967200</v>
      </c>
      <c r="AB585" s="5">
        <v>33.927999999999997</v>
      </c>
      <c r="AC585" s="5">
        <v>33.531999999999996</v>
      </c>
      <c r="AD585" s="5">
        <v>18.661999999999999</v>
      </c>
      <c r="AE585" s="5">
        <v>15.785</v>
      </c>
      <c r="AF585" s="7">
        <v>680600000</v>
      </c>
      <c r="AG585" s="7">
        <v>679600000</v>
      </c>
      <c r="AH585" s="7">
        <v>676300000</v>
      </c>
      <c r="AI585" s="5">
        <v>101.22</v>
      </c>
      <c r="AJ585" s="7">
        <v>641</v>
      </c>
      <c r="AK585" s="7">
        <v>688918935</v>
      </c>
      <c r="AL585" s="6">
        <v>14522.411149</v>
      </c>
      <c r="AM585" s="7">
        <v>677390732</v>
      </c>
      <c r="AN585" s="5">
        <v>99.526449999999997</v>
      </c>
    </row>
    <row r="586" spans="1:40" x14ac:dyDescent="0.3">
      <c r="A586" s="4" t="s">
        <v>634</v>
      </c>
      <c r="B586" s="2">
        <v>4092627</v>
      </c>
      <c r="C586" s="1" t="s">
        <v>41</v>
      </c>
      <c r="D586" s="5">
        <v>14174.91048966</v>
      </c>
      <c r="E586" s="6">
        <v>27260.910489000002</v>
      </c>
      <c r="F586" s="6">
        <v>27235.910490000002</v>
      </c>
      <c r="G586" s="5">
        <v>0.62</v>
      </c>
      <c r="H586" s="5">
        <v>8.4449579999999997</v>
      </c>
      <c r="I586" s="5">
        <v>0.62</v>
      </c>
      <c r="J586" s="5">
        <v>8.4449579999999997</v>
      </c>
      <c r="K586" s="5">
        <v>1.10965001</v>
      </c>
      <c r="L586" s="5">
        <v>1.10965001</v>
      </c>
      <c r="M586" s="5" t="s">
        <v>799</v>
      </c>
      <c r="N586" s="5" t="s">
        <v>42</v>
      </c>
      <c r="O586" s="5" t="s">
        <v>42</v>
      </c>
      <c r="P586" s="5">
        <v>9.2787310000000005</v>
      </c>
      <c r="Q586" s="5" t="s">
        <v>42</v>
      </c>
      <c r="R586" s="5" t="s">
        <v>42</v>
      </c>
      <c r="S586" s="1" t="s">
        <v>49</v>
      </c>
      <c r="T586" s="7">
        <v>2614000</v>
      </c>
      <c r="U586" s="7">
        <v>2096000</v>
      </c>
      <c r="V586" s="7">
        <v>1820000</v>
      </c>
      <c r="W586" s="7">
        <v>1511000</v>
      </c>
      <c r="X586" s="7">
        <v>2938000</v>
      </c>
      <c r="Y586" s="7">
        <v>2818000</v>
      </c>
      <c r="Z586" s="7">
        <v>2697000</v>
      </c>
      <c r="AA586" s="7">
        <v>2614000</v>
      </c>
      <c r="AB586" s="8">
        <v>100</v>
      </c>
      <c r="AC586" s="8">
        <v>100</v>
      </c>
      <c r="AD586" s="5" t="s">
        <v>42</v>
      </c>
      <c r="AE586" s="5" t="s">
        <v>42</v>
      </c>
      <c r="AF586" s="7">
        <v>646000000</v>
      </c>
      <c r="AG586" s="7">
        <v>630000000</v>
      </c>
      <c r="AH586" s="7">
        <v>569000000</v>
      </c>
      <c r="AI586" s="5">
        <v>28.92</v>
      </c>
      <c r="AJ586" s="7">
        <v>797</v>
      </c>
      <c r="AK586" s="7">
        <v>186865077</v>
      </c>
      <c r="AL586" s="6">
        <v>4099.8197890000001</v>
      </c>
      <c r="AM586" s="7" t="s">
        <v>42</v>
      </c>
      <c r="AN586" s="5" t="s">
        <v>42</v>
      </c>
    </row>
    <row r="587" spans="1:40" x14ac:dyDescent="0.3">
      <c r="A587" s="4" t="s">
        <v>635</v>
      </c>
      <c r="B587" s="2">
        <v>5244284</v>
      </c>
      <c r="C587" s="1" t="s">
        <v>41</v>
      </c>
      <c r="D587" s="5">
        <v>11731.273993229999</v>
      </c>
      <c r="E587" s="6">
        <v>10434.528993</v>
      </c>
      <c r="F587" s="6" t="s">
        <v>42</v>
      </c>
      <c r="G587" s="5">
        <v>-0.24</v>
      </c>
      <c r="H587" s="5" t="s">
        <v>799</v>
      </c>
      <c r="I587" s="5">
        <v>-0.24</v>
      </c>
      <c r="J587" s="5" t="s">
        <v>799</v>
      </c>
      <c r="K587" s="5">
        <v>12.147134739999998</v>
      </c>
      <c r="L587" s="5">
        <v>12.147134739999998</v>
      </c>
      <c r="M587" s="5">
        <v>41.769927000000003</v>
      </c>
      <c r="N587" s="5" t="s">
        <v>42</v>
      </c>
      <c r="O587" s="5" t="s">
        <v>42</v>
      </c>
      <c r="P587" s="5">
        <v>11.509658</v>
      </c>
      <c r="Q587" s="5" t="s">
        <v>799</v>
      </c>
      <c r="R587" s="5" t="s">
        <v>799</v>
      </c>
      <c r="S587" s="1" t="s">
        <v>49</v>
      </c>
      <c r="T587" s="7">
        <v>729695</v>
      </c>
      <c r="U587" s="7">
        <v>519029</v>
      </c>
      <c r="V587" s="7">
        <v>308150</v>
      </c>
      <c r="W587" s="7">
        <v>161123</v>
      </c>
      <c r="X587" s="7">
        <v>906589</v>
      </c>
      <c r="Y587" s="7">
        <v>844779</v>
      </c>
      <c r="Z587" s="7">
        <v>784352</v>
      </c>
      <c r="AA587" s="7">
        <v>729695</v>
      </c>
      <c r="AB587" s="5">
        <v>88.947999999999993</v>
      </c>
      <c r="AC587" s="5">
        <v>89.454999999999998</v>
      </c>
      <c r="AD587" s="5">
        <v>-4.4020000000000001</v>
      </c>
      <c r="AE587" s="8">
        <v>-2.5499999999999998</v>
      </c>
      <c r="AF587" s="7">
        <v>50134930</v>
      </c>
      <c r="AG587" s="7">
        <v>49858787</v>
      </c>
      <c r="AH587" s="7">
        <v>48536315</v>
      </c>
      <c r="AI587" s="5">
        <v>74.58</v>
      </c>
      <c r="AJ587" s="7">
        <v>536</v>
      </c>
      <c r="AK587" s="7">
        <v>37184261</v>
      </c>
      <c r="AL587" s="6">
        <v>8749.0847699999995</v>
      </c>
      <c r="AM587" s="7">
        <v>38036074</v>
      </c>
      <c r="AN587" s="8">
        <v>76.287599999999998</v>
      </c>
    </row>
    <row r="588" spans="1:40" x14ac:dyDescent="0.3">
      <c r="A588" s="4" t="s">
        <v>636</v>
      </c>
      <c r="B588" s="2">
        <v>4251140</v>
      </c>
      <c r="C588" s="1" t="s">
        <v>54</v>
      </c>
      <c r="D588" s="5">
        <v>13576.341950079999</v>
      </c>
      <c r="E588" s="6">
        <v>14316.659949999999</v>
      </c>
      <c r="F588" s="6" t="s">
        <v>42</v>
      </c>
      <c r="G588" s="5">
        <v>2.89</v>
      </c>
      <c r="H588" s="5">
        <v>33.811548999999999</v>
      </c>
      <c r="I588" s="5">
        <v>2.89</v>
      </c>
      <c r="J588" s="5">
        <v>33.811548999999999</v>
      </c>
      <c r="K588" s="5">
        <v>36.254560189999999</v>
      </c>
      <c r="L588" s="5">
        <v>5.4531597700000001</v>
      </c>
      <c r="M588" s="5">
        <v>28.800515000000001</v>
      </c>
      <c r="N588" s="5" t="s">
        <v>42</v>
      </c>
      <c r="O588" s="5" t="s">
        <v>42</v>
      </c>
      <c r="P588" s="5">
        <v>4.6442449999999997</v>
      </c>
      <c r="Q588" s="5">
        <v>19.633063</v>
      </c>
      <c r="R588" s="5">
        <v>19.633063</v>
      </c>
      <c r="S588" s="1" t="s">
        <v>49</v>
      </c>
      <c r="T588" s="7">
        <v>2845373</v>
      </c>
      <c r="U588" s="7">
        <v>2557025</v>
      </c>
      <c r="V588" s="7">
        <v>2500761</v>
      </c>
      <c r="W588" s="7">
        <v>2391336</v>
      </c>
      <c r="X588" s="7">
        <v>3082667</v>
      </c>
      <c r="Y588" s="7">
        <v>3008075</v>
      </c>
      <c r="Z588" s="7">
        <v>2927680</v>
      </c>
      <c r="AA588" s="7">
        <v>2845373</v>
      </c>
      <c r="AB588" s="5">
        <v>37.506</v>
      </c>
      <c r="AC588" s="5">
        <v>37.054000000000002</v>
      </c>
      <c r="AD588" s="8">
        <v>22.13</v>
      </c>
      <c r="AE588" s="5">
        <v>22.164000000000001</v>
      </c>
      <c r="AF588" s="7">
        <v>37960122</v>
      </c>
      <c r="AG588" s="7">
        <v>38289678</v>
      </c>
      <c r="AH588" s="7">
        <v>38263012</v>
      </c>
      <c r="AI588" s="5">
        <v>82.25</v>
      </c>
      <c r="AJ588" s="7">
        <v>645</v>
      </c>
      <c r="AK588" s="7">
        <v>31214026</v>
      </c>
      <c r="AL588" s="6">
        <v>11167.129940999999</v>
      </c>
      <c r="AM588" s="7">
        <v>37726049</v>
      </c>
      <c r="AN588" s="5">
        <v>99.414640000000006</v>
      </c>
    </row>
    <row r="589" spans="1:40" x14ac:dyDescent="0.3">
      <c r="A589" s="4" t="s">
        <v>637</v>
      </c>
      <c r="B589" s="2">
        <v>4389214</v>
      </c>
      <c r="C589" s="1" t="s">
        <v>41</v>
      </c>
      <c r="D589" s="5">
        <v>13096.70882469</v>
      </c>
      <c r="E589" s="6">
        <v>20642.565824000001</v>
      </c>
      <c r="F589" s="6">
        <v>20658.713405000002</v>
      </c>
      <c r="G589" s="5">
        <v>0.67200000000000004</v>
      </c>
      <c r="H589" s="5">
        <v>16.688811188811201</v>
      </c>
      <c r="I589" s="5">
        <v>0.67200000000000004</v>
      </c>
      <c r="J589" s="5">
        <v>16.688811188811201</v>
      </c>
      <c r="K589" s="5">
        <v>3.6124507023955101</v>
      </c>
      <c r="L589" s="5">
        <v>3.0780463982131696</v>
      </c>
      <c r="M589" s="5">
        <v>12.413524000000001</v>
      </c>
      <c r="N589" s="5" t="s">
        <v>42</v>
      </c>
      <c r="O589" s="5" t="s">
        <v>42</v>
      </c>
      <c r="P589" s="5">
        <v>13.661887999999999</v>
      </c>
      <c r="Q589" s="5">
        <v>14.402889</v>
      </c>
      <c r="R589" s="5">
        <v>14.580569654850899</v>
      </c>
      <c r="S589" s="1" t="s">
        <v>49</v>
      </c>
      <c r="T589" s="7">
        <v>1452999</v>
      </c>
      <c r="U589" s="7">
        <v>1313590</v>
      </c>
      <c r="V589" s="7">
        <v>1216548</v>
      </c>
      <c r="W589" s="7">
        <v>1153734</v>
      </c>
      <c r="X589" s="7">
        <v>1548939</v>
      </c>
      <c r="Y589" s="7">
        <v>1509555</v>
      </c>
      <c r="Z589" s="7">
        <v>1478726</v>
      </c>
      <c r="AA589" s="7">
        <v>1452999</v>
      </c>
      <c r="AB589" s="5">
        <v>96.210999999999999</v>
      </c>
      <c r="AC589" s="5">
        <v>94.911000000000001</v>
      </c>
      <c r="AD589" s="5">
        <v>93.233000000000004</v>
      </c>
      <c r="AE589" s="5">
        <v>91.730999999999995</v>
      </c>
      <c r="AF589" s="7">
        <v>274391553</v>
      </c>
      <c r="AG589" s="7">
        <v>271500584</v>
      </c>
      <c r="AH589" s="7">
        <v>267015730</v>
      </c>
      <c r="AI589" s="5">
        <v>95.46</v>
      </c>
      <c r="AJ589" s="7">
        <v>658</v>
      </c>
      <c r="AK589" s="7">
        <v>261926171</v>
      </c>
      <c r="AL589" s="6">
        <v>12501.736140999999</v>
      </c>
      <c r="AM589" s="7">
        <v>262343405</v>
      </c>
      <c r="AN589" s="5">
        <v>95.609139999999996</v>
      </c>
    </row>
    <row r="590" spans="1:40" x14ac:dyDescent="0.3">
      <c r="A590" s="4" t="s">
        <v>638</v>
      </c>
      <c r="B590" s="2">
        <v>4392539</v>
      </c>
      <c r="C590" s="1" t="s">
        <v>54</v>
      </c>
      <c r="D590" s="5">
        <v>13686.54991048</v>
      </c>
      <c r="E590" s="6">
        <v>18743.116910000001</v>
      </c>
      <c r="F590" s="6">
        <v>20191.918249000002</v>
      </c>
      <c r="G590" s="5">
        <v>0.2</v>
      </c>
      <c r="H590" s="5">
        <v>38.5833333333333</v>
      </c>
      <c r="I590" s="5">
        <v>0.2</v>
      </c>
      <c r="J590" s="5">
        <v>38.5833333333333</v>
      </c>
      <c r="K590" s="5">
        <v>2.0380531992316699</v>
      </c>
      <c r="L590" s="5">
        <v>2.0019055596775499</v>
      </c>
      <c r="M590" s="5">
        <v>16.714801000000001</v>
      </c>
      <c r="N590" s="5" t="s">
        <v>42</v>
      </c>
      <c r="O590" s="5" t="s">
        <v>42</v>
      </c>
      <c r="P590" s="5">
        <v>11.020429999999999</v>
      </c>
      <c r="Q590" s="5">
        <v>21.797135000000001</v>
      </c>
      <c r="R590" s="5">
        <v>19.4161648012124</v>
      </c>
      <c r="S590" s="1" t="s">
        <v>49</v>
      </c>
      <c r="T590" s="7">
        <v>1633403</v>
      </c>
      <c r="U590" s="7">
        <v>1497399</v>
      </c>
      <c r="V590" s="7">
        <v>1307867</v>
      </c>
      <c r="W590" s="7">
        <v>1182836</v>
      </c>
      <c r="X590" s="7">
        <v>1717141</v>
      </c>
      <c r="Y590" s="7">
        <v>1687392</v>
      </c>
      <c r="Z590" s="7">
        <v>1657954</v>
      </c>
      <c r="AA590" s="7">
        <v>1633403</v>
      </c>
      <c r="AB590" s="5">
        <v>54.439</v>
      </c>
      <c r="AC590" s="5">
        <v>55.301000000000002</v>
      </c>
      <c r="AD590" s="5">
        <v>49.658999999999999</v>
      </c>
      <c r="AE590" s="5">
        <v>50.326000000000001</v>
      </c>
      <c r="AF590" s="7">
        <v>366520263</v>
      </c>
      <c r="AG590" s="7">
        <v>366498620</v>
      </c>
      <c r="AH590" s="7">
        <v>362055923</v>
      </c>
      <c r="AI590" s="5">
        <v>80.98</v>
      </c>
      <c r="AJ590" s="7">
        <v>584</v>
      </c>
      <c r="AK590" s="7">
        <v>299229700</v>
      </c>
      <c r="AL590" s="6">
        <v>11083.468088</v>
      </c>
      <c r="AM590" s="7">
        <v>318226598</v>
      </c>
      <c r="AN590" s="5">
        <v>86.121870000000001</v>
      </c>
    </row>
    <row r="591" spans="1:40" x14ac:dyDescent="0.3">
      <c r="A591" s="4" t="s">
        <v>639</v>
      </c>
      <c r="B591" s="2">
        <v>4812263</v>
      </c>
      <c r="C591" s="1" t="s">
        <v>54</v>
      </c>
      <c r="D591" s="5">
        <v>13546.665759949999</v>
      </c>
      <c r="E591" s="6">
        <v>15632.030758999999</v>
      </c>
      <c r="F591" s="6" t="s">
        <v>42</v>
      </c>
      <c r="G591" s="5">
        <v>0.76</v>
      </c>
      <c r="H591" s="5">
        <v>53.182034999999999</v>
      </c>
      <c r="I591" s="5">
        <v>0.76800000000000002</v>
      </c>
      <c r="J591" s="5">
        <v>54.007762999999997</v>
      </c>
      <c r="K591" s="5" t="s">
        <v>799</v>
      </c>
      <c r="L591" s="5">
        <v>1.71552309</v>
      </c>
      <c r="M591" s="5">
        <v>24.303493</v>
      </c>
      <c r="N591" s="5" t="s">
        <v>42</v>
      </c>
      <c r="O591" s="5" t="s">
        <v>42</v>
      </c>
      <c r="P591" s="5">
        <v>5.7437860000000001</v>
      </c>
      <c r="Q591" s="5">
        <v>18.572951</v>
      </c>
      <c r="R591" s="5">
        <v>18.572951</v>
      </c>
      <c r="S591" s="1" t="s">
        <v>49</v>
      </c>
      <c r="T591" s="7">
        <v>2750571</v>
      </c>
      <c r="U591" s="7">
        <v>3311822</v>
      </c>
      <c r="V591" s="7">
        <v>3827808</v>
      </c>
      <c r="W591" s="7">
        <v>2663230</v>
      </c>
      <c r="X591" s="7">
        <v>2721555</v>
      </c>
      <c r="Y591" s="7">
        <v>2708245</v>
      </c>
      <c r="Z591" s="7">
        <v>2725626</v>
      </c>
      <c r="AA591" s="7">
        <v>2750571</v>
      </c>
      <c r="AB591" s="5">
        <v>55.976999999999997</v>
      </c>
      <c r="AC591" s="8">
        <v>55.371000000000002</v>
      </c>
      <c r="AD591" s="5">
        <v>29.567</v>
      </c>
      <c r="AE591" s="8">
        <v>28.957999999999998</v>
      </c>
      <c r="AF591" s="7">
        <v>122091000</v>
      </c>
      <c r="AG591" s="7">
        <v>123368000</v>
      </c>
      <c r="AH591" s="7">
        <v>123349000</v>
      </c>
      <c r="AI591" s="5">
        <v>92.93</v>
      </c>
      <c r="AJ591" s="7">
        <v>702</v>
      </c>
      <c r="AK591" s="7">
        <v>113102375</v>
      </c>
      <c r="AL591" s="6">
        <v>12589.425361</v>
      </c>
      <c r="AM591" s="7">
        <v>121117038</v>
      </c>
      <c r="AN591" s="5">
        <v>99.519229999999993</v>
      </c>
    </row>
    <row r="592" spans="1:40" x14ac:dyDescent="0.3">
      <c r="A592" s="4" t="s">
        <v>640</v>
      </c>
      <c r="B592" s="2">
        <v>4186103</v>
      </c>
      <c r="C592" s="1" t="s">
        <v>41</v>
      </c>
      <c r="D592" s="5">
        <v>14355.69078216</v>
      </c>
      <c r="E592" s="6">
        <v>17027.320781999999</v>
      </c>
      <c r="F592" s="6" t="s">
        <v>42</v>
      </c>
      <c r="G592" s="5">
        <v>0.38</v>
      </c>
      <c r="H592" s="5">
        <v>28.263826999999999</v>
      </c>
      <c r="I592" s="5">
        <v>0.38</v>
      </c>
      <c r="J592" s="5">
        <v>28.263826999999999</v>
      </c>
      <c r="K592" s="5">
        <v>13.66313983</v>
      </c>
      <c r="L592" s="5">
        <v>3.00238783</v>
      </c>
      <c r="M592" s="5">
        <v>17.689744999999998</v>
      </c>
      <c r="N592" s="5" t="s">
        <v>42</v>
      </c>
      <c r="O592" s="5" t="s">
        <v>42</v>
      </c>
      <c r="P592" s="5">
        <v>4.2930570000000001</v>
      </c>
      <c r="Q592" s="5">
        <v>11.760751000000001</v>
      </c>
      <c r="R592" s="5">
        <v>11.760751000000001</v>
      </c>
      <c r="S592" s="1" t="s">
        <v>49</v>
      </c>
      <c r="T592" s="7">
        <v>3811920</v>
      </c>
      <c r="U592" s="7">
        <v>3616654</v>
      </c>
      <c r="V592" s="7">
        <v>3461223</v>
      </c>
      <c r="W592" s="7">
        <v>3198149</v>
      </c>
      <c r="X592" s="7">
        <v>3966246</v>
      </c>
      <c r="Y592" s="7">
        <v>3927051</v>
      </c>
      <c r="Z592" s="7">
        <v>3883192</v>
      </c>
      <c r="AA592" s="7">
        <v>3811920</v>
      </c>
      <c r="AB592" s="5">
        <v>60.442999999999998</v>
      </c>
      <c r="AC592" s="8">
        <v>59.677999999999997</v>
      </c>
      <c r="AD592" s="5">
        <v>28.884</v>
      </c>
      <c r="AE592" s="8">
        <v>28.198</v>
      </c>
      <c r="AF592" s="7">
        <v>150624544</v>
      </c>
      <c r="AG592" s="7">
        <v>151913207</v>
      </c>
      <c r="AH592" s="7">
        <v>150955849</v>
      </c>
      <c r="AI592" s="5">
        <v>99.58</v>
      </c>
      <c r="AJ592" s="7">
        <v>925</v>
      </c>
      <c r="AK592" s="7">
        <v>149602330</v>
      </c>
      <c r="AL592" s="6">
        <v>14295.998654000001</v>
      </c>
      <c r="AM592" s="7">
        <v>147297188</v>
      </c>
      <c r="AN592" s="5">
        <v>98.049750000000003</v>
      </c>
    </row>
    <row r="593" spans="1:40" x14ac:dyDescent="0.3">
      <c r="A593" s="4" t="s">
        <v>641</v>
      </c>
      <c r="B593" s="2">
        <v>109836805</v>
      </c>
      <c r="C593" s="1" t="s">
        <v>54</v>
      </c>
      <c r="D593" s="5">
        <v>13423.25418609</v>
      </c>
      <c r="E593" s="6">
        <v>14422.470186</v>
      </c>
      <c r="F593" s="6" t="s">
        <v>42</v>
      </c>
      <c r="G593" s="5">
        <v>0.94</v>
      </c>
      <c r="H593" s="5">
        <v>37.52646</v>
      </c>
      <c r="I593" s="5">
        <v>0.94</v>
      </c>
      <c r="J593" s="5">
        <v>37.52646</v>
      </c>
      <c r="K593" s="5">
        <v>27.234708390000002</v>
      </c>
      <c r="L593" s="5">
        <v>7.4800750100000002</v>
      </c>
      <c r="M593" s="5" t="s">
        <v>799</v>
      </c>
      <c r="N593" s="5" t="s">
        <v>42</v>
      </c>
      <c r="O593" s="5" t="s">
        <v>42</v>
      </c>
      <c r="P593" s="5">
        <v>2.817466</v>
      </c>
      <c r="Q593" s="5">
        <v>20.725066999999999</v>
      </c>
      <c r="R593" s="5">
        <v>20.725066999999999</v>
      </c>
      <c r="S593" s="1" t="s">
        <v>49</v>
      </c>
      <c r="T593" s="7">
        <v>4253710</v>
      </c>
      <c r="U593" s="7">
        <v>3717366</v>
      </c>
      <c r="V593" s="7">
        <v>3726994</v>
      </c>
      <c r="W593" s="7">
        <v>2753166</v>
      </c>
      <c r="X593" s="7">
        <v>5118951</v>
      </c>
      <c r="Y593" s="7">
        <v>4763002</v>
      </c>
      <c r="Z593" s="7">
        <v>4464656</v>
      </c>
      <c r="AA593" s="7">
        <v>4253710</v>
      </c>
      <c r="AB593" s="5">
        <v>44.850999999999999</v>
      </c>
      <c r="AC593" s="5">
        <v>47.771999999999998</v>
      </c>
      <c r="AD593" s="8">
        <v>11.223000000000001</v>
      </c>
      <c r="AE593" s="8">
        <v>12.757999999999999</v>
      </c>
      <c r="AF593" s="7">
        <v>140219933</v>
      </c>
      <c r="AG593" s="7">
        <v>139936246</v>
      </c>
      <c r="AH593" s="7">
        <v>138982872</v>
      </c>
      <c r="AI593" s="5">
        <v>52.24</v>
      </c>
      <c r="AJ593" s="7">
        <v>366</v>
      </c>
      <c r="AK593" s="7">
        <v>73244476</v>
      </c>
      <c r="AL593" s="6">
        <v>7011.693687</v>
      </c>
      <c r="AM593" s="7">
        <v>68362178</v>
      </c>
      <c r="AN593" s="5">
        <v>48.753540000000001</v>
      </c>
    </row>
    <row r="594" spans="1:40" x14ac:dyDescent="0.3">
      <c r="A594" s="4" t="s">
        <v>642</v>
      </c>
      <c r="B594" s="2">
        <v>4971799</v>
      </c>
      <c r="C594" s="1" t="s">
        <v>41</v>
      </c>
      <c r="D594" s="5">
        <v>13926.098909599999</v>
      </c>
      <c r="E594" s="6">
        <v>12966.858909</v>
      </c>
      <c r="F594" s="6" t="s">
        <v>42</v>
      </c>
      <c r="G594" s="5">
        <v>0.224</v>
      </c>
      <c r="H594" s="5" t="s">
        <v>799</v>
      </c>
      <c r="I594" s="5">
        <v>0.224</v>
      </c>
      <c r="J594" s="5" t="s">
        <v>799</v>
      </c>
      <c r="K594" s="5">
        <v>13.10910582</v>
      </c>
      <c r="L594" s="5">
        <v>11.31728045</v>
      </c>
      <c r="M594" s="5">
        <v>66.101343999999997</v>
      </c>
      <c r="N594" s="5" t="s">
        <v>42</v>
      </c>
      <c r="O594" s="5" t="s">
        <v>42</v>
      </c>
      <c r="P594" s="5">
        <v>14.257725000000001</v>
      </c>
      <c r="Q594" s="5" t="s">
        <v>799</v>
      </c>
      <c r="R594" s="5" t="s">
        <v>799</v>
      </c>
      <c r="S594" s="1" t="s">
        <v>49</v>
      </c>
      <c r="T594" s="7">
        <v>751888</v>
      </c>
      <c r="U594" s="7">
        <v>591710</v>
      </c>
      <c r="V594" s="7">
        <v>502917</v>
      </c>
      <c r="W594" s="7">
        <v>464431</v>
      </c>
      <c r="X594" s="7">
        <v>909462</v>
      </c>
      <c r="Y594" s="7">
        <v>860596</v>
      </c>
      <c r="Z594" s="7">
        <v>811733</v>
      </c>
      <c r="AA594" s="7">
        <v>751888</v>
      </c>
      <c r="AB594" s="8">
        <v>79.510000000000005</v>
      </c>
      <c r="AC594" s="5">
        <v>81.066000000000003</v>
      </c>
      <c r="AD594" s="5">
        <v>-13.273</v>
      </c>
      <c r="AE594" s="5">
        <v>-3.5840000000000001</v>
      </c>
      <c r="AF594" s="7">
        <v>43573526</v>
      </c>
      <c r="AG594" s="7">
        <v>42255336</v>
      </c>
      <c r="AH594" s="7">
        <v>41899371</v>
      </c>
      <c r="AI594" s="5">
        <v>102.15</v>
      </c>
      <c r="AJ594" s="7">
        <v>714</v>
      </c>
      <c r="AK594" s="7">
        <v>44509486</v>
      </c>
      <c r="AL594" s="6">
        <v>14225.231725</v>
      </c>
      <c r="AM594" s="7">
        <v>40839353</v>
      </c>
      <c r="AN594" s="5">
        <v>93.725149999999999</v>
      </c>
    </row>
    <row r="595" spans="1:40" x14ac:dyDescent="0.3">
      <c r="A595" s="4" t="s">
        <v>643</v>
      </c>
      <c r="B595" s="2">
        <v>103324</v>
      </c>
      <c r="C595" s="1" t="s">
        <v>54</v>
      </c>
      <c r="D595" s="5">
        <v>13339.7991489</v>
      </c>
      <c r="E595" s="6">
        <v>16776.499147999999</v>
      </c>
      <c r="F595" s="6">
        <v>16719.899148999997</v>
      </c>
      <c r="G595" s="5">
        <v>3.46</v>
      </c>
      <c r="H595" s="5">
        <v>7.9058441558441599</v>
      </c>
      <c r="I595" s="5">
        <v>3.46</v>
      </c>
      <c r="J595" s="5">
        <v>7.9058441558441599</v>
      </c>
      <c r="K595" s="5">
        <v>1.2715635633856599</v>
      </c>
      <c r="L595" s="5">
        <v>1.23069295558102</v>
      </c>
      <c r="M595" s="5">
        <v>11.338220886757201</v>
      </c>
      <c r="N595" s="5" t="s">
        <v>42</v>
      </c>
      <c r="O595" s="5" t="s">
        <v>42</v>
      </c>
      <c r="P595" s="5">
        <v>1.311094</v>
      </c>
      <c r="Q595" s="5">
        <v>6.5017630000000004</v>
      </c>
      <c r="R595" s="5">
        <v>6.55656607540881</v>
      </c>
      <c r="S595" s="1" t="s">
        <v>49</v>
      </c>
      <c r="T595" s="7">
        <v>12385900</v>
      </c>
      <c r="U595" s="7">
        <v>11984100</v>
      </c>
      <c r="V595" s="7">
        <v>12013800</v>
      </c>
      <c r="W595" s="7">
        <v>13162100</v>
      </c>
      <c r="X595" s="7">
        <v>12795800</v>
      </c>
      <c r="Y595" s="7">
        <v>12671300</v>
      </c>
      <c r="Z595" s="7">
        <v>12550100</v>
      </c>
      <c r="AA595" s="7">
        <v>12385900</v>
      </c>
      <c r="AB595" s="5">
        <v>33.179000000000002</v>
      </c>
      <c r="AC595" s="8">
        <v>37.67</v>
      </c>
      <c r="AD595" s="5">
        <v>15.693</v>
      </c>
      <c r="AE595" s="5">
        <v>20.048999999999999</v>
      </c>
      <c r="AF595" s="7">
        <v>184501175</v>
      </c>
      <c r="AG595" s="7">
        <v>188114912</v>
      </c>
      <c r="AH595" s="7">
        <v>195016956</v>
      </c>
      <c r="AI595" s="5">
        <v>79.959999999999994</v>
      </c>
      <c r="AJ595" s="7">
        <v>727</v>
      </c>
      <c r="AK595" s="7">
        <v>146018136</v>
      </c>
      <c r="AL595" s="6">
        <v>10666.624834</v>
      </c>
      <c r="AM595" s="7">
        <v>166562771</v>
      </c>
      <c r="AN595" s="5">
        <v>91.211349999999996</v>
      </c>
    </row>
    <row r="596" spans="1:40" x14ac:dyDescent="0.3">
      <c r="A596" s="4" t="s">
        <v>644</v>
      </c>
      <c r="B596" s="2">
        <v>4100570</v>
      </c>
      <c r="C596" s="1" t="s">
        <v>54</v>
      </c>
      <c r="D596" s="5">
        <v>12405.417546479999</v>
      </c>
      <c r="E596" s="6">
        <v>14996.256546000001</v>
      </c>
      <c r="F596" s="6" t="s">
        <v>42</v>
      </c>
      <c r="G596" s="8">
        <v>2.12</v>
      </c>
      <c r="H596" s="5">
        <v>29.96875</v>
      </c>
      <c r="I596" s="8">
        <v>2.12</v>
      </c>
      <c r="J596" s="5">
        <v>29.96875</v>
      </c>
      <c r="K596" s="5">
        <v>37.104626790000005</v>
      </c>
      <c r="L596" s="5">
        <v>4.90662574</v>
      </c>
      <c r="M596" s="5">
        <v>46.198314000000003</v>
      </c>
      <c r="N596" s="5" t="s">
        <v>42</v>
      </c>
      <c r="O596" s="5" t="s">
        <v>42</v>
      </c>
      <c r="P596" s="5">
        <v>2.586897</v>
      </c>
      <c r="Q596" s="5">
        <v>11.271855</v>
      </c>
      <c r="R596" s="5">
        <v>11.271855</v>
      </c>
      <c r="S596" s="1" t="s">
        <v>49</v>
      </c>
      <c r="T596" s="7">
        <v>5409152</v>
      </c>
      <c r="U596" s="7">
        <v>5166605</v>
      </c>
      <c r="V596" s="7">
        <v>3805566</v>
      </c>
      <c r="W596" s="7">
        <v>3144097</v>
      </c>
      <c r="X596" s="7">
        <v>5797005</v>
      </c>
      <c r="Y596" s="7">
        <v>5633279</v>
      </c>
      <c r="Z596" s="7">
        <v>5478460</v>
      </c>
      <c r="AA596" s="7">
        <v>5409152</v>
      </c>
      <c r="AB596" s="5">
        <v>30.745000000000001</v>
      </c>
      <c r="AC596" s="5">
        <v>31.251000000000001</v>
      </c>
      <c r="AD596" s="5">
        <v>18.084</v>
      </c>
      <c r="AE596" s="5">
        <v>18.536000000000001</v>
      </c>
      <c r="AF596" s="7">
        <v>53898805</v>
      </c>
      <c r="AG596" s="7">
        <v>53930201</v>
      </c>
      <c r="AH596" s="7">
        <v>54102982</v>
      </c>
      <c r="AI596" s="5">
        <v>90.42</v>
      </c>
      <c r="AJ596" s="7">
        <v>697</v>
      </c>
      <c r="AK596" s="7">
        <v>48737987</v>
      </c>
      <c r="AL596" s="6">
        <v>11217.535087</v>
      </c>
      <c r="AM596" s="7">
        <v>50702466</v>
      </c>
      <c r="AN596" s="5">
        <v>94.069220000000001</v>
      </c>
    </row>
    <row r="597" spans="1:40" x14ac:dyDescent="0.3">
      <c r="A597" s="4" t="s">
        <v>645</v>
      </c>
      <c r="B597" s="2">
        <v>4967090</v>
      </c>
      <c r="C597" s="1" t="s">
        <v>41</v>
      </c>
      <c r="D597" s="5">
        <v>14140.18378458</v>
      </c>
      <c r="E597" s="6">
        <v>13766.483784</v>
      </c>
      <c r="F597" s="6" t="s">
        <v>42</v>
      </c>
      <c r="G597" s="5">
        <v>0.372</v>
      </c>
      <c r="H597" s="5">
        <v>23.962060000000001</v>
      </c>
      <c r="I597" s="5">
        <v>0.372</v>
      </c>
      <c r="J597" s="5">
        <v>23.962060000000001</v>
      </c>
      <c r="K597" s="5">
        <v>4.3375030700000003</v>
      </c>
      <c r="L597" s="5">
        <v>2.2311943299999997</v>
      </c>
      <c r="M597" s="5">
        <v>8.6229759999999995</v>
      </c>
      <c r="N597" s="5" t="s">
        <v>42</v>
      </c>
      <c r="O597" s="5" t="s">
        <v>42</v>
      </c>
      <c r="P597" s="5">
        <v>3.294994</v>
      </c>
      <c r="Q597" s="5">
        <v>12.411182999999999</v>
      </c>
      <c r="R597" s="5">
        <v>12.411182999999999</v>
      </c>
      <c r="S597" s="1" t="s">
        <v>43</v>
      </c>
      <c r="T597" s="7">
        <v>4178000</v>
      </c>
      <c r="U597" s="7">
        <v>4772400</v>
      </c>
      <c r="V597" s="7">
        <v>5485500</v>
      </c>
      <c r="W597" s="7">
        <v>5109100</v>
      </c>
      <c r="X597" s="7">
        <v>4178000</v>
      </c>
      <c r="Y597" s="7">
        <v>4371800</v>
      </c>
      <c r="Z597" s="7">
        <v>4537500</v>
      </c>
      <c r="AA597" s="7">
        <v>4644600</v>
      </c>
      <c r="AB597" s="8">
        <v>41.186999999999998</v>
      </c>
      <c r="AC597" s="8">
        <v>41.186999999999998</v>
      </c>
      <c r="AD597" s="8">
        <v>25.206</v>
      </c>
      <c r="AE597" s="8">
        <v>25.206</v>
      </c>
      <c r="AF597" s="7">
        <v>159900000</v>
      </c>
      <c r="AG597" s="7">
        <v>159700000</v>
      </c>
      <c r="AH597" s="7">
        <v>159500000</v>
      </c>
      <c r="AI597" s="5">
        <v>90.99</v>
      </c>
      <c r="AJ597" s="7">
        <v>1084</v>
      </c>
      <c r="AK597" s="7">
        <v>145508801</v>
      </c>
      <c r="AL597" s="6">
        <v>12865.888183999999</v>
      </c>
      <c r="AM597" s="7">
        <v>159110221</v>
      </c>
      <c r="AN597" s="5">
        <v>99.493229999999997</v>
      </c>
    </row>
    <row r="598" spans="1:40" x14ac:dyDescent="0.3">
      <c r="A598" s="4" t="s">
        <v>646</v>
      </c>
      <c r="B598" s="2">
        <v>5284747</v>
      </c>
      <c r="C598" s="1" t="s">
        <v>54</v>
      </c>
      <c r="D598" s="5">
        <v>13966.07280772</v>
      </c>
      <c r="E598" s="6">
        <v>14002.180807000001</v>
      </c>
      <c r="F598" s="6" t="s">
        <v>42</v>
      </c>
      <c r="G598" s="5">
        <v>8.9999999999999993E-3</v>
      </c>
      <c r="H598" s="5">
        <v>37.184783000000003</v>
      </c>
      <c r="I598" s="5">
        <v>8.9999999999999993E-3</v>
      </c>
      <c r="J598" s="5">
        <v>37.184783000000003</v>
      </c>
      <c r="K598" s="5">
        <v>171.90954774000002</v>
      </c>
      <c r="L598" s="5">
        <v>62.427007299999993</v>
      </c>
      <c r="M598" s="5">
        <v>40.294463999999998</v>
      </c>
      <c r="N598" s="5" t="s">
        <v>42</v>
      </c>
      <c r="O598" s="5" t="s">
        <v>42</v>
      </c>
      <c r="P598" s="5">
        <v>1.223983</v>
      </c>
      <c r="Q598" s="5">
        <v>49.321688999999999</v>
      </c>
      <c r="R598" s="5">
        <v>49.321688999999999</v>
      </c>
      <c r="S598" s="1" t="s">
        <v>45</v>
      </c>
      <c r="T598" s="7">
        <v>11147720</v>
      </c>
      <c r="U598" s="7">
        <v>10119000</v>
      </c>
      <c r="V598" s="7">
        <v>8967407</v>
      </c>
      <c r="W598" s="7">
        <v>7146264</v>
      </c>
      <c r="X598" s="7">
        <v>11439853</v>
      </c>
      <c r="Y598" s="7">
        <v>11308093</v>
      </c>
      <c r="Z598" s="7">
        <v>11234806</v>
      </c>
      <c r="AA598" s="7">
        <v>11147720</v>
      </c>
      <c r="AB598" s="8">
        <v>28.36</v>
      </c>
      <c r="AC598" s="5">
        <v>29.193999999999999</v>
      </c>
      <c r="AD598" s="5">
        <v>0.501</v>
      </c>
      <c r="AE598" s="8">
        <v>1.5469999999999999</v>
      </c>
      <c r="AF598" s="7">
        <v>408048040</v>
      </c>
      <c r="AG598" s="7">
        <v>417614496</v>
      </c>
      <c r="AH598" s="7">
        <v>431138378</v>
      </c>
      <c r="AI598" s="5">
        <v>32.22</v>
      </c>
      <c r="AJ598" s="7">
        <v>460</v>
      </c>
      <c r="AK598" s="7">
        <v>131519791</v>
      </c>
      <c r="AL598" s="6">
        <v>4499.29205</v>
      </c>
      <c r="AM598" s="7">
        <v>158539428</v>
      </c>
      <c r="AN598" s="5">
        <v>38.834350000000001</v>
      </c>
    </row>
    <row r="599" spans="1:40" x14ac:dyDescent="0.3">
      <c r="A599" s="4" t="s">
        <v>647</v>
      </c>
      <c r="B599" s="2">
        <v>4057045</v>
      </c>
      <c r="C599" s="1" t="s">
        <v>54</v>
      </c>
      <c r="D599" s="5" t="s">
        <v>42</v>
      </c>
      <c r="E599" s="6" t="s">
        <v>42</v>
      </c>
      <c r="F599" s="6" t="s">
        <v>42</v>
      </c>
      <c r="G599" s="5">
        <v>0.53</v>
      </c>
      <c r="H599" s="5">
        <v>12.42069</v>
      </c>
      <c r="I599" s="5">
        <v>0.53</v>
      </c>
      <c r="J599" s="5">
        <v>12.42069</v>
      </c>
      <c r="K599" s="5">
        <v>0.85159704000000003</v>
      </c>
      <c r="L599" s="5">
        <v>0.70547220999999993</v>
      </c>
      <c r="M599" s="5" t="s">
        <v>799</v>
      </c>
      <c r="N599" s="5" t="s">
        <v>799</v>
      </c>
      <c r="O599" s="5" t="s">
        <v>799</v>
      </c>
      <c r="P599" s="5">
        <v>3.4050009999999999</v>
      </c>
      <c r="Q599" s="5">
        <v>11.352176999999999</v>
      </c>
      <c r="R599" s="5">
        <v>11.352176999999999</v>
      </c>
      <c r="S599" s="1" t="s">
        <v>49</v>
      </c>
      <c r="T599" s="7">
        <v>8309000</v>
      </c>
      <c r="U599" s="7">
        <v>7923000</v>
      </c>
      <c r="V599" s="7">
        <v>6974000</v>
      </c>
      <c r="W599" s="7">
        <v>6320000</v>
      </c>
      <c r="X599" s="7">
        <v>8705000</v>
      </c>
      <c r="Y599" s="7">
        <v>8596000</v>
      </c>
      <c r="Z599" s="7">
        <v>8260000</v>
      </c>
      <c r="AA599" s="7">
        <v>8309000</v>
      </c>
      <c r="AB599" s="5">
        <v>33.348999999999997</v>
      </c>
      <c r="AC599" s="5">
        <v>37.253999999999998</v>
      </c>
      <c r="AD599" s="5">
        <v>25.574999999999999</v>
      </c>
      <c r="AE599" s="5">
        <v>29.477</v>
      </c>
      <c r="AF599" s="7">
        <v>386911024</v>
      </c>
      <c r="AG599" s="7">
        <v>386911024</v>
      </c>
      <c r="AH599" s="7">
        <v>386770915</v>
      </c>
      <c r="AI599" s="5">
        <v>0.01</v>
      </c>
      <c r="AJ599" s="7">
        <v>362</v>
      </c>
      <c r="AK599" s="7">
        <v>39698</v>
      </c>
      <c r="AL599" s="6" t="s">
        <v>42</v>
      </c>
      <c r="AM599" s="7" t="s">
        <v>42</v>
      </c>
      <c r="AN599" s="5" t="s">
        <v>42</v>
      </c>
    </row>
    <row r="600" spans="1:40" x14ac:dyDescent="0.3">
      <c r="A600" s="4" t="s">
        <v>648</v>
      </c>
      <c r="B600" s="2">
        <v>4309704</v>
      </c>
      <c r="C600" s="1" t="s">
        <v>54</v>
      </c>
      <c r="D600" s="5">
        <v>13311.38448836</v>
      </c>
      <c r="E600" s="6">
        <v>11418.699488</v>
      </c>
      <c r="F600" s="6" t="s">
        <v>42</v>
      </c>
      <c r="G600" s="5">
        <v>2.37</v>
      </c>
      <c r="H600" s="5">
        <v>30.493763000000001</v>
      </c>
      <c r="I600" s="5">
        <v>2.37</v>
      </c>
      <c r="J600" s="5">
        <v>30.493763000000001</v>
      </c>
      <c r="K600" s="5">
        <v>4.6570884299999999</v>
      </c>
      <c r="L600" s="5">
        <v>3.7445151800000001</v>
      </c>
      <c r="M600" s="5">
        <v>23.524459</v>
      </c>
      <c r="N600" s="5" t="s">
        <v>42</v>
      </c>
      <c r="O600" s="5" t="s">
        <v>42</v>
      </c>
      <c r="P600" s="5">
        <v>2.4626009999999998</v>
      </c>
      <c r="Q600" s="5">
        <v>15.857631</v>
      </c>
      <c r="R600" s="5">
        <v>15.857631</v>
      </c>
      <c r="S600" s="1" t="s">
        <v>49</v>
      </c>
      <c r="T600" s="7">
        <v>4690540</v>
      </c>
      <c r="U600" s="7">
        <v>4824698</v>
      </c>
      <c r="V600" s="7">
        <v>3758144</v>
      </c>
      <c r="W600" s="7">
        <v>2659478</v>
      </c>
      <c r="X600" s="7">
        <v>4636846</v>
      </c>
      <c r="Y600" s="7">
        <v>4621455</v>
      </c>
      <c r="Z600" s="7">
        <v>4645064</v>
      </c>
      <c r="AA600" s="7">
        <v>4690540</v>
      </c>
      <c r="AB600" s="5">
        <v>31.013999999999999</v>
      </c>
      <c r="AC600" s="5">
        <v>30.943999999999999</v>
      </c>
      <c r="AD600" s="8">
        <v>14.4</v>
      </c>
      <c r="AE600" s="5">
        <v>14.221</v>
      </c>
      <c r="AF600" s="7">
        <v>56708000</v>
      </c>
      <c r="AG600" s="7">
        <v>56932000</v>
      </c>
      <c r="AH600" s="7">
        <v>57693000</v>
      </c>
      <c r="AI600" s="5">
        <v>91.84</v>
      </c>
      <c r="AJ600" s="7">
        <v>730</v>
      </c>
      <c r="AK600" s="7">
        <v>52093710</v>
      </c>
      <c r="AL600" s="6">
        <v>12225.351862</v>
      </c>
      <c r="AM600" s="7">
        <v>54843275</v>
      </c>
      <c r="AN600" s="5">
        <v>96.688810000000004</v>
      </c>
    </row>
    <row r="601" spans="1:40" x14ac:dyDescent="0.3">
      <c r="A601" s="4" t="s">
        <v>649</v>
      </c>
      <c r="B601" s="2">
        <v>4102347</v>
      </c>
      <c r="C601" s="1" t="s">
        <v>54</v>
      </c>
      <c r="D601" s="5">
        <v>12306.90206142</v>
      </c>
      <c r="E601" s="6">
        <v>19014.102061000001</v>
      </c>
      <c r="F601" s="6" t="s">
        <v>42</v>
      </c>
      <c r="G601" s="5">
        <v>0.6</v>
      </c>
      <c r="H601" s="5" t="s">
        <v>799</v>
      </c>
      <c r="I601" s="5">
        <v>0.6</v>
      </c>
      <c r="J601" s="5" t="s">
        <v>799</v>
      </c>
      <c r="K601" s="5" t="s">
        <v>799</v>
      </c>
      <c r="L601" s="5">
        <v>1.38902422</v>
      </c>
      <c r="M601" s="5">
        <v>14.360495999999999</v>
      </c>
      <c r="N601" s="5" t="s">
        <v>42</v>
      </c>
      <c r="O601" s="5" t="s">
        <v>42</v>
      </c>
      <c r="P601" s="5">
        <v>1.236151</v>
      </c>
      <c r="Q601" s="5">
        <v>10.273866999999999</v>
      </c>
      <c r="R601" s="5">
        <v>10.273866999999999</v>
      </c>
      <c r="S601" s="1" t="s">
        <v>49</v>
      </c>
      <c r="T601" s="7">
        <v>15781100</v>
      </c>
      <c r="U601" s="7">
        <v>16947400</v>
      </c>
      <c r="V601" s="7">
        <v>15281300</v>
      </c>
      <c r="W601" s="7">
        <v>12750000</v>
      </c>
      <c r="X601" s="7">
        <v>15381700</v>
      </c>
      <c r="Y601" s="7">
        <v>15584300</v>
      </c>
      <c r="Z601" s="7">
        <v>15718800</v>
      </c>
      <c r="AA601" s="7">
        <v>15781100</v>
      </c>
      <c r="AB601" s="5">
        <v>25.968</v>
      </c>
      <c r="AC601" s="5">
        <v>30.334</v>
      </c>
      <c r="AD601" s="8">
        <v>7.5810000000000004</v>
      </c>
      <c r="AE601" s="8">
        <v>10.816000000000001</v>
      </c>
      <c r="AF601" s="7">
        <v>154147510</v>
      </c>
      <c r="AG601" s="7">
        <v>153933758</v>
      </c>
      <c r="AH601" s="7">
        <v>153309784</v>
      </c>
      <c r="AI601" s="8">
        <v>88.7</v>
      </c>
      <c r="AJ601" s="7">
        <v>984</v>
      </c>
      <c r="AK601" s="7">
        <v>136737097</v>
      </c>
      <c r="AL601" s="6">
        <v>10915.722453</v>
      </c>
      <c r="AM601" s="7">
        <v>153757333</v>
      </c>
      <c r="AN601" s="5">
        <v>99.736289999999997</v>
      </c>
    </row>
    <row r="602" spans="1:40" x14ac:dyDescent="0.3">
      <c r="A602" s="4" t="s">
        <v>650</v>
      </c>
      <c r="B602" s="2">
        <v>4133211</v>
      </c>
      <c r="C602" s="1" t="s">
        <v>41</v>
      </c>
      <c r="D602" s="5">
        <v>12347.684886479999</v>
      </c>
      <c r="E602" s="6">
        <v>19818.684885999999</v>
      </c>
      <c r="F602" s="6" t="s">
        <v>42</v>
      </c>
      <c r="G602" s="5">
        <v>0.72</v>
      </c>
      <c r="H602" s="5">
        <v>22.609169999999999</v>
      </c>
      <c r="I602" s="5">
        <v>0.72</v>
      </c>
      <c r="J602" s="5">
        <v>22.609169999999999</v>
      </c>
      <c r="K602" s="5" t="s">
        <v>799</v>
      </c>
      <c r="L602" s="5">
        <v>3.2125959799999997</v>
      </c>
      <c r="M602" s="5">
        <v>16.416964</v>
      </c>
      <c r="N602" s="5" t="s">
        <v>42</v>
      </c>
      <c r="O602" s="5" t="s">
        <v>42</v>
      </c>
      <c r="P602" s="5">
        <v>2.0039120000000001</v>
      </c>
      <c r="Q602" s="5">
        <v>8.8674210000000002</v>
      </c>
      <c r="R602" s="5">
        <v>8.8674210000000002</v>
      </c>
      <c r="S602" s="1" t="s">
        <v>80</v>
      </c>
      <c r="T602" s="7">
        <v>9636000</v>
      </c>
      <c r="U602" s="7">
        <v>9357000</v>
      </c>
      <c r="V602" s="7">
        <v>8562000</v>
      </c>
      <c r="W602" s="7">
        <v>8476000</v>
      </c>
      <c r="X602" s="7">
        <v>9890000</v>
      </c>
      <c r="Y602" s="7">
        <v>9636000</v>
      </c>
      <c r="Z602" s="7">
        <v>9411000</v>
      </c>
      <c r="AA602" s="7">
        <v>9271000</v>
      </c>
      <c r="AB602" s="8">
        <v>31.31</v>
      </c>
      <c r="AC602" s="8">
        <v>31.335000000000001</v>
      </c>
      <c r="AD602" s="5">
        <v>18.504000000000001</v>
      </c>
      <c r="AE602" s="8">
        <v>18.584</v>
      </c>
      <c r="AF602" s="7">
        <v>298000000</v>
      </c>
      <c r="AG602" s="7">
        <v>298000000</v>
      </c>
      <c r="AH602" s="7">
        <v>298000000</v>
      </c>
      <c r="AI602" s="5">
        <v>54.41</v>
      </c>
      <c r="AJ602" s="7">
        <v>837</v>
      </c>
      <c r="AK602" s="7">
        <v>162190229</v>
      </c>
      <c r="AL602" s="6">
        <v>6717.9192849999999</v>
      </c>
      <c r="AM602" s="7">
        <v>191784474</v>
      </c>
      <c r="AN602" s="5">
        <v>64.333619999999996</v>
      </c>
    </row>
    <row r="603" spans="1:40" x14ac:dyDescent="0.3">
      <c r="A603" s="4" t="s">
        <v>651</v>
      </c>
      <c r="B603" s="2">
        <v>4930148</v>
      </c>
      <c r="C603" s="1" t="s">
        <v>54</v>
      </c>
      <c r="D603" s="5">
        <v>13117.22951682</v>
      </c>
      <c r="E603" s="6">
        <v>18854.529515999999</v>
      </c>
      <c r="F603" s="6" t="s">
        <v>42</v>
      </c>
      <c r="G603" s="5">
        <v>0.69</v>
      </c>
      <c r="H603" s="5">
        <v>31.066420999999998</v>
      </c>
      <c r="I603" s="5">
        <v>0.69</v>
      </c>
      <c r="J603" s="5">
        <v>31.066420999999998</v>
      </c>
      <c r="K603" s="5">
        <v>48.947674420000006</v>
      </c>
      <c r="L603" s="5">
        <v>3.0909024199999999</v>
      </c>
      <c r="M603" s="5">
        <v>18.817613000000001</v>
      </c>
      <c r="N603" s="5" t="s">
        <v>42</v>
      </c>
      <c r="O603" s="5" t="s">
        <v>42</v>
      </c>
      <c r="P603" s="5">
        <v>0.34182699999999999</v>
      </c>
      <c r="Q603" s="5">
        <v>11.584963999999999</v>
      </c>
      <c r="R603" s="5">
        <v>11.584963999999999</v>
      </c>
      <c r="S603" s="1" t="s">
        <v>47</v>
      </c>
      <c r="T603" s="7">
        <v>54681200</v>
      </c>
      <c r="U603" s="7">
        <v>53354700</v>
      </c>
      <c r="V603" s="7">
        <v>47194100</v>
      </c>
      <c r="W603" s="7">
        <v>29198900</v>
      </c>
      <c r="X603" s="7">
        <v>55158100</v>
      </c>
      <c r="Y603" s="7">
        <v>54681200</v>
      </c>
      <c r="Z603" s="7">
        <v>54057200</v>
      </c>
      <c r="AA603" s="7">
        <v>53970800</v>
      </c>
      <c r="AB603" s="8">
        <v>12.028</v>
      </c>
      <c r="AC603" s="8">
        <v>12.108000000000001</v>
      </c>
      <c r="AD603" s="8">
        <v>2.5289999999999999</v>
      </c>
      <c r="AE603" s="8">
        <v>2.5489999999999999</v>
      </c>
      <c r="AF603" s="7">
        <v>154500000</v>
      </c>
      <c r="AG603" s="7">
        <v>154200000</v>
      </c>
      <c r="AH603" s="7">
        <v>154700000</v>
      </c>
      <c r="AI603" s="8">
        <v>97</v>
      </c>
      <c r="AJ603" s="7">
        <v>472</v>
      </c>
      <c r="AK603" s="7">
        <v>151136472</v>
      </c>
      <c r="AL603" s="6">
        <v>12724.179577000001</v>
      </c>
      <c r="AM603" s="7">
        <v>152413739</v>
      </c>
      <c r="AN603" s="5">
        <v>97.823350000000005</v>
      </c>
    </row>
    <row r="604" spans="1:40" x14ac:dyDescent="0.3">
      <c r="A604" s="4" t="s">
        <v>652</v>
      </c>
      <c r="B604" s="2">
        <v>4417220</v>
      </c>
      <c r="C604" s="1" t="s">
        <v>41</v>
      </c>
      <c r="D604" s="5">
        <v>12423.167035590001</v>
      </c>
      <c r="E604" s="6">
        <v>16937.928035000001</v>
      </c>
      <c r="F604" s="6">
        <v>16941.577036000002</v>
      </c>
      <c r="G604" s="5">
        <v>1.44</v>
      </c>
      <c r="H604" s="5">
        <v>24.274000000000001</v>
      </c>
      <c r="I604" s="5">
        <v>1.44</v>
      </c>
      <c r="J604" s="5">
        <v>24.274000000000001</v>
      </c>
      <c r="K604" s="5" t="s">
        <v>799</v>
      </c>
      <c r="L604" s="5">
        <v>10.278539492037</v>
      </c>
      <c r="M604" s="5">
        <v>16.571546000000001</v>
      </c>
      <c r="N604" s="5" t="s">
        <v>42</v>
      </c>
      <c r="O604" s="5" t="s">
        <v>42</v>
      </c>
      <c r="P604" s="5">
        <v>7.7416299999999998</v>
      </c>
      <c r="Q604" s="5">
        <v>12.385972000000001</v>
      </c>
      <c r="R604" s="5">
        <v>17.085608717074901</v>
      </c>
      <c r="S604" s="1" t="s">
        <v>49</v>
      </c>
      <c r="T604" s="7">
        <v>2116798</v>
      </c>
      <c r="U604" s="7">
        <v>2037748</v>
      </c>
      <c r="V604" s="7">
        <v>1791548</v>
      </c>
      <c r="W604" s="7">
        <v>1569653</v>
      </c>
      <c r="X604" s="7">
        <v>2190159</v>
      </c>
      <c r="Y604" s="7">
        <v>2166649</v>
      </c>
      <c r="Z604" s="7">
        <v>2142885</v>
      </c>
      <c r="AA604" s="7">
        <v>2116798</v>
      </c>
      <c r="AB604" s="5">
        <v>67.049000000000007</v>
      </c>
      <c r="AC604" s="8">
        <v>66.959999999999994</v>
      </c>
      <c r="AD604" s="5">
        <v>45.731999999999999</v>
      </c>
      <c r="AE604" s="5">
        <v>44.969000000000001</v>
      </c>
      <c r="AF604" s="7">
        <v>102357807</v>
      </c>
      <c r="AG604" s="7">
        <v>102295158</v>
      </c>
      <c r="AH604" s="7">
        <v>101998161</v>
      </c>
      <c r="AI604" s="5">
        <v>81.52</v>
      </c>
      <c r="AJ604" s="7">
        <v>669</v>
      </c>
      <c r="AK604" s="7">
        <v>83439182</v>
      </c>
      <c r="AL604" s="6">
        <v>10127.013519</v>
      </c>
      <c r="AM604" s="7">
        <v>87178981</v>
      </c>
      <c r="AN604" s="5">
        <v>85.170820000000006</v>
      </c>
    </row>
    <row r="605" spans="1:40" x14ac:dyDescent="0.3">
      <c r="A605" s="4" t="s">
        <v>653</v>
      </c>
      <c r="B605" s="2">
        <v>4422944</v>
      </c>
      <c r="C605" s="1" t="s">
        <v>41</v>
      </c>
      <c r="D605" s="5">
        <v>12021.208093110001</v>
      </c>
      <c r="E605" s="6">
        <v>12678.009093000001</v>
      </c>
      <c r="F605" s="6" t="s">
        <v>42</v>
      </c>
      <c r="G605" s="8">
        <v>1.26</v>
      </c>
      <c r="H605" s="5">
        <v>30.960481000000001</v>
      </c>
      <c r="I605" s="8">
        <v>1.26</v>
      </c>
      <c r="J605" s="5">
        <v>30.960481000000001</v>
      </c>
      <c r="K605" s="5">
        <v>10.573289520000001</v>
      </c>
      <c r="L605" s="5">
        <v>9.1886792499999999</v>
      </c>
      <c r="M605" s="5">
        <v>35.324446000000002</v>
      </c>
      <c r="N605" s="5" t="s">
        <v>42</v>
      </c>
      <c r="O605" s="5" t="s">
        <v>42</v>
      </c>
      <c r="P605" s="5">
        <v>2.485992</v>
      </c>
      <c r="Q605" s="5">
        <v>17.632542000000001</v>
      </c>
      <c r="R605" s="5">
        <v>17.632542000000001</v>
      </c>
      <c r="S605" s="1" t="s">
        <v>49</v>
      </c>
      <c r="T605" s="7">
        <v>4631672</v>
      </c>
      <c r="U605" s="7">
        <v>4014919</v>
      </c>
      <c r="V605" s="7">
        <v>3463946</v>
      </c>
      <c r="W605" s="7">
        <v>2398123</v>
      </c>
      <c r="X605" s="7">
        <v>5099779</v>
      </c>
      <c r="Y605" s="7">
        <v>4948532</v>
      </c>
      <c r="Z605" s="7">
        <v>4778533</v>
      </c>
      <c r="AA605" s="7">
        <v>4631672</v>
      </c>
      <c r="AB605" s="5">
        <v>16.481999999999999</v>
      </c>
      <c r="AC605" s="5">
        <v>17.794</v>
      </c>
      <c r="AD605" s="8">
        <v>10.956</v>
      </c>
      <c r="AE605" s="8">
        <v>12.4</v>
      </c>
      <c r="AF605" s="7">
        <v>66713823</v>
      </c>
      <c r="AG605" s="7">
        <v>66727898</v>
      </c>
      <c r="AH605" s="7">
        <v>66783010</v>
      </c>
      <c r="AI605" s="5">
        <v>94.13</v>
      </c>
      <c r="AJ605" s="7">
        <v>662</v>
      </c>
      <c r="AK605" s="7">
        <v>62800780</v>
      </c>
      <c r="AL605" s="6">
        <v>11316.072548</v>
      </c>
      <c r="AM605" s="7">
        <v>66312439</v>
      </c>
      <c r="AN605" s="5">
        <v>99.397980000000004</v>
      </c>
    </row>
    <row r="606" spans="1:40" x14ac:dyDescent="0.3">
      <c r="A606" s="4" t="s">
        <v>654</v>
      </c>
      <c r="B606" s="2">
        <v>103091</v>
      </c>
      <c r="C606" s="1" t="s">
        <v>41</v>
      </c>
      <c r="D606" s="5">
        <v>13289.55361425</v>
      </c>
      <c r="E606" s="6">
        <v>18211.878614000001</v>
      </c>
      <c r="F606" s="6">
        <v>18261.005351</v>
      </c>
      <c r="G606" s="5">
        <v>0.54</v>
      </c>
      <c r="H606" s="5">
        <v>34.464788732394403</v>
      </c>
      <c r="I606" s="5">
        <v>0.54</v>
      </c>
      <c r="J606" s="5">
        <v>34.464788732394403</v>
      </c>
      <c r="K606" s="5">
        <v>2.1724561297857998</v>
      </c>
      <c r="L606" s="5">
        <v>2.0365567952955401</v>
      </c>
      <c r="M606" s="5">
        <v>17.804995999999999</v>
      </c>
      <c r="N606" s="5" t="s">
        <v>42</v>
      </c>
      <c r="O606" s="5" t="s">
        <v>42</v>
      </c>
      <c r="P606" s="5">
        <v>12.224271999999999</v>
      </c>
      <c r="Q606" s="5">
        <v>19.382401000000002</v>
      </c>
      <c r="R606" s="5">
        <v>18.337306885390099</v>
      </c>
      <c r="S606" s="1" t="s">
        <v>49</v>
      </c>
      <c r="T606" s="7">
        <v>1371811</v>
      </c>
      <c r="U606" s="7">
        <v>1272045</v>
      </c>
      <c r="V606" s="7">
        <v>1215917</v>
      </c>
      <c r="W606" s="7">
        <v>1049772</v>
      </c>
      <c r="X606" s="7">
        <v>1499485</v>
      </c>
      <c r="Y606" s="7">
        <v>1467040</v>
      </c>
      <c r="Z606" s="7">
        <v>1419978</v>
      </c>
      <c r="AA606" s="7">
        <v>1371811</v>
      </c>
      <c r="AB606" s="5">
        <v>71.182000000000002</v>
      </c>
      <c r="AC606" s="8">
        <v>71.022000000000006</v>
      </c>
      <c r="AD606" s="8">
        <v>61.29</v>
      </c>
      <c r="AE606" s="8">
        <v>61.613999999999997</v>
      </c>
      <c r="AF606" s="7">
        <v>181502569</v>
      </c>
      <c r="AG606" s="7">
        <v>181493494</v>
      </c>
      <c r="AH606" s="7">
        <v>184576090</v>
      </c>
      <c r="AI606" s="8">
        <v>89.8</v>
      </c>
      <c r="AJ606" s="7">
        <v>642</v>
      </c>
      <c r="AK606" s="7">
        <v>162567279</v>
      </c>
      <c r="AL606" s="6">
        <v>11934.063951</v>
      </c>
      <c r="AM606" s="7">
        <v>162421104</v>
      </c>
      <c r="AN606" s="5">
        <v>89.719589999999997</v>
      </c>
    </row>
    <row r="607" spans="1:40" x14ac:dyDescent="0.3">
      <c r="A607" s="4" t="s">
        <v>655</v>
      </c>
      <c r="B607" s="2">
        <v>103343</v>
      </c>
      <c r="C607" s="1" t="s">
        <v>54</v>
      </c>
      <c r="D607" s="5">
        <v>13076.271844479999</v>
      </c>
      <c r="E607" s="6">
        <v>15592.271844000001</v>
      </c>
      <c r="F607" s="6">
        <v>15592.271844000001</v>
      </c>
      <c r="G607" s="8">
        <v>1.04</v>
      </c>
      <c r="H607" s="5">
        <v>10.0583333333333</v>
      </c>
      <c r="I607" s="8">
        <v>1.04</v>
      </c>
      <c r="J607" s="5">
        <v>10.0583333333333</v>
      </c>
      <c r="K607" s="5">
        <v>1.2323317165658301</v>
      </c>
      <c r="L607" s="5">
        <v>1.21549282807957</v>
      </c>
      <c r="M607" s="5">
        <v>5.68672576762087</v>
      </c>
      <c r="N607" s="5" t="s">
        <v>42</v>
      </c>
      <c r="O607" s="5" t="s">
        <v>42</v>
      </c>
      <c r="P607" s="5">
        <v>1.1067769999999999</v>
      </c>
      <c r="Q607" s="5">
        <v>8.1209749999999996</v>
      </c>
      <c r="R607" s="5">
        <v>8.3604674769329801</v>
      </c>
      <c r="S607" s="1" t="s">
        <v>49</v>
      </c>
      <c r="T607" s="7">
        <v>13299000</v>
      </c>
      <c r="U607" s="7">
        <v>11879000</v>
      </c>
      <c r="V607" s="7">
        <v>11908000</v>
      </c>
      <c r="W607" s="7">
        <v>10808000</v>
      </c>
      <c r="X607" s="7">
        <v>14088000</v>
      </c>
      <c r="Y607" s="7">
        <v>13806000</v>
      </c>
      <c r="Z607" s="7">
        <v>13591000</v>
      </c>
      <c r="AA607" s="7">
        <v>13299000</v>
      </c>
      <c r="AB607" s="5">
        <v>34.491</v>
      </c>
      <c r="AC607" s="5">
        <v>34.057000000000002</v>
      </c>
      <c r="AD607" s="8">
        <v>12.917999999999999</v>
      </c>
      <c r="AE607" s="5">
        <v>13.238</v>
      </c>
      <c r="AF607" s="7">
        <v>270842416</v>
      </c>
      <c r="AG607" s="7">
        <v>270835170</v>
      </c>
      <c r="AH607" s="7">
        <v>270865467</v>
      </c>
      <c r="AI607" s="5">
        <v>7.42</v>
      </c>
      <c r="AJ607" s="7">
        <v>327</v>
      </c>
      <c r="AK607" s="7">
        <v>20091169</v>
      </c>
      <c r="AL607" s="6">
        <v>970.00163899999995</v>
      </c>
      <c r="AM607" s="7">
        <v>21020643</v>
      </c>
      <c r="AN607" s="5">
        <v>7.7612100000000002</v>
      </c>
    </row>
    <row r="608" spans="1:40" x14ac:dyDescent="0.3">
      <c r="A608" s="4" t="s">
        <v>656</v>
      </c>
      <c r="B608" s="2">
        <v>103066</v>
      </c>
      <c r="C608" s="1" t="s">
        <v>54</v>
      </c>
      <c r="D608" s="5">
        <v>12620.71193562</v>
      </c>
      <c r="E608" s="6">
        <v>16178.693934999999</v>
      </c>
      <c r="F608" s="6">
        <v>16705.657379</v>
      </c>
      <c r="G608" s="5">
        <v>0.44400000000000001</v>
      </c>
      <c r="H608" s="5">
        <v>34.051546391752602</v>
      </c>
      <c r="I608" s="5">
        <v>0.44400000000000001</v>
      </c>
      <c r="J608" s="5">
        <v>34.051546391752602</v>
      </c>
      <c r="K608" s="5">
        <v>8.6409417900000012</v>
      </c>
      <c r="L608" s="5">
        <v>8.641401748013239</v>
      </c>
      <c r="M608" s="5">
        <v>19.82593</v>
      </c>
      <c r="N608" s="5" t="s">
        <v>42</v>
      </c>
      <c r="O608" s="5" t="s">
        <v>42</v>
      </c>
      <c r="P608" s="5">
        <v>10.634349</v>
      </c>
      <c r="Q608" s="5">
        <v>22.715547000000001</v>
      </c>
      <c r="R608" s="5">
        <v>23.238967842123099</v>
      </c>
      <c r="S608" s="1" t="s">
        <v>49</v>
      </c>
      <c r="T608" s="7">
        <v>1491720</v>
      </c>
      <c r="U608" s="7">
        <v>1450443</v>
      </c>
      <c r="V608" s="7" t="s">
        <v>42</v>
      </c>
      <c r="W608" s="7">
        <v>1120473</v>
      </c>
      <c r="X608" s="7">
        <v>1521778</v>
      </c>
      <c r="Y608" s="7">
        <v>1518122</v>
      </c>
      <c r="Z608" s="7">
        <v>1508511</v>
      </c>
      <c r="AA608" s="7">
        <v>1491720</v>
      </c>
      <c r="AB608" s="5">
        <v>50.945999999999998</v>
      </c>
      <c r="AC608" s="5">
        <v>51.889000000000003</v>
      </c>
      <c r="AD608" s="8">
        <v>44.89</v>
      </c>
      <c r="AE608" s="5">
        <v>46.375999999999998</v>
      </c>
      <c r="AF608" s="7">
        <v>186512609</v>
      </c>
      <c r="AG608" s="7">
        <v>186516405</v>
      </c>
      <c r="AH608" s="7">
        <v>186390612</v>
      </c>
      <c r="AI608" s="5">
        <v>101.66</v>
      </c>
      <c r="AJ608" s="7">
        <v>614</v>
      </c>
      <c r="AK608" s="7">
        <v>194220578</v>
      </c>
      <c r="AL608" s="6">
        <v>12830.211382</v>
      </c>
      <c r="AM608" s="7">
        <v>188322539</v>
      </c>
      <c r="AN608" s="5">
        <v>98.572779999999995</v>
      </c>
    </row>
    <row r="609" spans="1:40" x14ac:dyDescent="0.3">
      <c r="A609" s="4" t="s">
        <v>657</v>
      </c>
      <c r="B609" s="2">
        <v>4189919</v>
      </c>
      <c r="C609" s="1" t="s">
        <v>54</v>
      </c>
      <c r="D609" s="5">
        <v>12282.78</v>
      </c>
      <c r="E609" s="6">
        <v>25222.228999999999</v>
      </c>
      <c r="F609" s="6" t="s">
        <v>42</v>
      </c>
      <c r="G609" s="8">
        <v>2.5</v>
      </c>
      <c r="H609" s="5">
        <v>16.202271</v>
      </c>
      <c r="I609" s="8">
        <v>2.5</v>
      </c>
      <c r="J609" s="5">
        <v>16.202271</v>
      </c>
      <c r="K609" s="5" t="s">
        <v>799</v>
      </c>
      <c r="L609" s="5">
        <v>32.006410259999996</v>
      </c>
      <c r="M609" s="5">
        <v>9.2229539999999997</v>
      </c>
      <c r="N609" s="5" t="s">
        <v>42</v>
      </c>
      <c r="O609" s="5" t="s">
        <v>42</v>
      </c>
      <c r="P609" s="5">
        <v>1.9912369999999999</v>
      </c>
      <c r="Q609" s="5">
        <v>7.4586690000000004</v>
      </c>
      <c r="R609" s="5">
        <v>7.4586690000000004</v>
      </c>
      <c r="S609" s="1" t="s">
        <v>49</v>
      </c>
      <c r="T609" s="7">
        <v>12140147</v>
      </c>
      <c r="U609" s="7">
        <v>11609894</v>
      </c>
      <c r="V609" s="7">
        <v>11618797</v>
      </c>
      <c r="W609" s="7">
        <v>11550604</v>
      </c>
      <c r="X609" s="7">
        <v>12666614</v>
      </c>
      <c r="Y609" s="7">
        <v>12524356</v>
      </c>
      <c r="Z609" s="7">
        <v>12338003</v>
      </c>
      <c r="AA609" s="7">
        <v>12140147</v>
      </c>
      <c r="AB609" s="5">
        <v>31.469000000000001</v>
      </c>
      <c r="AC609" s="5">
        <v>32.804000000000002</v>
      </c>
      <c r="AD609" s="5">
        <v>19.327999999999999</v>
      </c>
      <c r="AE609" s="5">
        <v>20.981999999999999</v>
      </c>
      <c r="AF609" s="7">
        <v>82624000</v>
      </c>
      <c r="AG609" s="7">
        <v>85081000</v>
      </c>
      <c r="AH609" s="7">
        <v>91348000</v>
      </c>
      <c r="AI609" s="5">
        <v>48.39</v>
      </c>
      <c r="AJ609" s="7">
        <v>786</v>
      </c>
      <c r="AK609" s="7">
        <v>39682036</v>
      </c>
      <c r="AL609" s="6">
        <v>5943.9721719999998</v>
      </c>
      <c r="AM609" s="7">
        <v>42304438</v>
      </c>
      <c r="AN609" s="5">
        <v>51.590780000000002</v>
      </c>
    </row>
    <row r="610" spans="1:40" x14ac:dyDescent="0.3">
      <c r="A610" s="4" t="s">
        <v>658</v>
      </c>
      <c r="B610" s="2">
        <v>4020861</v>
      </c>
      <c r="C610" s="1" t="s">
        <v>54</v>
      </c>
      <c r="D610" s="5">
        <v>11927.06574</v>
      </c>
      <c r="E610" s="6">
        <v>24945.065739999998</v>
      </c>
      <c r="F610" s="6" t="s">
        <v>42</v>
      </c>
      <c r="G610" s="8">
        <v>4.8940000000000001</v>
      </c>
      <c r="H610" s="5">
        <v>4.0116430000000003</v>
      </c>
      <c r="I610" s="8">
        <v>4.8940000000000001</v>
      </c>
      <c r="J610" s="5">
        <v>4.0116430000000003</v>
      </c>
      <c r="K610" s="5" t="s">
        <v>799</v>
      </c>
      <c r="L610" s="5">
        <v>3.1103836500000002</v>
      </c>
      <c r="M610" s="5">
        <v>5.1553769999999997</v>
      </c>
      <c r="N610" s="5" t="s">
        <v>42</v>
      </c>
      <c r="O610" s="5" t="s">
        <v>42</v>
      </c>
      <c r="P610" s="5">
        <v>1.189446</v>
      </c>
      <c r="Q610" s="5">
        <v>5.3063320000000003</v>
      </c>
      <c r="R610" s="5">
        <v>5.3063320000000003</v>
      </c>
      <c r="S610" s="1" t="s">
        <v>49</v>
      </c>
      <c r="T610" s="7">
        <v>20548000</v>
      </c>
      <c r="U610" s="7">
        <v>19174000</v>
      </c>
      <c r="V610" s="7">
        <v>19485000</v>
      </c>
      <c r="W610" s="7">
        <v>17640000</v>
      </c>
      <c r="X610" s="7">
        <v>20972000</v>
      </c>
      <c r="Y610" s="7">
        <v>20916000</v>
      </c>
      <c r="Z610" s="7">
        <v>20895000</v>
      </c>
      <c r="AA610" s="7">
        <v>20548000</v>
      </c>
      <c r="AB610" s="5">
        <v>37.984000000000002</v>
      </c>
      <c r="AC610" s="5">
        <v>39.548000000000002</v>
      </c>
      <c r="AD610" s="5">
        <v>17.806999999999999</v>
      </c>
      <c r="AE610" s="5">
        <v>19.207000000000001</v>
      </c>
      <c r="AF610" s="7">
        <v>95083000</v>
      </c>
      <c r="AG610" s="7">
        <v>95819000</v>
      </c>
      <c r="AH610" s="7">
        <v>101551000</v>
      </c>
      <c r="AI610" s="5">
        <v>94.58</v>
      </c>
      <c r="AJ610" s="7">
        <v>688</v>
      </c>
      <c r="AK610" s="7">
        <v>89946949</v>
      </c>
      <c r="AL610" s="6">
        <v>11281.146343</v>
      </c>
      <c r="AM610" s="7">
        <v>94004578</v>
      </c>
      <c r="AN610" s="5">
        <v>98.851259999999996</v>
      </c>
    </row>
    <row r="611" spans="1:40" x14ac:dyDescent="0.3">
      <c r="A611" s="4" t="s">
        <v>659</v>
      </c>
      <c r="B611" s="2">
        <v>4540311</v>
      </c>
      <c r="C611" s="1" t="s">
        <v>54</v>
      </c>
      <c r="D611" s="5">
        <v>11766.29263376</v>
      </c>
      <c r="E611" s="6">
        <v>16848.084632999999</v>
      </c>
      <c r="F611" s="6" t="s">
        <v>42</v>
      </c>
      <c r="G611" s="5">
        <v>3.8</v>
      </c>
      <c r="H611" s="5">
        <v>11.864440999999999</v>
      </c>
      <c r="I611" s="5">
        <v>3.8</v>
      </c>
      <c r="J611" s="5">
        <v>11.864440999999999</v>
      </c>
      <c r="K611" s="5">
        <v>4.4565760499999998</v>
      </c>
      <c r="L611" s="5">
        <v>1.78124189</v>
      </c>
      <c r="M611" s="5">
        <v>12.51017</v>
      </c>
      <c r="N611" s="5" t="s">
        <v>42</v>
      </c>
      <c r="O611" s="5" t="s">
        <v>42</v>
      </c>
      <c r="P611" s="5">
        <v>1.0927709999999999</v>
      </c>
      <c r="Q611" s="5">
        <v>7.4266899999999998</v>
      </c>
      <c r="R611" s="5">
        <v>7.4266899999999998</v>
      </c>
      <c r="S611" s="1" t="s">
        <v>49</v>
      </c>
      <c r="T611" s="7">
        <v>14281976</v>
      </c>
      <c r="U611" s="7">
        <v>13399370</v>
      </c>
      <c r="V611" s="7">
        <v>12642117</v>
      </c>
      <c r="W611" s="7">
        <v>11558897</v>
      </c>
      <c r="X611" s="7">
        <v>15417759</v>
      </c>
      <c r="Y611" s="7">
        <v>15017506</v>
      </c>
      <c r="Z611" s="7">
        <v>14658040</v>
      </c>
      <c r="AA611" s="7">
        <v>14281976</v>
      </c>
      <c r="AB611" s="8">
        <v>39.502000000000002</v>
      </c>
      <c r="AC611" s="8">
        <v>41.716000000000001</v>
      </c>
      <c r="AD611" s="8">
        <v>12.207000000000001</v>
      </c>
      <c r="AE611" s="8">
        <v>13.776999999999999</v>
      </c>
      <c r="AF611" s="7">
        <v>65965648</v>
      </c>
      <c r="AG611" s="7">
        <v>66713156</v>
      </c>
      <c r="AH611" s="7">
        <v>68258704</v>
      </c>
      <c r="AI611" s="5">
        <v>82.65</v>
      </c>
      <c r="AJ611" s="7">
        <v>759</v>
      </c>
      <c r="AK611" s="7">
        <v>54521752</v>
      </c>
      <c r="AL611" s="6">
        <v>9725.0449040000003</v>
      </c>
      <c r="AM611" s="7">
        <v>56265286</v>
      </c>
      <c r="AN611" s="5">
        <v>85.294830000000005</v>
      </c>
    </row>
    <row r="612" spans="1:40" x14ac:dyDescent="0.3">
      <c r="A612" s="4" t="s">
        <v>660</v>
      </c>
      <c r="B612" s="2">
        <v>28978057</v>
      </c>
      <c r="C612" s="1" t="s">
        <v>54</v>
      </c>
      <c r="D612" s="5">
        <v>13295.592997059999</v>
      </c>
      <c r="E612" s="6">
        <v>19958.896997</v>
      </c>
      <c r="F612" s="6">
        <v>41596.743488999993</v>
      </c>
      <c r="G612" s="5">
        <v>4.4999999999999998E-2</v>
      </c>
      <c r="H612" s="5" t="s">
        <v>799</v>
      </c>
      <c r="I612" s="5">
        <v>4.4999999999999998E-2</v>
      </c>
      <c r="J612" s="5" t="s">
        <v>799</v>
      </c>
      <c r="K612" s="5" t="s">
        <v>799</v>
      </c>
      <c r="L612" s="5">
        <v>6.6335791300000002</v>
      </c>
      <c r="M612" s="5">
        <v>13.419392</v>
      </c>
      <c r="N612" s="5" t="s">
        <v>42</v>
      </c>
      <c r="O612" s="5" t="s">
        <v>42</v>
      </c>
      <c r="P612" s="5">
        <v>9.2483609999999992</v>
      </c>
      <c r="Q612" s="5">
        <v>19.057459999999999</v>
      </c>
      <c r="R612" s="5">
        <v>19.057459999999999</v>
      </c>
      <c r="S612" s="1" t="s">
        <v>49</v>
      </c>
      <c r="T612" s="7">
        <v>1731608</v>
      </c>
      <c r="U612" s="7">
        <v>1369722</v>
      </c>
      <c r="V612" s="7">
        <v>823878</v>
      </c>
      <c r="W612" s="7">
        <v>249815</v>
      </c>
      <c r="X612" s="7">
        <v>2158101</v>
      </c>
      <c r="Y612" s="7">
        <v>1986873</v>
      </c>
      <c r="Z612" s="7">
        <v>1853962</v>
      </c>
      <c r="AA612" s="7">
        <v>1731608</v>
      </c>
      <c r="AB612" s="8">
        <v>60.1</v>
      </c>
      <c r="AC612" s="5">
        <v>59.677999999999997</v>
      </c>
      <c r="AD612" s="5">
        <v>47.436</v>
      </c>
      <c r="AE612" s="5">
        <v>46.601999999999997</v>
      </c>
      <c r="AF612" s="7">
        <v>568254126</v>
      </c>
      <c r="AG612" s="7">
        <v>537618016</v>
      </c>
      <c r="AH612" s="7">
        <v>455586790</v>
      </c>
      <c r="AI612" s="8">
        <v>96.31</v>
      </c>
      <c r="AJ612" s="7">
        <v>427</v>
      </c>
      <c r="AK612" s="7">
        <v>547452788</v>
      </c>
      <c r="AL612" s="6">
        <v>12804.920711000001</v>
      </c>
      <c r="AM612" s="7">
        <v>534547778</v>
      </c>
      <c r="AN612" s="5">
        <v>94.03922</v>
      </c>
    </row>
    <row r="613" spans="1:40" x14ac:dyDescent="0.3">
      <c r="A613" s="4" t="s">
        <v>661</v>
      </c>
      <c r="B613" s="2">
        <v>4810503</v>
      </c>
      <c r="C613" s="1" t="s">
        <v>41</v>
      </c>
      <c r="D613" s="5">
        <v>12321.03039527</v>
      </c>
      <c r="E613" s="6">
        <v>12013.039395</v>
      </c>
      <c r="F613" s="6" t="s">
        <v>42</v>
      </c>
      <c r="G613" s="5">
        <v>-1.27</v>
      </c>
      <c r="H613" s="5" t="s">
        <v>799</v>
      </c>
      <c r="I613" s="5">
        <v>-1.27</v>
      </c>
      <c r="J613" s="5" t="s">
        <v>799</v>
      </c>
      <c r="K613" s="5">
        <v>38.909604519999995</v>
      </c>
      <c r="L613" s="5">
        <v>25.479097299999999</v>
      </c>
      <c r="M613" s="5" t="s">
        <v>799</v>
      </c>
      <c r="N613" s="5" t="s">
        <v>42</v>
      </c>
      <c r="O613" s="5" t="s">
        <v>42</v>
      </c>
      <c r="P613" s="5">
        <v>35.027728000000003</v>
      </c>
      <c r="Q613" s="5" t="s">
        <v>799</v>
      </c>
      <c r="R613" s="5">
        <v>-18.306336999999999</v>
      </c>
      <c r="S613" s="1" t="s">
        <v>49</v>
      </c>
      <c r="T613" s="7">
        <v>305208</v>
      </c>
      <c r="U613" s="7">
        <v>245358</v>
      </c>
      <c r="V613" s="7">
        <v>188461</v>
      </c>
      <c r="W613" s="7">
        <v>164413</v>
      </c>
      <c r="X613" s="7">
        <v>342958</v>
      </c>
      <c r="Y613" s="7">
        <v>328605</v>
      </c>
      <c r="Z613" s="7">
        <v>315494</v>
      </c>
      <c r="AA613" s="7">
        <v>305208</v>
      </c>
      <c r="AB613" s="5">
        <v>78.515000000000001</v>
      </c>
      <c r="AC613" s="5">
        <v>77.247</v>
      </c>
      <c r="AD613" s="5">
        <v>-220.33799999999999</v>
      </c>
      <c r="AE613" s="5">
        <v>-202.66499999999999</v>
      </c>
      <c r="AF613" s="7">
        <v>178846991</v>
      </c>
      <c r="AG613" s="7">
        <v>166666599</v>
      </c>
      <c r="AH613" s="7">
        <v>143049197</v>
      </c>
      <c r="AI613" s="8">
        <v>101.03</v>
      </c>
      <c r="AJ613" s="7">
        <v>494</v>
      </c>
      <c r="AK613" s="7">
        <v>180743185</v>
      </c>
      <c r="AL613" s="6">
        <v>12447.783149999999</v>
      </c>
      <c r="AM613" s="7">
        <v>166608820</v>
      </c>
      <c r="AN613" s="5">
        <v>93.128159999999994</v>
      </c>
    </row>
    <row r="614" spans="1:40" x14ac:dyDescent="0.3">
      <c r="A614" s="4" t="s">
        <v>662</v>
      </c>
      <c r="B614" s="2">
        <v>103094</v>
      </c>
      <c r="C614" s="1" t="s">
        <v>54</v>
      </c>
      <c r="D614" s="5">
        <v>12243.81521117</v>
      </c>
      <c r="E614" s="6">
        <v>15739.895210999999</v>
      </c>
      <c r="F614" s="6">
        <v>15851.811211</v>
      </c>
      <c r="G614" s="5">
        <v>-0.04</v>
      </c>
      <c r="H614" s="5">
        <v>36.319620253164601</v>
      </c>
      <c r="I614" s="5">
        <v>-0.04</v>
      </c>
      <c r="J614" s="5">
        <v>36.319620253164601</v>
      </c>
      <c r="K614" s="5">
        <v>2.5816906938022099</v>
      </c>
      <c r="L614" s="5">
        <v>2.5816906938022099</v>
      </c>
      <c r="M614" s="5">
        <v>15.380595</v>
      </c>
      <c r="N614" s="5" t="s">
        <v>42</v>
      </c>
      <c r="O614" s="5" t="s">
        <v>42</v>
      </c>
      <c r="P614" s="5">
        <v>10.112045999999999</v>
      </c>
      <c r="Q614" s="5">
        <v>17.547713000000002</v>
      </c>
      <c r="R614" s="5">
        <v>14.869593251005499</v>
      </c>
      <c r="S614" s="1" t="s">
        <v>49</v>
      </c>
      <c r="T614" s="7">
        <v>1561755</v>
      </c>
      <c r="U614" s="7">
        <v>1414374</v>
      </c>
      <c r="V614" s="7">
        <v>1179486</v>
      </c>
      <c r="W614" s="7">
        <v>1077683</v>
      </c>
      <c r="X614" s="7">
        <v>1581670</v>
      </c>
      <c r="Y614" s="7">
        <v>1571987</v>
      </c>
      <c r="Z614" s="7">
        <v>1569052</v>
      </c>
      <c r="AA614" s="7">
        <v>1561755</v>
      </c>
      <c r="AB614" s="5">
        <v>62.212000000000003</v>
      </c>
      <c r="AC614" s="8">
        <v>61.848999999999997</v>
      </c>
      <c r="AD614" s="5">
        <v>58.168999999999997</v>
      </c>
      <c r="AE614" s="8">
        <v>57.387999999999998</v>
      </c>
      <c r="AF614" s="7">
        <v>106681434</v>
      </c>
      <c r="AG614" s="7">
        <v>106593131</v>
      </c>
      <c r="AH614" s="7">
        <v>106771453</v>
      </c>
      <c r="AI614" s="5">
        <v>97.82</v>
      </c>
      <c r="AJ614" s="7">
        <v>745</v>
      </c>
      <c r="AK614" s="7">
        <v>104351727</v>
      </c>
      <c r="AL614" s="6">
        <v>11976.447706999999</v>
      </c>
      <c r="AM614" s="7">
        <v>104901526</v>
      </c>
      <c r="AN614" s="5">
        <v>98.331670000000003</v>
      </c>
    </row>
    <row r="615" spans="1:40" x14ac:dyDescent="0.3">
      <c r="A615" s="4" t="s">
        <v>663</v>
      </c>
      <c r="B615" s="2">
        <v>6618669</v>
      </c>
      <c r="C615" s="1" t="s">
        <v>54</v>
      </c>
      <c r="D615" s="5">
        <v>12315.76422105</v>
      </c>
      <c r="E615" s="6">
        <v>13436.564221000001</v>
      </c>
      <c r="F615" s="6" t="s">
        <v>42</v>
      </c>
      <c r="G615" s="5">
        <v>0.63</v>
      </c>
      <c r="H615" s="5">
        <v>20.188285</v>
      </c>
      <c r="I615" s="5">
        <v>0.63</v>
      </c>
      <c r="J615" s="5">
        <v>20.188285</v>
      </c>
      <c r="K615" s="5">
        <v>4.5319348799999997</v>
      </c>
      <c r="L615" s="5">
        <v>3.7788800400000002</v>
      </c>
      <c r="M615" s="5">
        <v>13.700899</v>
      </c>
      <c r="N615" s="5" t="s">
        <v>42</v>
      </c>
      <c r="O615" s="5" t="s">
        <v>42</v>
      </c>
      <c r="P615" s="5">
        <v>1.5274719999999999</v>
      </c>
      <c r="Q615" s="5">
        <v>8.5829219999999999</v>
      </c>
      <c r="R615" s="5">
        <v>8.5829219999999999</v>
      </c>
      <c r="S615" s="1" t="s">
        <v>49</v>
      </c>
      <c r="T615" s="7">
        <v>7827100</v>
      </c>
      <c r="U615" s="7">
        <v>6725700</v>
      </c>
      <c r="V615" s="7">
        <v>6403500</v>
      </c>
      <c r="W615" s="7">
        <v>6530600</v>
      </c>
      <c r="X615" s="7">
        <v>8796600</v>
      </c>
      <c r="Y615" s="7">
        <v>8505100</v>
      </c>
      <c r="Z615" s="7">
        <v>8151700</v>
      </c>
      <c r="AA615" s="7">
        <v>7827100</v>
      </c>
      <c r="AB615" s="8">
        <v>17.170000000000002</v>
      </c>
      <c r="AC615" s="5">
        <v>20.033999999999999</v>
      </c>
      <c r="AD615" s="8">
        <v>12.335000000000001</v>
      </c>
      <c r="AE615" s="5">
        <v>15.364000000000001</v>
      </c>
      <c r="AF615" s="7">
        <v>425400000</v>
      </c>
      <c r="AG615" s="7">
        <v>428500000</v>
      </c>
      <c r="AH615" s="7">
        <v>435500000</v>
      </c>
      <c r="AI615" s="5">
        <v>98.02</v>
      </c>
      <c r="AJ615" s="7">
        <v>507</v>
      </c>
      <c r="AK615" s="7">
        <v>416999147</v>
      </c>
      <c r="AL615" s="6">
        <v>12072.125305</v>
      </c>
      <c r="AM615" s="7">
        <v>422535156</v>
      </c>
      <c r="AN615" s="5">
        <v>99.323049999999995</v>
      </c>
    </row>
    <row r="616" spans="1:40" x14ac:dyDescent="0.3">
      <c r="A616" s="4" t="s">
        <v>664</v>
      </c>
      <c r="B616" s="2">
        <v>113071</v>
      </c>
      <c r="C616" s="1" t="s">
        <v>54</v>
      </c>
      <c r="D616" s="5">
        <v>11964.595871879999</v>
      </c>
      <c r="E616" s="6">
        <v>16661.995870999999</v>
      </c>
      <c r="F616" s="6">
        <v>16661.995872</v>
      </c>
      <c r="G616" s="8">
        <v>3.2</v>
      </c>
      <c r="H616" s="5">
        <v>25.498483316481298</v>
      </c>
      <c r="I616" s="8">
        <v>3.2</v>
      </c>
      <c r="J616" s="5">
        <v>25.498483316481298</v>
      </c>
      <c r="K616" s="5">
        <v>9.5116751887017301</v>
      </c>
      <c r="L616" s="5">
        <v>1.8010492699604299</v>
      </c>
      <c r="M616" s="5">
        <v>29.089860000000002</v>
      </c>
      <c r="N616" s="5" t="s">
        <v>42</v>
      </c>
      <c r="O616" s="5" t="s">
        <v>42</v>
      </c>
      <c r="P616" s="5">
        <v>0.740421</v>
      </c>
      <c r="Q616" s="5">
        <v>12.690020000000001</v>
      </c>
      <c r="R616" s="5">
        <v>12.690020000000001</v>
      </c>
      <c r="S616" s="1" t="s">
        <v>49</v>
      </c>
      <c r="T616" s="7">
        <v>20572100</v>
      </c>
      <c r="U616" s="7">
        <v>21070900</v>
      </c>
      <c r="V616" s="7">
        <v>19574800</v>
      </c>
      <c r="W616" s="7">
        <v>16608400</v>
      </c>
      <c r="X616" s="7">
        <v>22423700</v>
      </c>
      <c r="Y616" s="7">
        <v>21654800</v>
      </c>
      <c r="Z616" s="7">
        <v>20981400</v>
      </c>
      <c r="AA616" s="7">
        <v>20572100</v>
      </c>
      <c r="AB616" s="5">
        <v>51.472999999999999</v>
      </c>
      <c r="AC616" s="5">
        <v>51.536999999999999</v>
      </c>
      <c r="AD616" s="8">
        <v>4.9290000000000003</v>
      </c>
      <c r="AE616" s="8">
        <v>5.2089999999999996</v>
      </c>
      <c r="AF616" s="7">
        <v>47471625</v>
      </c>
      <c r="AG616" s="7">
        <v>47497305</v>
      </c>
      <c r="AH616" s="7">
        <v>47612205</v>
      </c>
      <c r="AI616" s="8">
        <v>96.1</v>
      </c>
      <c r="AJ616" s="7">
        <v>615</v>
      </c>
      <c r="AK616" s="7">
        <v>45592738</v>
      </c>
      <c r="AL616" s="6">
        <v>11497.576668</v>
      </c>
      <c r="AM616" s="7">
        <v>46903226</v>
      </c>
      <c r="AN616" s="8">
        <v>98.858800000000002</v>
      </c>
    </row>
    <row r="617" spans="1:40" x14ac:dyDescent="0.3">
      <c r="A617" s="4" t="s">
        <v>665</v>
      </c>
      <c r="B617" s="2">
        <v>115686890</v>
      </c>
      <c r="C617" s="1" t="s">
        <v>54</v>
      </c>
      <c r="D617" s="5">
        <v>14357.894542800001</v>
      </c>
      <c r="E617" s="6">
        <v>16840.794542</v>
      </c>
      <c r="F617" s="6" t="s">
        <v>42</v>
      </c>
      <c r="G617" s="5">
        <v>0.11</v>
      </c>
      <c r="H617" s="5" t="s">
        <v>799</v>
      </c>
      <c r="I617" s="5">
        <v>0.11</v>
      </c>
      <c r="J617" s="5" t="s">
        <v>799</v>
      </c>
      <c r="K617" s="5" t="s">
        <v>799</v>
      </c>
      <c r="L617" s="5">
        <v>3.4979677299999996</v>
      </c>
      <c r="M617" s="5">
        <v>198.60139899999999</v>
      </c>
      <c r="N617" s="5" t="s">
        <v>42</v>
      </c>
      <c r="O617" s="5" t="s">
        <v>42</v>
      </c>
      <c r="P617" s="5">
        <v>3.4771320000000001</v>
      </c>
      <c r="Q617" s="5">
        <v>28.270596999999999</v>
      </c>
      <c r="R617" s="5">
        <v>28.270596999999999</v>
      </c>
      <c r="S617" s="1" t="s">
        <v>49</v>
      </c>
      <c r="T617" s="7">
        <v>4368400</v>
      </c>
      <c r="U617" s="7">
        <v>3548800</v>
      </c>
      <c r="V617" s="7">
        <v>3066500</v>
      </c>
      <c r="W617" s="7">
        <v>2446300</v>
      </c>
      <c r="X617" s="7">
        <v>4843300</v>
      </c>
      <c r="Y617" s="7">
        <v>4642600</v>
      </c>
      <c r="Z617" s="7">
        <v>4501000</v>
      </c>
      <c r="AA617" s="7">
        <v>4368400</v>
      </c>
      <c r="AB617" s="5">
        <v>52.103999999999999</v>
      </c>
      <c r="AC617" s="5">
        <v>54.054000000000002</v>
      </c>
      <c r="AD617" s="8">
        <v>10.022</v>
      </c>
      <c r="AE617" s="8">
        <v>9.9039999999999999</v>
      </c>
      <c r="AF617" s="7">
        <v>505559667</v>
      </c>
      <c r="AG617" s="7">
        <v>505249607</v>
      </c>
      <c r="AH617" s="7">
        <v>384499608</v>
      </c>
      <c r="AI617" s="5">
        <v>9.77</v>
      </c>
      <c r="AJ617" s="7">
        <v>159</v>
      </c>
      <c r="AK617" s="7">
        <v>49408961</v>
      </c>
      <c r="AL617" s="6">
        <v>1403.2144920000001</v>
      </c>
      <c r="AM617" s="7">
        <v>58354315</v>
      </c>
      <c r="AN617" s="5">
        <v>11.54252</v>
      </c>
    </row>
    <row r="618" spans="1:40" x14ac:dyDescent="0.3">
      <c r="A618" s="4" t="s">
        <v>666</v>
      </c>
      <c r="B618" s="2">
        <v>5202047</v>
      </c>
      <c r="C618" s="1" t="s">
        <v>41</v>
      </c>
      <c r="D618" s="5">
        <v>13646.701289320001</v>
      </c>
      <c r="E618" s="6">
        <v>12358.701289000001</v>
      </c>
      <c r="F618" s="6" t="s">
        <v>42</v>
      </c>
      <c r="G618" s="5">
        <v>9.4E-2</v>
      </c>
      <c r="H618" s="5" t="s">
        <v>799</v>
      </c>
      <c r="I618" s="5">
        <v>9.4E-2</v>
      </c>
      <c r="J618" s="5" t="s">
        <v>799</v>
      </c>
      <c r="K618" s="5">
        <v>20.488808850000002</v>
      </c>
      <c r="L618" s="5">
        <v>2.17821782</v>
      </c>
      <c r="M618" s="5">
        <v>21.873111999999999</v>
      </c>
      <c r="N618" s="5" t="s">
        <v>42</v>
      </c>
      <c r="O618" s="5" t="s">
        <v>42</v>
      </c>
      <c r="P618" s="5">
        <v>4.8790769999999997</v>
      </c>
      <c r="Q618" s="5" t="s">
        <v>799</v>
      </c>
      <c r="R618" s="5" t="s">
        <v>799</v>
      </c>
      <c r="S618" s="1" t="s">
        <v>45</v>
      </c>
      <c r="T618" s="7">
        <v>2263000</v>
      </c>
      <c r="U618" s="7">
        <v>1858000</v>
      </c>
      <c r="V618" s="7">
        <v>1300000</v>
      </c>
      <c r="W618" s="7">
        <v>835000</v>
      </c>
      <c r="X618" s="7">
        <v>2533000</v>
      </c>
      <c r="Y618" s="7">
        <v>2452000</v>
      </c>
      <c r="Z618" s="7">
        <v>2362000</v>
      </c>
      <c r="AA618" s="7">
        <v>2263000</v>
      </c>
      <c r="AB618" s="5">
        <v>74.325999999999993</v>
      </c>
      <c r="AC618" s="5">
        <v>76.114999999999995</v>
      </c>
      <c r="AD618" s="5">
        <v>-16.614999999999998</v>
      </c>
      <c r="AE618" s="5">
        <v>-2.0920000000000001</v>
      </c>
      <c r="AF618" s="7">
        <v>171352000</v>
      </c>
      <c r="AG618" s="7">
        <v>169845000</v>
      </c>
      <c r="AH618" s="7">
        <v>165324000</v>
      </c>
      <c r="AI618" s="5">
        <v>83.05</v>
      </c>
      <c r="AJ618" s="7">
        <v>800</v>
      </c>
      <c r="AK618" s="7">
        <v>142306188</v>
      </c>
      <c r="AL618" s="6">
        <v>11333.264811999999</v>
      </c>
      <c r="AM618" s="7">
        <v>162614245</v>
      </c>
      <c r="AN618" s="5">
        <v>94.899109999999993</v>
      </c>
    </row>
    <row r="619" spans="1:40" x14ac:dyDescent="0.3">
      <c r="A619" s="4" t="s">
        <v>667</v>
      </c>
      <c r="B619" s="2">
        <v>4101861</v>
      </c>
      <c r="C619" s="1" t="s">
        <v>54</v>
      </c>
      <c r="D619" s="5">
        <v>13145.40552348</v>
      </c>
      <c r="E619" s="6">
        <v>21571.605522999998</v>
      </c>
      <c r="F619" s="6" t="s">
        <v>42</v>
      </c>
      <c r="G619" s="5">
        <v>0.59</v>
      </c>
      <c r="H619" s="5">
        <v>26.763847999999999</v>
      </c>
      <c r="I619" s="5">
        <v>0.59</v>
      </c>
      <c r="J619" s="5">
        <v>26.763847999999999</v>
      </c>
      <c r="K619" s="5" t="s">
        <v>799</v>
      </c>
      <c r="L619" s="5">
        <v>1.49365441</v>
      </c>
      <c r="M619" s="5">
        <v>8.6386450000000004</v>
      </c>
      <c r="N619" s="5" t="s">
        <v>42</v>
      </c>
      <c r="O619" s="5" t="s">
        <v>42</v>
      </c>
      <c r="P619" s="5">
        <v>1.8083629999999999</v>
      </c>
      <c r="Q619" s="5">
        <v>8.6241579999999995</v>
      </c>
      <c r="R619" s="5">
        <v>8.6241579999999995</v>
      </c>
      <c r="S619" s="1" t="s">
        <v>63</v>
      </c>
      <c r="T619" s="7">
        <v>12050900</v>
      </c>
      <c r="U619" s="7">
        <v>12277000</v>
      </c>
      <c r="V619" s="7">
        <v>11535900</v>
      </c>
      <c r="W619" s="7">
        <v>11184700</v>
      </c>
      <c r="X619" s="7">
        <v>11928800</v>
      </c>
      <c r="Y619" s="7">
        <v>11941800</v>
      </c>
      <c r="Z619" s="7">
        <v>12050900</v>
      </c>
      <c r="AA619" s="7">
        <v>12118300</v>
      </c>
      <c r="AB619" s="5">
        <v>27.818999999999999</v>
      </c>
      <c r="AC619" s="5">
        <v>27.472000000000001</v>
      </c>
      <c r="AD619" s="5">
        <v>19.379000000000001</v>
      </c>
      <c r="AE619" s="5">
        <v>19.042999999999999</v>
      </c>
      <c r="AF619" s="7">
        <v>477320462</v>
      </c>
      <c r="AG619" s="7">
        <v>477273006</v>
      </c>
      <c r="AH619" s="7">
        <v>478005028</v>
      </c>
      <c r="AI619" s="5">
        <v>88.19</v>
      </c>
      <c r="AJ619" s="7">
        <v>1078</v>
      </c>
      <c r="AK619" s="7">
        <v>420940293</v>
      </c>
      <c r="AL619" s="6">
        <v>11592.695669000001</v>
      </c>
      <c r="AM619" s="7">
        <v>474333733</v>
      </c>
      <c r="AN619" s="5">
        <v>99.374269999999996</v>
      </c>
    </row>
    <row r="620" spans="1:40" x14ac:dyDescent="0.3">
      <c r="A620" s="4" t="s">
        <v>668</v>
      </c>
      <c r="B620" s="2">
        <v>105600</v>
      </c>
      <c r="C620" s="1" t="s">
        <v>54</v>
      </c>
      <c r="D620" s="5">
        <v>12072.2184378</v>
      </c>
      <c r="E620" s="6" t="s">
        <v>42</v>
      </c>
      <c r="F620" s="6">
        <v>11812.030438</v>
      </c>
      <c r="G620" s="5">
        <v>1.37</v>
      </c>
      <c r="H620" s="5">
        <v>35.521472392638003</v>
      </c>
      <c r="I620" s="5">
        <v>1.37</v>
      </c>
      <c r="J620" s="5">
        <v>35.521472392638003</v>
      </c>
      <c r="K620" s="5">
        <v>20.714027199586798</v>
      </c>
      <c r="L620" s="5">
        <v>6.1672453983394799</v>
      </c>
      <c r="M620" s="5">
        <v>23.6826502909163</v>
      </c>
      <c r="N620" s="5" t="s">
        <v>42</v>
      </c>
      <c r="O620" s="5" t="s">
        <v>42</v>
      </c>
      <c r="P620" s="5" t="s">
        <v>42</v>
      </c>
      <c r="Q620" s="5" t="s">
        <v>42</v>
      </c>
      <c r="R620" s="5" t="s">
        <v>42</v>
      </c>
      <c r="S620" s="1" t="s">
        <v>98</v>
      </c>
      <c r="T620" s="7">
        <v>1914404</v>
      </c>
      <c r="U620" s="7">
        <v>1809447</v>
      </c>
      <c r="V620" s="7">
        <v>2269958</v>
      </c>
      <c r="W620" s="7">
        <v>1525452</v>
      </c>
      <c r="X620" s="7">
        <v>2120152</v>
      </c>
      <c r="Y620" s="7">
        <v>2012184</v>
      </c>
      <c r="Z620" s="7">
        <v>1914404</v>
      </c>
      <c r="AA620" s="7">
        <v>1838715</v>
      </c>
      <c r="AB620" s="5">
        <v>93.445999999999998</v>
      </c>
      <c r="AC620" s="5">
        <v>93.704999999999998</v>
      </c>
      <c r="AD620" s="5" t="s">
        <v>42</v>
      </c>
      <c r="AE620" s="5" t="s">
        <v>42</v>
      </c>
      <c r="AF620" s="7">
        <v>69486677</v>
      </c>
      <c r="AG620" s="7">
        <v>69510292</v>
      </c>
      <c r="AH620" s="7">
        <v>68993617</v>
      </c>
      <c r="AI620" s="5">
        <v>76.89</v>
      </c>
      <c r="AJ620" s="7">
        <v>518</v>
      </c>
      <c r="AK620" s="7">
        <v>53440877</v>
      </c>
      <c r="AL620" s="6">
        <v>9282.6803340000006</v>
      </c>
      <c r="AM620" s="7">
        <v>53473085</v>
      </c>
      <c r="AN620" s="5">
        <v>76.939250000000001</v>
      </c>
    </row>
    <row r="621" spans="1:40" x14ac:dyDescent="0.3">
      <c r="A621" s="4" t="s">
        <v>669</v>
      </c>
      <c r="B621" s="2">
        <v>4095757</v>
      </c>
      <c r="C621" s="1" t="s">
        <v>41</v>
      </c>
      <c r="D621" s="5">
        <v>11842.750262969999</v>
      </c>
      <c r="E621" s="6">
        <v>25045.750262000001</v>
      </c>
      <c r="F621" s="6">
        <v>25045.750263000002</v>
      </c>
      <c r="G621" s="5">
        <v>0.224</v>
      </c>
      <c r="H621" s="5">
        <v>14.97331</v>
      </c>
      <c r="I621" s="5">
        <v>0.224</v>
      </c>
      <c r="J621" s="5">
        <v>14.97331</v>
      </c>
      <c r="K621" s="5">
        <v>1.89143628</v>
      </c>
      <c r="L621" s="5">
        <v>1.4924181999999999</v>
      </c>
      <c r="M621" s="5">
        <v>6.1693550000000004</v>
      </c>
      <c r="N621" s="5">
        <v>9.7257707581502402</v>
      </c>
      <c r="O621" s="5">
        <v>9.1543445121951308</v>
      </c>
      <c r="P621" s="5">
        <v>0.49724499999999999</v>
      </c>
      <c r="Q621" s="5">
        <v>7.9409479999999997</v>
      </c>
      <c r="R621" s="5">
        <v>7.9409479999999997</v>
      </c>
      <c r="S621" s="1" t="s">
        <v>49</v>
      </c>
      <c r="T621" s="7">
        <v>48712000</v>
      </c>
      <c r="U621" s="7">
        <v>57342000</v>
      </c>
      <c r="V621" s="7">
        <v>42078000</v>
      </c>
      <c r="W621" s="7">
        <v>23290000</v>
      </c>
      <c r="X621" s="7">
        <v>50369000</v>
      </c>
      <c r="Y621" s="7">
        <v>49697000</v>
      </c>
      <c r="Z621" s="7">
        <v>48366000</v>
      </c>
      <c r="AA621" s="7">
        <v>48712000</v>
      </c>
      <c r="AB621" s="8">
        <v>5.6580000000000004</v>
      </c>
      <c r="AC621" s="8">
        <v>6.0410000000000004</v>
      </c>
      <c r="AD621" s="8">
        <v>4.9390000000000001</v>
      </c>
      <c r="AE621" s="8">
        <v>5.2990000000000004</v>
      </c>
      <c r="AF621" s="7">
        <v>703669059</v>
      </c>
      <c r="AG621" s="7">
        <v>701081299</v>
      </c>
      <c r="AH621" s="7">
        <v>700992512</v>
      </c>
      <c r="AI621" s="5">
        <v>41.95</v>
      </c>
      <c r="AJ621" s="7">
        <v>391</v>
      </c>
      <c r="AK621" s="7">
        <v>295179361</v>
      </c>
      <c r="AL621" s="6">
        <v>4967.8686449999996</v>
      </c>
      <c r="AM621" s="7">
        <v>464163884</v>
      </c>
      <c r="AN621" s="5">
        <v>65.963380000000001</v>
      </c>
    </row>
    <row r="622" spans="1:40" x14ac:dyDescent="0.3">
      <c r="A622" s="4" t="s">
        <v>670</v>
      </c>
      <c r="B622" s="2">
        <v>4306801</v>
      </c>
      <c r="C622" s="1" t="s">
        <v>54</v>
      </c>
      <c r="D622" s="5">
        <v>14127.99827129</v>
      </c>
      <c r="E622" s="6">
        <v>22685.998271</v>
      </c>
      <c r="F622" s="6" t="s">
        <v>42</v>
      </c>
      <c r="G622" s="8">
        <v>1.4790000000000001</v>
      </c>
      <c r="H622" s="5">
        <v>6.6478659999999996</v>
      </c>
      <c r="I622" s="8">
        <v>1.4790000000000001</v>
      </c>
      <c r="J622" s="5">
        <v>6.6478659999999996</v>
      </c>
      <c r="K622" s="5">
        <v>9.56404137</v>
      </c>
      <c r="L622" s="5">
        <v>1.59033786</v>
      </c>
      <c r="M622" s="5">
        <v>14.090483000000001</v>
      </c>
      <c r="N622" s="5" t="s">
        <v>42</v>
      </c>
      <c r="O622" s="5" t="s">
        <v>42</v>
      </c>
      <c r="P622" s="5">
        <v>1.1501140000000001</v>
      </c>
      <c r="Q622" s="5">
        <v>7.4951679999999996</v>
      </c>
      <c r="R622" s="5">
        <v>7.4951679999999996</v>
      </c>
      <c r="S622" s="1" t="s">
        <v>49</v>
      </c>
      <c r="T622" s="7">
        <v>20051000</v>
      </c>
      <c r="U622" s="7">
        <v>17489000</v>
      </c>
      <c r="V622" s="7">
        <v>15618000</v>
      </c>
      <c r="W622" s="7">
        <v>13066000</v>
      </c>
      <c r="X622" s="7">
        <v>19725000</v>
      </c>
      <c r="Y622" s="7">
        <v>19985000</v>
      </c>
      <c r="Z622" s="7">
        <v>20134000</v>
      </c>
      <c r="AA622" s="7">
        <v>20051000</v>
      </c>
      <c r="AB622" s="5">
        <v>17.241</v>
      </c>
      <c r="AC622" s="5">
        <v>18.788</v>
      </c>
      <c r="AD622" s="5">
        <v>13.685</v>
      </c>
      <c r="AE622" s="5">
        <v>15.375999999999999</v>
      </c>
      <c r="AF622" s="7">
        <v>234992960</v>
      </c>
      <c r="AG622" s="7">
        <v>266704200</v>
      </c>
      <c r="AH622" s="7">
        <v>282824285</v>
      </c>
      <c r="AI622" s="5">
        <v>113.5</v>
      </c>
      <c r="AJ622" s="7">
        <v>995</v>
      </c>
      <c r="AK622" s="7">
        <v>266764279</v>
      </c>
      <c r="AL622" s="6">
        <v>16035.20081</v>
      </c>
      <c r="AM622" s="7">
        <v>233444615</v>
      </c>
      <c r="AN622" s="5">
        <v>99.323030000000003</v>
      </c>
    </row>
    <row r="623" spans="1:40" x14ac:dyDescent="0.3">
      <c r="A623" s="4" t="s">
        <v>671</v>
      </c>
      <c r="B623" s="2">
        <v>4099394</v>
      </c>
      <c r="C623" s="1" t="s">
        <v>54</v>
      </c>
      <c r="D623" s="5">
        <v>12629.6929418</v>
      </c>
      <c r="E623" s="6">
        <v>31573.395940999999</v>
      </c>
      <c r="F623" s="6" t="s">
        <v>42</v>
      </c>
      <c r="G623" s="5">
        <v>0.81</v>
      </c>
      <c r="H623" s="5">
        <v>27.968643</v>
      </c>
      <c r="I623" s="5">
        <v>0.81</v>
      </c>
      <c r="J623" s="5">
        <v>27.968643</v>
      </c>
      <c r="K623" s="5">
        <v>2.0806815599999999</v>
      </c>
      <c r="L623" s="5">
        <v>2.03335233</v>
      </c>
      <c r="M623" s="5">
        <v>38.008336999999997</v>
      </c>
      <c r="N623" s="5" t="s">
        <v>42</v>
      </c>
      <c r="O623" s="5" t="s">
        <v>42</v>
      </c>
      <c r="P623" s="5">
        <v>1.1358889999999999</v>
      </c>
      <c r="Q623" s="5">
        <v>24.703346</v>
      </c>
      <c r="R623" s="5">
        <v>24.703346</v>
      </c>
      <c r="S623" s="1" t="s">
        <v>315</v>
      </c>
      <c r="T623" s="7">
        <v>28213440</v>
      </c>
      <c r="U623" s="7">
        <v>31126373</v>
      </c>
      <c r="V623" s="7">
        <v>33197212</v>
      </c>
      <c r="W623" s="7">
        <v>20092149</v>
      </c>
      <c r="X623" s="7">
        <v>27796200</v>
      </c>
      <c r="Y623" s="7">
        <v>27679067</v>
      </c>
      <c r="Z623" s="7">
        <v>27691774</v>
      </c>
      <c r="AA623" s="7">
        <v>28213440</v>
      </c>
      <c r="AB623" s="8">
        <v>11.631</v>
      </c>
      <c r="AC623" s="8">
        <v>12.180999999999999</v>
      </c>
      <c r="AD623" s="8">
        <v>3.5289999999999999</v>
      </c>
      <c r="AE623" s="8">
        <v>3.569</v>
      </c>
      <c r="AF623" s="7">
        <v>153908030</v>
      </c>
      <c r="AG623" s="7">
        <v>155332046</v>
      </c>
      <c r="AH623" s="7">
        <v>158021407</v>
      </c>
      <c r="AI623" s="5">
        <v>109.44</v>
      </c>
      <c r="AJ623" s="7">
        <v>907</v>
      </c>
      <c r="AK623" s="7">
        <v>168430979</v>
      </c>
      <c r="AL623" s="6">
        <v>13821.446136</v>
      </c>
      <c r="AM623" s="7">
        <v>153123656</v>
      </c>
      <c r="AN623" s="5">
        <v>99.490359999999995</v>
      </c>
    </row>
    <row r="624" spans="1:40" x14ac:dyDescent="0.3">
      <c r="A624" s="4" t="s">
        <v>672</v>
      </c>
      <c r="B624" s="2">
        <v>4263230</v>
      </c>
      <c r="C624" s="1" t="s">
        <v>54</v>
      </c>
      <c r="D624" s="5">
        <v>14302.079683649999</v>
      </c>
      <c r="E624" s="6">
        <v>10149.379682999999</v>
      </c>
      <c r="F624" s="6" t="s">
        <v>42</v>
      </c>
      <c r="G624" s="5">
        <v>0.04</v>
      </c>
      <c r="H624" s="5">
        <v>188.294118</v>
      </c>
      <c r="I624" s="5">
        <v>0.04</v>
      </c>
      <c r="J624" s="5">
        <v>188.294118</v>
      </c>
      <c r="K624" s="5">
        <v>2.9768436700000001</v>
      </c>
      <c r="L624" s="5">
        <v>2.9768436700000001</v>
      </c>
      <c r="M624" s="5" t="s">
        <v>799</v>
      </c>
      <c r="N624" s="5" t="s">
        <v>42</v>
      </c>
      <c r="O624" s="5" t="s">
        <v>42</v>
      </c>
      <c r="P624" s="5">
        <v>2.3418040000000002</v>
      </c>
      <c r="Q624" s="5">
        <v>25.419522000000001</v>
      </c>
      <c r="R624" s="5">
        <v>25.419522000000001</v>
      </c>
      <c r="S624" s="1" t="s">
        <v>45</v>
      </c>
      <c r="T624" s="7">
        <v>5272800</v>
      </c>
      <c r="U624" s="7">
        <v>5927200</v>
      </c>
      <c r="V624" s="7">
        <v>6010700</v>
      </c>
      <c r="W624" s="7">
        <v>5089800</v>
      </c>
      <c r="X624" s="7">
        <v>4334000</v>
      </c>
      <c r="Y624" s="7">
        <v>4552000</v>
      </c>
      <c r="Z624" s="7">
        <v>4917500</v>
      </c>
      <c r="AA624" s="7">
        <v>5272800</v>
      </c>
      <c r="AB624" s="5">
        <v>24.545000000000002</v>
      </c>
      <c r="AC624" s="5">
        <v>26.989000000000001</v>
      </c>
      <c r="AD624" s="5">
        <v>0.46500000000000002</v>
      </c>
      <c r="AE624" s="8">
        <v>1.3520000000000001</v>
      </c>
      <c r="AF624" s="7">
        <v>446800000</v>
      </c>
      <c r="AG624" s="7">
        <v>426500000</v>
      </c>
      <c r="AH624" s="7">
        <v>305219980</v>
      </c>
      <c r="AI624" s="8">
        <v>28.2</v>
      </c>
      <c r="AJ624" s="7">
        <v>336</v>
      </c>
      <c r="AK624" s="7">
        <v>126001999</v>
      </c>
      <c r="AL624" s="6">
        <v>4033.3239870000002</v>
      </c>
      <c r="AM624" s="7">
        <v>408708167</v>
      </c>
      <c r="AN624" s="5">
        <v>91.474450000000004</v>
      </c>
    </row>
    <row r="625" spans="1:40" x14ac:dyDescent="0.3">
      <c r="A625" s="4" t="s">
        <v>673</v>
      </c>
      <c r="B625" s="2">
        <v>112885</v>
      </c>
      <c r="C625" s="1" t="s">
        <v>54</v>
      </c>
      <c r="D625" s="5">
        <v>11727.07039649</v>
      </c>
      <c r="E625" s="6">
        <v>29807.137395999998</v>
      </c>
      <c r="F625" s="6">
        <v>30524.080106000001</v>
      </c>
      <c r="G625" s="5">
        <v>0.53</v>
      </c>
      <c r="H625" s="5">
        <v>32.108225108225099</v>
      </c>
      <c r="I625" s="5">
        <v>0.53</v>
      </c>
      <c r="J625" s="5">
        <v>32.108225108225099</v>
      </c>
      <c r="K625" s="5">
        <v>2.0376087630346298</v>
      </c>
      <c r="L625" s="5">
        <v>2.0345448541040998</v>
      </c>
      <c r="M625" s="5">
        <v>9.4172170000000008</v>
      </c>
      <c r="N625" s="5" t="s">
        <v>42</v>
      </c>
      <c r="O625" s="5" t="s">
        <v>42</v>
      </c>
      <c r="P625" s="5">
        <v>8.9136039999999994</v>
      </c>
      <c r="Q625" s="5">
        <v>15.889403</v>
      </c>
      <c r="R625" s="5">
        <v>15.4303699591291</v>
      </c>
      <c r="S625" s="1" t="s">
        <v>49</v>
      </c>
      <c r="T625" s="7">
        <v>3373491</v>
      </c>
      <c r="U625" s="7">
        <v>3110313</v>
      </c>
      <c r="V625" s="7">
        <v>2875041</v>
      </c>
      <c r="W625" s="7">
        <v>2742944</v>
      </c>
      <c r="X625" s="7">
        <v>3463465</v>
      </c>
      <c r="Y625" s="7">
        <v>3466115</v>
      </c>
      <c r="Z625" s="7">
        <v>3438454</v>
      </c>
      <c r="AA625" s="7">
        <v>3373491</v>
      </c>
      <c r="AB625" s="5">
        <v>62.286000000000001</v>
      </c>
      <c r="AC625" s="8">
        <v>61.058999999999997</v>
      </c>
      <c r="AD625" s="5">
        <v>57.029000000000003</v>
      </c>
      <c r="AE625" s="8">
        <v>55.942999999999998</v>
      </c>
      <c r="AF625" s="7">
        <v>157979898</v>
      </c>
      <c r="AG625" s="7">
        <v>157097841</v>
      </c>
      <c r="AH625" s="7">
        <v>156939180</v>
      </c>
      <c r="AI625" s="5">
        <v>93.88</v>
      </c>
      <c r="AJ625" s="7">
        <v>766</v>
      </c>
      <c r="AK625" s="7">
        <v>148438467</v>
      </c>
      <c r="AL625" s="6">
        <v>11009.681097000001</v>
      </c>
      <c r="AM625" s="7">
        <v>144485033</v>
      </c>
      <c r="AN625" s="8">
        <v>91.382199999999997</v>
      </c>
    </row>
    <row r="626" spans="1:40" x14ac:dyDescent="0.3">
      <c r="A626" s="4" t="s">
        <v>674</v>
      </c>
      <c r="B626" s="2">
        <v>4432560</v>
      </c>
      <c r="C626" s="1" t="s">
        <v>54</v>
      </c>
      <c r="D626" s="5">
        <v>11425.3859722</v>
      </c>
      <c r="E626" s="6">
        <v>11180.412972</v>
      </c>
      <c r="F626" s="6">
        <v>11180.412972</v>
      </c>
      <c r="G626" s="5">
        <v>1</v>
      </c>
      <c r="H626" s="5">
        <v>25.555</v>
      </c>
      <c r="I626" s="5">
        <v>1</v>
      </c>
      <c r="J626" s="5">
        <v>25.555</v>
      </c>
      <c r="K626" s="5">
        <v>8.14631814</v>
      </c>
      <c r="L626" s="5">
        <v>7.5952000599999998</v>
      </c>
      <c r="M626" s="5">
        <v>37.859259000000002</v>
      </c>
      <c r="N626" s="5">
        <v>28.277659119297901</v>
      </c>
      <c r="O626" s="5">
        <v>45.279707761982898</v>
      </c>
      <c r="P626" s="5">
        <v>6.1298750000000002</v>
      </c>
      <c r="Q626" s="5">
        <v>16.300401999999998</v>
      </c>
      <c r="R626" s="5">
        <v>16.300401999999998</v>
      </c>
      <c r="S626" s="1" t="s">
        <v>49</v>
      </c>
      <c r="T626" s="7">
        <v>1693674</v>
      </c>
      <c r="U626" s="7">
        <v>1375218</v>
      </c>
      <c r="V626" s="7">
        <v>1055524</v>
      </c>
      <c r="W626" s="7">
        <v>841434</v>
      </c>
      <c r="X626" s="7">
        <v>1823922</v>
      </c>
      <c r="Y626" s="7">
        <v>1778291</v>
      </c>
      <c r="Z626" s="7">
        <v>1741918</v>
      </c>
      <c r="AA626" s="7">
        <v>1693674</v>
      </c>
      <c r="AB626" s="5">
        <v>86.792000000000002</v>
      </c>
      <c r="AC626" s="8">
        <v>85</v>
      </c>
      <c r="AD626" s="5">
        <v>29.721</v>
      </c>
      <c r="AE626" s="8">
        <v>36</v>
      </c>
      <c r="AF626" s="7">
        <v>54413700</v>
      </c>
      <c r="AG626" s="7">
        <v>54645200</v>
      </c>
      <c r="AH626" s="7">
        <v>55176900</v>
      </c>
      <c r="AI626" s="5">
        <v>86.19</v>
      </c>
      <c r="AJ626" s="7">
        <v>843</v>
      </c>
      <c r="AK626" s="7">
        <v>48168504</v>
      </c>
      <c r="AL626" s="6">
        <v>9847.5689569999995</v>
      </c>
      <c r="AM626" s="7">
        <v>49170288</v>
      </c>
      <c r="AN626" s="5">
        <v>87.982789999999994</v>
      </c>
    </row>
    <row r="627" spans="1:40" x14ac:dyDescent="0.3">
      <c r="A627" s="4" t="s">
        <v>675</v>
      </c>
      <c r="B627" s="2">
        <v>10498680</v>
      </c>
      <c r="C627" s="1" t="s">
        <v>54</v>
      </c>
      <c r="D627" s="5">
        <v>11268.45460512</v>
      </c>
      <c r="E627" s="6">
        <v>13502.054604999999</v>
      </c>
      <c r="F627" s="6" t="s">
        <v>42</v>
      </c>
      <c r="G627" s="5">
        <v>0.47</v>
      </c>
      <c r="H627" s="5">
        <v>19.944573999999999</v>
      </c>
      <c r="I627" s="5">
        <v>0.625</v>
      </c>
      <c r="J627" s="5">
        <v>19.979544000000001</v>
      </c>
      <c r="K627" s="5" t="s">
        <v>799</v>
      </c>
      <c r="L627" s="5">
        <v>3.4317120899999995</v>
      </c>
      <c r="M627" s="5">
        <v>19.484183999999999</v>
      </c>
      <c r="N627" s="5" t="s">
        <v>42</v>
      </c>
      <c r="O627" s="5" t="s">
        <v>42</v>
      </c>
      <c r="P627" s="5">
        <v>3.8151099999999998</v>
      </c>
      <c r="Q627" s="5">
        <v>15.921295000000001</v>
      </c>
      <c r="R627" s="5">
        <v>15.921295000000001</v>
      </c>
      <c r="S627" s="1" t="s">
        <v>49</v>
      </c>
      <c r="T627" s="7">
        <v>3263600</v>
      </c>
      <c r="U627" s="7">
        <v>2909000</v>
      </c>
      <c r="V627" s="7">
        <v>2462000</v>
      </c>
      <c r="W627" s="7">
        <v>1998600</v>
      </c>
      <c r="X627" s="7">
        <v>3539100</v>
      </c>
      <c r="Y627" s="7">
        <v>3472100</v>
      </c>
      <c r="Z627" s="7">
        <v>3397600</v>
      </c>
      <c r="AA627" s="7">
        <v>3263600</v>
      </c>
      <c r="AB627" s="5">
        <v>41.665999999999997</v>
      </c>
      <c r="AC627" s="5">
        <v>41.055999999999997</v>
      </c>
      <c r="AD627" s="5">
        <v>22.687000000000001</v>
      </c>
      <c r="AE627" s="5">
        <v>23.042999999999999</v>
      </c>
      <c r="AF627" s="7">
        <v>164815776</v>
      </c>
      <c r="AG627" s="7">
        <v>166215120</v>
      </c>
      <c r="AH627" s="7">
        <v>165911804</v>
      </c>
      <c r="AI627" s="5">
        <v>93.88</v>
      </c>
      <c r="AJ627" s="7">
        <v>746</v>
      </c>
      <c r="AK627" s="7">
        <v>154736709</v>
      </c>
      <c r="AL627" s="6">
        <v>10579.348794</v>
      </c>
      <c r="AM627" s="7">
        <v>164136120</v>
      </c>
      <c r="AN627" s="5">
        <v>99.587630000000004</v>
      </c>
    </row>
    <row r="628" spans="1:40" x14ac:dyDescent="0.3">
      <c r="A628" s="4" t="s">
        <v>676</v>
      </c>
      <c r="B628" s="2">
        <v>4041118</v>
      </c>
      <c r="C628" s="1" t="s">
        <v>41</v>
      </c>
      <c r="D628" s="5">
        <v>12428.74049172</v>
      </c>
      <c r="E628" s="6">
        <v>17674.740491</v>
      </c>
      <c r="F628" s="6">
        <v>17674.740492000001</v>
      </c>
      <c r="G628" s="5">
        <v>0.11700000000000001</v>
      </c>
      <c r="H628" s="5">
        <v>17.262135922330099</v>
      </c>
      <c r="I628" s="5">
        <v>0.11700000000000001</v>
      </c>
      <c r="J628" s="5">
        <v>17.262135922330099</v>
      </c>
      <c r="K628" s="5">
        <v>1.8532985386221301</v>
      </c>
      <c r="L628" s="5">
        <v>1.8516418355184701</v>
      </c>
      <c r="M628" s="5">
        <v>8.4868740000000003</v>
      </c>
      <c r="N628" s="5" t="s">
        <v>42</v>
      </c>
      <c r="O628" s="5" t="s">
        <v>42</v>
      </c>
      <c r="P628" s="5">
        <v>3.1618499999999998</v>
      </c>
      <c r="Q628" s="5">
        <v>11.062269000000001</v>
      </c>
      <c r="R628" s="5">
        <v>10.3944507092375</v>
      </c>
      <c r="S628" s="1" t="s">
        <v>49</v>
      </c>
      <c r="T628" s="7">
        <v>5392000</v>
      </c>
      <c r="U628" s="7">
        <v>4940000</v>
      </c>
      <c r="V628" s="7">
        <v>2923000</v>
      </c>
      <c r="W628" s="7">
        <v>1612000</v>
      </c>
      <c r="X628" s="7">
        <v>5652000</v>
      </c>
      <c r="Y628" s="7">
        <v>5552000</v>
      </c>
      <c r="Z628" s="7">
        <v>5487000</v>
      </c>
      <c r="AA628" s="7">
        <v>5392000</v>
      </c>
      <c r="AB628" s="5">
        <v>29.640999999999998</v>
      </c>
      <c r="AC628" s="8">
        <v>29.177</v>
      </c>
      <c r="AD628" s="5">
        <v>27.478000000000002</v>
      </c>
      <c r="AE628" s="8">
        <v>27.102</v>
      </c>
      <c r="AF628" s="7">
        <v>699000000</v>
      </c>
      <c r="AG628" s="7">
        <v>702300000</v>
      </c>
      <c r="AH628" s="7">
        <v>705400000</v>
      </c>
      <c r="AI628" s="8">
        <v>100.3</v>
      </c>
      <c r="AJ628" s="7">
        <v>794</v>
      </c>
      <c r="AK628" s="7">
        <v>701092038</v>
      </c>
      <c r="AL628" s="6">
        <v>12465.416434999999</v>
      </c>
      <c r="AM628" s="7">
        <v>642447469</v>
      </c>
      <c r="AN628" s="5">
        <v>91.905659999999997</v>
      </c>
    </row>
    <row r="629" spans="1:40" x14ac:dyDescent="0.3">
      <c r="A629" s="4" t="s">
        <v>677</v>
      </c>
      <c r="B629" s="2">
        <v>3008229</v>
      </c>
      <c r="C629" s="1" t="s">
        <v>41</v>
      </c>
      <c r="D629" s="5">
        <v>12773.718621</v>
      </c>
      <c r="E629" s="6">
        <v>12928.408621</v>
      </c>
      <c r="F629" s="6">
        <v>12928.408621</v>
      </c>
      <c r="G629" s="5">
        <v>1.63</v>
      </c>
      <c r="H629" s="5">
        <v>32.007313000000003</v>
      </c>
      <c r="I629" s="5">
        <v>1.63</v>
      </c>
      <c r="J629" s="5">
        <v>32.007313000000003</v>
      </c>
      <c r="K629" s="5">
        <v>28.772391130000003</v>
      </c>
      <c r="L629" s="5">
        <v>6.6355884000000005</v>
      </c>
      <c r="M629" s="5">
        <v>44.145234000000002</v>
      </c>
      <c r="N629" s="5">
        <v>24.410365961152898</v>
      </c>
      <c r="O629" s="5">
        <v>17.359226602890701</v>
      </c>
      <c r="P629" s="5">
        <v>5.7583539999999998</v>
      </c>
      <c r="Q629" s="5">
        <v>22.206320000000002</v>
      </c>
      <c r="R629" s="5">
        <v>22.206320000000002</v>
      </c>
      <c r="S629" s="1" t="s">
        <v>47</v>
      </c>
      <c r="T629" s="7">
        <v>2215543</v>
      </c>
      <c r="U629" s="7">
        <v>2077702</v>
      </c>
      <c r="V629" s="7">
        <v>1942884</v>
      </c>
      <c r="W629" s="7">
        <v>1758225</v>
      </c>
      <c r="X629" s="7">
        <v>2245157</v>
      </c>
      <c r="Y629" s="7">
        <v>2215543</v>
      </c>
      <c r="Z629" s="7">
        <v>2190264</v>
      </c>
      <c r="AA629" s="7">
        <v>2160255</v>
      </c>
      <c r="AB629" s="5">
        <v>41.347000000000001</v>
      </c>
      <c r="AC629" s="8">
        <v>41.210999999999999</v>
      </c>
      <c r="AD629" s="5">
        <v>24.885000000000002</v>
      </c>
      <c r="AE629" s="8">
        <v>25.44</v>
      </c>
      <c r="AF629" s="7">
        <v>72959064</v>
      </c>
      <c r="AG629" s="7">
        <v>72872130</v>
      </c>
      <c r="AH629" s="7">
        <v>72821430</v>
      </c>
      <c r="AI629" s="5">
        <v>97.38</v>
      </c>
      <c r="AJ629" s="7">
        <v>872</v>
      </c>
      <c r="AK629" s="7">
        <v>71047807</v>
      </c>
      <c r="AL629" s="6">
        <v>12439.050048999999</v>
      </c>
      <c r="AM629" s="7">
        <v>72418240</v>
      </c>
      <c r="AN629" s="5">
        <v>99.258369999999999</v>
      </c>
    </row>
    <row r="630" spans="1:40" x14ac:dyDescent="0.3">
      <c r="A630" s="4" t="s">
        <v>678</v>
      </c>
      <c r="B630" s="2">
        <v>4112883</v>
      </c>
      <c r="C630" s="1" t="s">
        <v>41</v>
      </c>
      <c r="D630" s="5">
        <v>13876.901621659999</v>
      </c>
      <c r="E630" s="6">
        <v>12935.101621</v>
      </c>
      <c r="F630" s="6" t="s">
        <v>42</v>
      </c>
      <c r="G630" s="8">
        <v>1.24</v>
      </c>
      <c r="H630" s="5">
        <v>36.765020999999997</v>
      </c>
      <c r="I630" s="8">
        <v>1.24</v>
      </c>
      <c r="J630" s="5">
        <v>36.765020999999997</v>
      </c>
      <c r="K630" s="5">
        <v>5.1789155500000001</v>
      </c>
      <c r="L630" s="5">
        <v>5.1014255400000001</v>
      </c>
      <c r="M630" s="5">
        <v>31.15</v>
      </c>
      <c r="N630" s="5" t="s">
        <v>42</v>
      </c>
      <c r="O630" s="5" t="s">
        <v>42</v>
      </c>
      <c r="P630" s="5">
        <v>5.7673899999999998</v>
      </c>
      <c r="Q630" s="5">
        <v>19.598638999999999</v>
      </c>
      <c r="R630" s="5">
        <v>19.598638999999999</v>
      </c>
      <c r="S630" s="1" t="s">
        <v>49</v>
      </c>
      <c r="T630" s="7">
        <v>1887100</v>
      </c>
      <c r="U630" s="7">
        <v>1488700</v>
      </c>
      <c r="V630" s="7">
        <v>1133500</v>
      </c>
      <c r="W630" s="7">
        <v>1045900</v>
      </c>
      <c r="X630" s="7">
        <v>2242800</v>
      </c>
      <c r="Y630" s="7">
        <v>2119500</v>
      </c>
      <c r="Z630" s="7">
        <v>1982000</v>
      </c>
      <c r="AA630" s="7">
        <v>1887100</v>
      </c>
      <c r="AB630" s="5">
        <v>67.956000000000003</v>
      </c>
      <c r="AC630" s="5">
        <v>68.066999999999993</v>
      </c>
      <c r="AD630" s="8">
        <v>22.05</v>
      </c>
      <c r="AE630" s="5">
        <v>28.001000000000001</v>
      </c>
      <c r="AF630" s="7">
        <v>101200000</v>
      </c>
      <c r="AG630" s="7">
        <v>100900000</v>
      </c>
      <c r="AH630" s="7">
        <v>98200000</v>
      </c>
      <c r="AI630" s="5">
        <v>94.03</v>
      </c>
      <c r="AJ630" s="7">
        <v>762</v>
      </c>
      <c r="AK630" s="7">
        <v>95205747</v>
      </c>
      <c r="AL630" s="6">
        <v>13048.899683</v>
      </c>
      <c r="AM630" s="7">
        <v>100083356</v>
      </c>
      <c r="AN630" s="5">
        <v>98.85078</v>
      </c>
    </row>
    <row r="631" spans="1:40" x14ac:dyDescent="0.3">
      <c r="A631" s="4" t="s">
        <v>679</v>
      </c>
      <c r="B631" s="2">
        <v>4024109</v>
      </c>
      <c r="C631" s="1" t="s">
        <v>54</v>
      </c>
      <c r="D631" s="5">
        <v>11544.28342756</v>
      </c>
      <c r="E631" s="6">
        <v>16187.517427000001</v>
      </c>
      <c r="F631" s="6" t="s">
        <v>42</v>
      </c>
      <c r="G631" s="5">
        <v>0.81</v>
      </c>
      <c r="H631" s="5">
        <v>23.257576</v>
      </c>
      <c r="I631" s="5">
        <v>0.81</v>
      </c>
      <c r="J631" s="5">
        <v>23.257576</v>
      </c>
      <c r="K631" s="5" t="s">
        <v>799</v>
      </c>
      <c r="L631" s="5">
        <v>7.1115466899999999</v>
      </c>
      <c r="M631" s="5">
        <v>19.821207000000001</v>
      </c>
      <c r="N631" s="5" t="s">
        <v>42</v>
      </c>
      <c r="O631" s="5" t="s">
        <v>42</v>
      </c>
      <c r="P631" s="5">
        <v>3.9014039999999999</v>
      </c>
      <c r="Q631" s="5">
        <v>13.115394</v>
      </c>
      <c r="R631" s="5">
        <v>13.115394</v>
      </c>
      <c r="S631" s="1" t="s">
        <v>49</v>
      </c>
      <c r="T631" s="7">
        <v>4099778</v>
      </c>
      <c r="U631" s="7">
        <v>4108661</v>
      </c>
      <c r="V631" s="7">
        <v>4143143</v>
      </c>
      <c r="W631" s="7">
        <v>3511509</v>
      </c>
      <c r="X631" s="7">
        <v>4149152</v>
      </c>
      <c r="Y631" s="7">
        <v>4137053</v>
      </c>
      <c r="Z631" s="7">
        <v>4116451</v>
      </c>
      <c r="AA631" s="7">
        <v>4099778</v>
      </c>
      <c r="AB631" s="5">
        <v>26.631</v>
      </c>
      <c r="AC631" s="5">
        <v>25.844999999999999</v>
      </c>
      <c r="AD631" s="5">
        <v>30.349</v>
      </c>
      <c r="AE631" s="5">
        <v>29.472000000000001</v>
      </c>
      <c r="AF631" s="7">
        <v>144979108</v>
      </c>
      <c r="AG631" s="7">
        <v>144537780</v>
      </c>
      <c r="AH631" s="7">
        <v>149555188</v>
      </c>
      <c r="AI631" s="5">
        <v>85.69</v>
      </c>
      <c r="AJ631" s="7">
        <v>607</v>
      </c>
      <c r="AK631" s="7">
        <v>123929511</v>
      </c>
      <c r="AL631" s="6">
        <v>9892.0535679999994</v>
      </c>
      <c r="AM631" s="7">
        <v>132099816</v>
      </c>
      <c r="AN631" s="5">
        <v>91.337050000000005</v>
      </c>
    </row>
    <row r="632" spans="1:40" x14ac:dyDescent="0.3">
      <c r="A632" s="4" t="s">
        <v>680</v>
      </c>
      <c r="B632" s="2">
        <v>4209632</v>
      </c>
      <c r="C632" s="1" t="s">
        <v>54</v>
      </c>
      <c r="D632" s="5">
        <v>11719.0455229</v>
      </c>
      <c r="E632" s="6">
        <v>17545.945522000002</v>
      </c>
      <c r="F632" s="6" t="s">
        <v>42</v>
      </c>
      <c r="G632" s="5">
        <v>0.96</v>
      </c>
      <c r="H632" s="5">
        <v>12.865867</v>
      </c>
      <c r="I632" s="5">
        <v>0.96</v>
      </c>
      <c r="J632" s="5">
        <v>12.865867</v>
      </c>
      <c r="K632" s="5" t="s">
        <v>799</v>
      </c>
      <c r="L632" s="5">
        <v>0.88014112</v>
      </c>
      <c r="M632" s="5">
        <v>10.446281000000001</v>
      </c>
      <c r="N632" s="5" t="s">
        <v>42</v>
      </c>
      <c r="O632" s="5" t="s">
        <v>42</v>
      </c>
      <c r="P632" s="5">
        <v>1.501938</v>
      </c>
      <c r="Q632" s="5">
        <v>7.0130480000000004</v>
      </c>
      <c r="R632" s="5">
        <v>7.0130480000000004</v>
      </c>
      <c r="S632" s="1" t="s">
        <v>49</v>
      </c>
      <c r="T632" s="7">
        <v>11702100</v>
      </c>
      <c r="U632" s="7">
        <v>10701000</v>
      </c>
      <c r="V632" s="7">
        <v>10279700</v>
      </c>
      <c r="W632" s="7">
        <v>9654000</v>
      </c>
      <c r="X632" s="7">
        <v>11682200</v>
      </c>
      <c r="Y632" s="7">
        <v>11937900</v>
      </c>
      <c r="Z632" s="7">
        <v>11952200</v>
      </c>
      <c r="AA632" s="7">
        <v>11702100</v>
      </c>
      <c r="AB632" s="5">
        <v>37.332999999999998</v>
      </c>
      <c r="AC632" s="8">
        <v>38.768000000000001</v>
      </c>
      <c r="AD632" s="8">
        <v>19.5</v>
      </c>
      <c r="AE632" s="8">
        <v>20.702000000000002</v>
      </c>
      <c r="AF632" s="7">
        <v>206500000</v>
      </c>
      <c r="AG632" s="7">
        <v>227900000</v>
      </c>
      <c r="AH632" s="7">
        <v>215800000</v>
      </c>
      <c r="AI632" s="5">
        <v>83.22</v>
      </c>
      <c r="AJ632" s="7">
        <v>840</v>
      </c>
      <c r="AK632" s="7">
        <v>171440787</v>
      </c>
      <c r="AL632" s="6">
        <v>9751.5519640000002</v>
      </c>
      <c r="AM632" s="7">
        <v>186198398</v>
      </c>
      <c r="AN632" s="5">
        <v>90.381810000000002</v>
      </c>
    </row>
    <row r="633" spans="1:40" x14ac:dyDescent="0.3">
      <c r="A633" s="4" t="s">
        <v>681</v>
      </c>
      <c r="B633" s="2">
        <v>4401941</v>
      </c>
      <c r="C633" s="1" t="s">
        <v>41</v>
      </c>
      <c r="D633" s="5">
        <v>11576.026383500001</v>
      </c>
      <c r="E633" s="6">
        <v>11792.495382999999</v>
      </c>
      <c r="F633" s="6" t="s">
        <v>42</v>
      </c>
      <c r="G633" s="5">
        <v>0.33900000000000002</v>
      </c>
      <c r="H633" s="5">
        <v>99.336066000000002</v>
      </c>
      <c r="I633" s="5">
        <v>0.33900000000000002</v>
      </c>
      <c r="J633" s="5">
        <v>99.336066000000002</v>
      </c>
      <c r="K633" s="5">
        <v>9.6967514799999996</v>
      </c>
      <c r="L633" s="5">
        <v>9.4775944299999999</v>
      </c>
      <c r="M633" s="5" t="s">
        <v>799</v>
      </c>
      <c r="N633" s="5" t="s">
        <v>42</v>
      </c>
      <c r="O633" s="5" t="s">
        <v>42</v>
      </c>
      <c r="P633" s="5">
        <v>7.1890200000000002</v>
      </c>
      <c r="Q633" s="5">
        <v>59.262047000000003</v>
      </c>
      <c r="R633" s="5">
        <v>59.262047000000003</v>
      </c>
      <c r="S633" s="1" t="s">
        <v>49</v>
      </c>
      <c r="T633" s="7">
        <v>1243336</v>
      </c>
      <c r="U633" s="7">
        <v>933013</v>
      </c>
      <c r="V633" s="7">
        <v>701887</v>
      </c>
      <c r="W633" s="7">
        <v>540099</v>
      </c>
      <c r="X633" s="7">
        <v>1640348</v>
      </c>
      <c r="Y633" s="7">
        <v>1504993</v>
      </c>
      <c r="Z633" s="7">
        <v>1403300</v>
      </c>
      <c r="AA633" s="7">
        <v>1243336</v>
      </c>
      <c r="AB633" s="5">
        <v>17.341000000000001</v>
      </c>
      <c r="AC633" s="5">
        <v>37.143999999999998</v>
      </c>
      <c r="AD633" s="8">
        <v>-17.97</v>
      </c>
      <c r="AE633" s="8">
        <v>7.2949999999999999</v>
      </c>
      <c r="AF633" s="7">
        <v>95493005</v>
      </c>
      <c r="AG633" s="7">
        <v>95282600</v>
      </c>
      <c r="AH633" s="7">
        <v>93537355</v>
      </c>
      <c r="AI633" s="5">
        <v>91.46</v>
      </c>
      <c r="AJ633" s="7">
        <v>558</v>
      </c>
      <c r="AK633" s="7">
        <v>87366421</v>
      </c>
      <c r="AL633" s="6">
        <v>10587.93656</v>
      </c>
      <c r="AM633" s="7">
        <v>91146765</v>
      </c>
      <c r="AN633" s="5">
        <v>95.42201</v>
      </c>
    </row>
    <row r="634" spans="1:40" x14ac:dyDescent="0.3">
      <c r="A634" s="4" t="s">
        <v>682</v>
      </c>
      <c r="B634" s="2">
        <v>4022445</v>
      </c>
      <c r="C634" s="1" t="s">
        <v>54</v>
      </c>
      <c r="D634" s="5">
        <v>11573</v>
      </c>
      <c r="E634" s="6">
        <v>12047.7</v>
      </c>
      <c r="F634" s="6" t="s">
        <v>42</v>
      </c>
      <c r="G634" s="5">
        <v>1.96</v>
      </c>
      <c r="H634" s="5">
        <v>24.236218000000001</v>
      </c>
      <c r="I634" s="8">
        <v>1.958</v>
      </c>
      <c r="J634" s="5">
        <v>24.294269</v>
      </c>
      <c r="K634" s="5">
        <v>14.80091724</v>
      </c>
      <c r="L634" s="5">
        <v>4.2095277599999994</v>
      </c>
      <c r="M634" s="5">
        <v>30.400342999999999</v>
      </c>
      <c r="N634" s="5" t="s">
        <v>42</v>
      </c>
      <c r="O634" s="5" t="s">
        <v>42</v>
      </c>
      <c r="P634" s="5">
        <v>3.4121730000000001</v>
      </c>
      <c r="Q634" s="5">
        <v>15.967793</v>
      </c>
      <c r="R634" s="5">
        <v>15.967793</v>
      </c>
      <c r="S634" s="1" t="s">
        <v>49</v>
      </c>
      <c r="T634" s="7">
        <v>3283000</v>
      </c>
      <c r="U634" s="7">
        <v>2987700</v>
      </c>
      <c r="V634" s="7">
        <v>2765000</v>
      </c>
      <c r="W634" s="7">
        <v>2477800</v>
      </c>
      <c r="X634" s="7">
        <v>3530800</v>
      </c>
      <c r="Y634" s="7">
        <v>3467700</v>
      </c>
      <c r="Z634" s="7">
        <v>3395700</v>
      </c>
      <c r="AA634" s="7">
        <v>3283000</v>
      </c>
      <c r="AB634" s="5">
        <v>33.536000000000001</v>
      </c>
      <c r="AC634" s="5">
        <v>34.286999999999999</v>
      </c>
      <c r="AD634" s="5">
        <v>19.420999999999999</v>
      </c>
      <c r="AE634" s="5">
        <v>20.437000000000001</v>
      </c>
      <c r="AF634" s="7">
        <v>81500000</v>
      </c>
      <c r="AG634" s="7">
        <v>81700000</v>
      </c>
      <c r="AH634" s="7">
        <v>82100000</v>
      </c>
      <c r="AI634" s="5">
        <v>85.91</v>
      </c>
      <c r="AJ634" s="7">
        <v>584</v>
      </c>
      <c r="AK634" s="7">
        <v>70015712</v>
      </c>
      <c r="AL634" s="6">
        <v>9942.2311040000004</v>
      </c>
      <c r="AM634" s="7">
        <v>76900506</v>
      </c>
      <c r="AN634" s="5">
        <v>94.356449999999995</v>
      </c>
    </row>
    <row r="635" spans="1:40" x14ac:dyDescent="0.3">
      <c r="A635" s="4" t="s">
        <v>683</v>
      </c>
      <c r="B635" s="2">
        <v>8648705</v>
      </c>
      <c r="C635" s="1" t="s">
        <v>54</v>
      </c>
      <c r="D635" s="5">
        <v>11835.5974912</v>
      </c>
      <c r="E635" s="6">
        <v>14633.368490999999</v>
      </c>
      <c r="F635" s="6" t="s">
        <v>42</v>
      </c>
      <c r="G635" s="8">
        <v>1.17</v>
      </c>
      <c r="H635" s="5">
        <v>21.481659000000001</v>
      </c>
      <c r="I635" s="8">
        <v>1.17</v>
      </c>
      <c r="J635" s="5">
        <v>21.481659000000001</v>
      </c>
      <c r="K635" s="5">
        <v>18.192893399999999</v>
      </c>
      <c r="L635" s="5">
        <v>6.7166416800000004</v>
      </c>
      <c r="M635" s="5">
        <v>33.246752999999998</v>
      </c>
      <c r="N635" s="5" t="s">
        <v>42</v>
      </c>
      <c r="O635" s="5" t="s">
        <v>42</v>
      </c>
      <c r="P635" s="5">
        <v>0.71102900000000002</v>
      </c>
      <c r="Q635" s="5">
        <v>8.5639660000000006</v>
      </c>
      <c r="R635" s="5">
        <v>8.5639660000000006</v>
      </c>
      <c r="S635" s="1" t="s">
        <v>45</v>
      </c>
      <c r="T635" s="7">
        <v>19968689</v>
      </c>
      <c r="U635" s="7">
        <v>19315165</v>
      </c>
      <c r="V635" s="7">
        <v>16667302</v>
      </c>
      <c r="W635" s="7">
        <v>15430017</v>
      </c>
      <c r="X635" s="7">
        <v>20580562</v>
      </c>
      <c r="Y635" s="7">
        <v>20405921</v>
      </c>
      <c r="Z635" s="7">
        <v>20164066</v>
      </c>
      <c r="AA635" s="7">
        <v>19968689</v>
      </c>
      <c r="AB635" s="5">
        <v>18.241</v>
      </c>
      <c r="AC635" s="5">
        <v>18.361000000000001</v>
      </c>
      <c r="AD635" s="8">
        <v>5.218</v>
      </c>
      <c r="AE635" s="8">
        <v>5.2290000000000001</v>
      </c>
      <c r="AF635" s="7">
        <v>132094000</v>
      </c>
      <c r="AG635" s="7">
        <v>132766000</v>
      </c>
      <c r="AH635" s="7">
        <v>133494000</v>
      </c>
      <c r="AI635" s="5">
        <v>104.88</v>
      </c>
      <c r="AJ635" s="7">
        <v>598</v>
      </c>
      <c r="AK635" s="7">
        <v>138535621</v>
      </c>
      <c r="AL635" s="6">
        <v>12412.791641</v>
      </c>
      <c r="AM635" s="7">
        <v>130762248</v>
      </c>
      <c r="AN635" s="5">
        <v>98.992019999999997</v>
      </c>
    </row>
    <row r="636" spans="1:40" x14ac:dyDescent="0.3">
      <c r="A636" s="4" t="s">
        <v>684</v>
      </c>
      <c r="B636" s="2">
        <v>4121019</v>
      </c>
      <c r="C636" s="1" t="s">
        <v>54</v>
      </c>
      <c r="D636" s="5">
        <v>10124.92480146</v>
      </c>
      <c r="E636" s="6">
        <v>14652.352801000001</v>
      </c>
      <c r="F636" s="6">
        <v>14514.578801</v>
      </c>
      <c r="G636" s="5">
        <v>-9.4499999999999993</v>
      </c>
      <c r="H636" s="5" t="s">
        <v>799</v>
      </c>
      <c r="I636" s="5">
        <v>-9.4499999999999993</v>
      </c>
      <c r="J636" s="5" t="s">
        <v>799</v>
      </c>
      <c r="K636" s="5">
        <v>1.6539303400000001</v>
      </c>
      <c r="L636" s="5">
        <v>1.26471884</v>
      </c>
      <c r="M636" s="5" t="s">
        <v>799</v>
      </c>
      <c r="N636" s="5" t="s">
        <v>799</v>
      </c>
      <c r="O636" s="5" t="s">
        <v>799</v>
      </c>
      <c r="P636" s="5">
        <v>2.2535219999999998</v>
      </c>
      <c r="Q636" s="5">
        <v>49.178541000000003</v>
      </c>
      <c r="R636" s="5">
        <v>49.178541000000003</v>
      </c>
      <c r="S636" s="1" t="s">
        <v>49</v>
      </c>
      <c r="T636" s="7">
        <v>9617203</v>
      </c>
      <c r="U636" s="7">
        <v>7320104</v>
      </c>
      <c r="V636" s="7">
        <v>3327957</v>
      </c>
      <c r="W636" s="7">
        <v>3128909</v>
      </c>
      <c r="X636" s="7">
        <v>6501978</v>
      </c>
      <c r="Y636" s="7">
        <v>7457882</v>
      </c>
      <c r="Z636" s="7">
        <v>8397687</v>
      </c>
      <c r="AA636" s="7">
        <v>9617203</v>
      </c>
      <c r="AB636" s="8">
        <v>12.446</v>
      </c>
      <c r="AC636" s="5">
        <v>-11.823</v>
      </c>
      <c r="AD636" s="8">
        <v>9.3279999999999994</v>
      </c>
      <c r="AE636" s="5">
        <v>-14.381</v>
      </c>
      <c r="AF636" s="7">
        <v>117537834</v>
      </c>
      <c r="AG636" s="7">
        <v>117528174</v>
      </c>
      <c r="AH636" s="7">
        <v>117351717</v>
      </c>
      <c r="AI636" s="5">
        <v>92.28</v>
      </c>
      <c r="AJ636" s="7">
        <v>1057</v>
      </c>
      <c r="AK636" s="7">
        <v>108464653</v>
      </c>
      <c r="AL636" s="6">
        <v>9343.1452090000002</v>
      </c>
      <c r="AM636" s="7">
        <v>117073356</v>
      </c>
      <c r="AN636" s="8">
        <v>99.602699999999999</v>
      </c>
    </row>
    <row r="637" spans="1:40" x14ac:dyDescent="0.3">
      <c r="A637" s="4" t="s">
        <v>685</v>
      </c>
      <c r="B637" s="2">
        <v>6546101</v>
      </c>
      <c r="C637" s="1" t="s">
        <v>54</v>
      </c>
      <c r="D637" s="5">
        <v>11431.673000000001</v>
      </c>
      <c r="E637" s="6">
        <v>12174.772999999999</v>
      </c>
      <c r="F637" s="6" t="s">
        <v>42</v>
      </c>
      <c r="G637" s="5">
        <v>0</v>
      </c>
      <c r="H637" s="5" t="s">
        <v>42</v>
      </c>
      <c r="I637" s="5">
        <v>0</v>
      </c>
      <c r="J637" s="5" t="s">
        <v>42</v>
      </c>
      <c r="K637" s="5" t="s">
        <v>799</v>
      </c>
      <c r="L637" s="5">
        <v>4.47524386</v>
      </c>
      <c r="M637" s="5">
        <v>62.925347000000002</v>
      </c>
      <c r="N637" s="5" t="s">
        <v>42</v>
      </c>
      <c r="O637" s="5" t="s">
        <v>42</v>
      </c>
      <c r="P637" s="5">
        <v>7.184876</v>
      </c>
      <c r="Q637" s="5">
        <v>47.043171999999998</v>
      </c>
      <c r="R637" s="5">
        <v>47.043171999999998</v>
      </c>
      <c r="S637" s="1" t="s">
        <v>49</v>
      </c>
      <c r="T637" s="7">
        <v>1513700</v>
      </c>
      <c r="U637" s="7">
        <v>1246200</v>
      </c>
      <c r="V637" s="7">
        <v>1024200</v>
      </c>
      <c r="W637" s="7">
        <v>842500</v>
      </c>
      <c r="X637" s="7">
        <v>1694500</v>
      </c>
      <c r="Y637" s="7">
        <v>1632000</v>
      </c>
      <c r="Z637" s="7">
        <v>1574600</v>
      </c>
      <c r="AA637" s="7">
        <v>1513700</v>
      </c>
      <c r="AB637" s="5">
        <v>47.122999999999998</v>
      </c>
      <c r="AC637" s="8">
        <v>49</v>
      </c>
      <c r="AD637" s="5">
        <v>14.065</v>
      </c>
      <c r="AE637" s="8">
        <v>14</v>
      </c>
      <c r="AF637" s="7">
        <v>157800000</v>
      </c>
      <c r="AG637" s="7">
        <v>159800000</v>
      </c>
      <c r="AH637" s="7">
        <v>155978986</v>
      </c>
      <c r="AI637" s="8">
        <v>110.05</v>
      </c>
      <c r="AJ637" s="7">
        <v>502</v>
      </c>
      <c r="AK637" s="7">
        <v>173551409</v>
      </c>
      <c r="AL637" s="6">
        <v>12580.741638</v>
      </c>
      <c r="AM637" s="7">
        <v>140578724</v>
      </c>
      <c r="AN637" s="5">
        <v>89.143140000000002</v>
      </c>
    </row>
    <row r="638" spans="1:40" x14ac:dyDescent="0.3">
      <c r="A638" s="4" t="s">
        <v>686</v>
      </c>
      <c r="B638" s="2">
        <v>4913670</v>
      </c>
      <c r="C638" s="1" t="s">
        <v>41</v>
      </c>
      <c r="D638" s="5">
        <v>12515.203404</v>
      </c>
      <c r="E638" s="6">
        <v>12033.916404</v>
      </c>
      <c r="F638" s="6" t="s">
        <v>42</v>
      </c>
      <c r="G638" s="5">
        <v>0.159</v>
      </c>
      <c r="H638" s="5">
        <v>60.606060999999997</v>
      </c>
      <c r="I638" s="5">
        <v>0.159</v>
      </c>
      <c r="J638" s="5">
        <v>60.606060999999997</v>
      </c>
      <c r="K638" s="5">
        <v>22.772672790000001</v>
      </c>
      <c r="L638" s="5">
        <v>10.96575606</v>
      </c>
      <c r="M638" s="5">
        <v>76.664424999999994</v>
      </c>
      <c r="N638" s="5" t="s">
        <v>42</v>
      </c>
      <c r="O638" s="5" t="s">
        <v>42</v>
      </c>
      <c r="P638" s="5">
        <v>13.634389000000001</v>
      </c>
      <c r="Q638" s="5">
        <v>115.339209</v>
      </c>
      <c r="R638" s="5">
        <v>115.339209</v>
      </c>
      <c r="S638" s="1" t="s">
        <v>98</v>
      </c>
      <c r="T638" s="7">
        <v>782524</v>
      </c>
      <c r="U638" s="7">
        <v>593036</v>
      </c>
      <c r="V638" s="7">
        <v>303922</v>
      </c>
      <c r="W638" s="7">
        <v>163440</v>
      </c>
      <c r="X638" s="7">
        <v>882615</v>
      </c>
      <c r="Y638" s="7">
        <v>840312</v>
      </c>
      <c r="Z638" s="7">
        <v>782524</v>
      </c>
      <c r="AA638" s="7">
        <v>728160</v>
      </c>
      <c r="AB638" s="5">
        <v>53.652999999999999</v>
      </c>
      <c r="AC638" s="5">
        <v>53.953000000000003</v>
      </c>
      <c r="AD638" s="8">
        <v>10.569000000000001</v>
      </c>
      <c r="AE638" s="8">
        <v>11.398</v>
      </c>
      <c r="AF638" s="7">
        <v>112165126</v>
      </c>
      <c r="AG638" s="7">
        <v>112025410</v>
      </c>
      <c r="AH638" s="7">
        <v>110959046</v>
      </c>
      <c r="AI638" s="5">
        <v>51.28</v>
      </c>
      <c r="AJ638" s="7">
        <v>328</v>
      </c>
      <c r="AK638" s="7">
        <v>56297992</v>
      </c>
      <c r="AL638" s="6">
        <v>6417.9710880000002</v>
      </c>
      <c r="AM638" s="7">
        <v>54759369</v>
      </c>
      <c r="AN638" s="5">
        <v>49.87988</v>
      </c>
    </row>
    <row r="639" spans="1:40" x14ac:dyDescent="0.3">
      <c r="A639" s="4" t="s">
        <v>687</v>
      </c>
      <c r="B639" s="2">
        <v>4810813</v>
      </c>
      <c r="C639" s="1" t="s">
        <v>41</v>
      </c>
      <c r="D639" s="5">
        <v>12473.658397200001</v>
      </c>
      <c r="E639" s="6">
        <v>12145.901397</v>
      </c>
      <c r="F639" s="6" t="s">
        <v>42</v>
      </c>
      <c r="G639" s="5">
        <v>0.54700000000000004</v>
      </c>
      <c r="H639" s="5">
        <v>38.958333000000003</v>
      </c>
      <c r="I639" s="5">
        <v>0.54700000000000004</v>
      </c>
      <c r="J639" s="5">
        <v>38.958333000000003</v>
      </c>
      <c r="K639" s="5">
        <v>2.5163398699999999</v>
      </c>
      <c r="L639" s="5">
        <v>2.3038473700000002</v>
      </c>
      <c r="M639" s="5">
        <v>39.884217</v>
      </c>
      <c r="N639" s="5" t="s">
        <v>42</v>
      </c>
      <c r="O639" s="5" t="s">
        <v>42</v>
      </c>
      <c r="P639" s="5">
        <v>4.412185</v>
      </c>
      <c r="Q639" s="5">
        <v>27.561601</v>
      </c>
      <c r="R639" s="5">
        <v>27.561601</v>
      </c>
      <c r="S639" s="1" t="s">
        <v>49</v>
      </c>
      <c r="T639" s="7">
        <v>2419226</v>
      </c>
      <c r="U639" s="7">
        <v>2096039</v>
      </c>
      <c r="V639" s="7">
        <v>1846275</v>
      </c>
      <c r="W639" s="7">
        <v>1860455</v>
      </c>
      <c r="X639" s="7">
        <v>2752809</v>
      </c>
      <c r="Y639" s="7">
        <v>2588398</v>
      </c>
      <c r="Z639" s="7">
        <v>2471644</v>
      </c>
      <c r="AA639" s="7">
        <v>2419226</v>
      </c>
      <c r="AB639" s="8">
        <v>47.85</v>
      </c>
      <c r="AC639" s="5">
        <v>52.353999999999999</v>
      </c>
      <c r="AD639" s="8">
        <v>11.429</v>
      </c>
      <c r="AE639" s="5">
        <v>15.478</v>
      </c>
      <c r="AF639" s="7">
        <v>190553918</v>
      </c>
      <c r="AG639" s="7">
        <v>190355517</v>
      </c>
      <c r="AH639" s="7">
        <v>188339482</v>
      </c>
      <c r="AI639" s="5">
        <v>91.57</v>
      </c>
      <c r="AJ639" s="7">
        <v>717</v>
      </c>
      <c r="AK639" s="7">
        <v>174525443</v>
      </c>
      <c r="AL639" s="6">
        <v>11422.690243999999</v>
      </c>
      <c r="AM639" s="7">
        <v>179171111</v>
      </c>
      <c r="AN639" s="5">
        <v>94.012110000000007</v>
      </c>
    </row>
    <row r="640" spans="1:40" x14ac:dyDescent="0.3">
      <c r="A640" s="4" t="s">
        <v>688</v>
      </c>
      <c r="B640" s="2">
        <v>4209952</v>
      </c>
      <c r="C640" s="1" t="s">
        <v>54</v>
      </c>
      <c r="D640" s="5">
        <v>11522.37373938</v>
      </c>
      <c r="E640" s="6">
        <v>12645.373739000001</v>
      </c>
      <c r="F640" s="6">
        <v>12638.373739000001</v>
      </c>
      <c r="G640" s="5">
        <v>0.53</v>
      </c>
      <c r="H640" s="5">
        <v>17.056632</v>
      </c>
      <c r="I640" s="5">
        <v>0.53</v>
      </c>
      <c r="J640" s="5">
        <v>17.056632</v>
      </c>
      <c r="K640" s="5">
        <v>2.39685864</v>
      </c>
      <c r="L640" s="5">
        <v>2.3335712100000001</v>
      </c>
      <c r="M640" s="5">
        <v>16.199574999999999</v>
      </c>
      <c r="N640" s="5" t="s">
        <v>42</v>
      </c>
      <c r="O640" s="5" t="s">
        <v>42</v>
      </c>
      <c r="P640" s="5">
        <v>2.3863699999999999</v>
      </c>
      <c r="Q640" s="5">
        <v>5.4482439999999999</v>
      </c>
      <c r="R640" s="5">
        <v>5.4482439999999999</v>
      </c>
      <c r="S640" s="1" t="s">
        <v>49</v>
      </c>
      <c r="T640" s="7">
        <v>4582000</v>
      </c>
      <c r="U640" s="7">
        <v>4501000</v>
      </c>
      <c r="V640" s="7">
        <v>4029000</v>
      </c>
      <c r="W640" s="7">
        <v>4595000</v>
      </c>
      <c r="X640" s="7">
        <v>5299000</v>
      </c>
      <c r="Y640" s="7">
        <v>4948000</v>
      </c>
      <c r="Z640" s="7">
        <v>4830000</v>
      </c>
      <c r="AA640" s="7">
        <v>4582000</v>
      </c>
      <c r="AB640" s="5">
        <v>22.806999999999999</v>
      </c>
      <c r="AC640" s="5">
        <v>31.893000000000001</v>
      </c>
      <c r="AD640" s="5">
        <v>25.513000000000002</v>
      </c>
      <c r="AE640" s="5">
        <v>38.421999999999997</v>
      </c>
      <c r="AF640" s="7">
        <v>420754716</v>
      </c>
      <c r="AG640" s="7">
        <v>421603201</v>
      </c>
      <c r="AH640" s="7">
        <v>422641509</v>
      </c>
      <c r="AI640" s="5">
        <v>81.150000000000006</v>
      </c>
      <c r="AJ640" s="7">
        <v>466</v>
      </c>
      <c r="AK640" s="7">
        <v>408514821</v>
      </c>
      <c r="AL640" s="6">
        <v>9350.9042520000003</v>
      </c>
      <c r="AM640" s="7">
        <v>503274915</v>
      </c>
      <c r="AN640" s="5">
        <v>99.979079999999996</v>
      </c>
    </row>
    <row r="641" spans="1:40" x14ac:dyDescent="0.3">
      <c r="A641" s="4" t="s">
        <v>689</v>
      </c>
      <c r="B641" s="2">
        <v>4912995</v>
      </c>
      <c r="C641" s="1" t="s">
        <v>54</v>
      </c>
      <c r="D641" s="5">
        <v>11692.986563840001</v>
      </c>
      <c r="E641" s="6">
        <v>20079.186562999999</v>
      </c>
      <c r="F641" s="6" t="s">
        <v>42</v>
      </c>
      <c r="G641" s="5">
        <v>-0.23</v>
      </c>
      <c r="H641" s="5">
        <v>22.17558</v>
      </c>
      <c r="I641" s="5">
        <v>-0.23</v>
      </c>
      <c r="J641" s="5">
        <v>22.17558</v>
      </c>
      <c r="K641" s="5" t="s">
        <v>799</v>
      </c>
      <c r="L641" s="5">
        <v>1.5318769299999999</v>
      </c>
      <c r="M641" s="5">
        <v>12.767836000000001</v>
      </c>
      <c r="N641" s="5" t="s">
        <v>42</v>
      </c>
      <c r="O641" s="5" t="s">
        <v>42</v>
      </c>
      <c r="P641" s="5">
        <v>2.2736649999999998</v>
      </c>
      <c r="Q641" s="5">
        <v>8.864592</v>
      </c>
      <c r="R641" s="5">
        <v>8.864592</v>
      </c>
      <c r="S641" s="1" t="s">
        <v>152</v>
      </c>
      <c r="T641" s="7">
        <v>8178700</v>
      </c>
      <c r="U641" s="7">
        <v>8529200</v>
      </c>
      <c r="V641" s="7">
        <v>7998900</v>
      </c>
      <c r="W641" s="7">
        <v>8002700</v>
      </c>
      <c r="X641" s="7">
        <v>8831200</v>
      </c>
      <c r="Y641" s="7">
        <v>8498600</v>
      </c>
      <c r="Z641" s="7">
        <v>8178700</v>
      </c>
      <c r="AA641" s="7">
        <v>8207800</v>
      </c>
      <c r="AB641" s="5">
        <v>38.127000000000002</v>
      </c>
      <c r="AC641" s="8">
        <v>38.875999999999998</v>
      </c>
      <c r="AD641" s="5">
        <v>23.004000000000001</v>
      </c>
      <c r="AE641" s="8">
        <v>24.259</v>
      </c>
      <c r="AF641" s="7">
        <v>106416530</v>
      </c>
      <c r="AG641" s="7">
        <v>106408530</v>
      </c>
      <c r="AH641" s="7">
        <v>102154601</v>
      </c>
      <c r="AI641" s="5">
        <v>82.65</v>
      </c>
      <c r="AJ641" s="7">
        <v>1044</v>
      </c>
      <c r="AK641" s="7">
        <v>87957119</v>
      </c>
      <c r="AL641" s="6">
        <v>9664.7282350000005</v>
      </c>
      <c r="AM641" s="7">
        <v>102571315</v>
      </c>
      <c r="AN641" s="5">
        <v>96.387150000000005</v>
      </c>
    </row>
    <row r="642" spans="1:40" x14ac:dyDescent="0.3">
      <c r="A642" s="4" t="s">
        <v>690</v>
      </c>
      <c r="B642" s="2">
        <v>4500439</v>
      </c>
      <c r="C642" s="1" t="s">
        <v>54</v>
      </c>
      <c r="D642" s="5">
        <v>10735.928026559999</v>
      </c>
      <c r="E642" s="6">
        <v>15822.928026</v>
      </c>
      <c r="F642" s="6" t="s">
        <v>42</v>
      </c>
      <c r="G642" s="5">
        <v>1.56</v>
      </c>
      <c r="H642" s="5">
        <v>9.6559089999999994</v>
      </c>
      <c r="I642" s="5">
        <v>1.56</v>
      </c>
      <c r="J642" s="5">
        <v>9.6559089999999994</v>
      </c>
      <c r="K642" s="5">
        <v>1.1550074399999999</v>
      </c>
      <c r="L642" s="5">
        <v>1.05928059</v>
      </c>
      <c r="M642" s="5">
        <v>10.060186</v>
      </c>
      <c r="N642" s="5" t="s">
        <v>42</v>
      </c>
      <c r="O642" s="5" t="s">
        <v>42</v>
      </c>
      <c r="P642" s="5">
        <v>0.29031800000000002</v>
      </c>
      <c r="Q642" s="5">
        <v>4.6841109999999997</v>
      </c>
      <c r="R642" s="5">
        <v>4.6841109999999997</v>
      </c>
      <c r="S642" s="1" t="s">
        <v>49</v>
      </c>
      <c r="T642" s="7">
        <v>59540000</v>
      </c>
      <c r="U642" s="7">
        <v>67232000</v>
      </c>
      <c r="V642" s="7">
        <v>59152000</v>
      </c>
      <c r="W642" s="7">
        <v>41404000</v>
      </c>
      <c r="X642" s="7">
        <v>54502000</v>
      </c>
      <c r="Y642" s="7">
        <v>55821000</v>
      </c>
      <c r="Z642" s="7">
        <v>57629000</v>
      </c>
      <c r="AA642" s="7">
        <v>59540000</v>
      </c>
      <c r="AB642" s="8">
        <v>8.1509999999999998</v>
      </c>
      <c r="AC642" s="8">
        <v>6.5579999999999998</v>
      </c>
      <c r="AD642" s="8">
        <v>6.2530000000000001</v>
      </c>
      <c r="AE642" s="8">
        <v>4.5609999999999999</v>
      </c>
      <c r="AF642" s="7">
        <v>139625014</v>
      </c>
      <c r="AG642" s="7">
        <v>141641323</v>
      </c>
      <c r="AH642" s="7">
        <v>146368303</v>
      </c>
      <c r="AI642" s="5">
        <v>81.39</v>
      </c>
      <c r="AJ642" s="7">
        <v>814</v>
      </c>
      <c r="AK642" s="7">
        <v>113645621</v>
      </c>
      <c r="AL642" s="6">
        <v>8738.2117980000003</v>
      </c>
      <c r="AM642" s="7">
        <v>138289399</v>
      </c>
      <c r="AN642" s="5">
        <v>99.04195</v>
      </c>
    </row>
    <row r="643" spans="1:40" x14ac:dyDescent="0.3">
      <c r="A643" s="4" t="s">
        <v>691</v>
      </c>
      <c r="B643" s="2">
        <v>4971504</v>
      </c>
      <c r="C643" s="1" t="s">
        <v>41</v>
      </c>
      <c r="D643" s="5">
        <v>12167.92829634</v>
      </c>
      <c r="E643" s="6">
        <v>12172.317295999999</v>
      </c>
      <c r="F643" s="6" t="s">
        <v>42</v>
      </c>
      <c r="G643" s="5">
        <v>0.46</v>
      </c>
      <c r="H643" s="5">
        <v>136.03879800000001</v>
      </c>
      <c r="I643" s="5">
        <v>0.46</v>
      </c>
      <c r="J643" s="5">
        <v>136.03879800000001</v>
      </c>
      <c r="K643" s="5" t="s">
        <v>799</v>
      </c>
      <c r="L643" s="5" t="s">
        <v>799</v>
      </c>
      <c r="M643" s="5">
        <v>28.510164</v>
      </c>
      <c r="N643" s="5" t="s">
        <v>42</v>
      </c>
      <c r="O643" s="5" t="s">
        <v>42</v>
      </c>
      <c r="P643" s="5">
        <v>7.1435209999999998</v>
      </c>
      <c r="Q643" s="5">
        <v>86.844476999999998</v>
      </c>
      <c r="R643" s="5">
        <v>86.844476999999998</v>
      </c>
      <c r="S643" s="1" t="s">
        <v>49</v>
      </c>
      <c r="T643" s="7">
        <v>1561665</v>
      </c>
      <c r="U643" s="7">
        <v>1387666</v>
      </c>
      <c r="V643" s="7">
        <v>1269657</v>
      </c>
      <c r="W643" s="7">
        <v>984367</v>
      </c>
      <c r="X643" s="7">
        <v>1703966</v>
      </c>
      <c r="Y643" s="7">
        <v>1653134</v>
      </c>
      <c r="Z643" s="7">
        <v>1607365</v>
      </c>
      <c r="AA643" s="7">
        <v>1561665</v>
      </c>
      <c r="AB643" s="5">
        <v>67.180999999999997</v>
      </c>
      <c r="AC643" s="5">
        <v>67.879000000000005</v>
      </c>
      <c r="AD643" s="8">
        <v>2.08</v>
      </c>
      <c r="AE643" s="8">
        <v>5.76</v>
      </c>
      <c r="AF643" s="7">
        <v>55099939</v>
      </c>
      <c r="AG643" s="7">
        <v>55361595</v>
      </c>
      <c r="AH643" s="7">
        <v>56837917</v>
      </c>
      <c r="AI643" s="5">
        <v>83.62</v>
      </c>
      <c r="AJ643" s="7">
        <v>511</v>
      </c>
      <c r="AK643" s="7">
        <v>46802778</v>
      </c>
      <c r="AL643" s="6">
        <v>10174.455909</v>
      </c>
      <c r="AM643" s="7">
        <v>51579398</v>
      </c>
      <c r="AN643" s="5">
        <v>92.150819999999996</v>
      </c>
    </row>
    <row r="644" spans="1:40" x14ac:dyDescent="0.3">
      <c r="A644" s="4" t="s">
        <v>692</v>
      </c>
      <c r="B644" s="2">
        <v>4054624</v>
      </c>
      <c r="C644" s="1" t="s">
        <v>54</v>
      </c>
      <c r="D644" s="5">
        <v>11949.073718400001</v>
      </c>
      <c r="E644" s="6">
        <v>19111.358717999999</v>
      </c>
      <c r="F644" s="6">
        <v>19256.747718000002</v>
      </c>
      <c r="G644" s="5">
        <v>0.50700000000000001</v>
      </c>
      <c r="H644" s="5">
        <v>21.496062992125999</v>
      </c>
      <c r="I644" s="5">
        <v>0.50700000000000001</v>
      </c>
      <c r="J644" s="5">
        <v>21.496062992125999</v>
      </c>
      <c r="K644" s="5">
        <v>1.5722031031317201</v>
      </c>
      <c r="L644" s="5">
        <v>1.39275080302276</v>
      </c>
      <c r="M644" s="5">
        <v>6.6805329999999996</v>
      </c>
      <c r="N644" s="5" t="s">
        <v>42</v>
      </c>
      <c r="O644" s="5" t="s">
        <v>42</v>
      </c>
      <c r="P644" s="5">
        <v>12.041776</v>
      </c>
      <c r="Q644" s="5">
        <v>14.42836</v>
      </c>
      <c r="R644" s="5">
        <v>13.9987683353409</v>
      </c>
      <c r="S644" s="1" t="s">
        <v>49</v>
      </c>
      <c r="T644" s="7">
        <v>1772325</v>
      </c>
      <c r="U644" s="7">
        <v>1516130</v>
      </c>
      <c r="V644" s="7">
        <v>1340513</v>
      </c>
      <c r="W644" s="7">
        <v>1235913</v>
      </c>
      <c r="X644" s="7">
        <v>1586076</v>
      </c>
      <c r="Y644" s="7">
        <v>1689132</v>
      </c>
      <c r="Z644" s="7">
        <v>1742194</v>
      </c>
      <c r="AA644" s="7">
        <v>1772325</v>
      </c>
      <c r="AB644" s="5">
        <v>91.965000000000003</v>
      </c>
      <c r="AC644" s="8">
        <v>92.12</v>
      </c>
      <c r="AD644" s="5">
        <v>82.998000000000005</v>
      </c>
      <c r="AE644" s="5">
        <v>82.680999999999997</v>
      </c>
      <c r="AF644" s="7">
        <v>218847015</v>
      </c>
      <c r="AG644" s="7">
        <v>218831869</v>
      </c>
      <c r="AH644" s="7">
        <v>213925817</v>
      </c>
      <c r="AI644" s="5">
        <v>67.92</v>
      </c>
      <c r="AJ644" s="7">
        <v>933</v>
      </c>
      <c r="AK644" s="7">
        <v>148645899</v>
      </c>
      <c r="AL644" s="6">
        <v>8116.0660850000004</v>
      </c>
      <c r="AM644" s="7">
        <v>217274294</v>
      </c>
      <c r="AN644" s="5">
        <v>99.281139999999994</v>
      </c>
    </row>
    <row r="645" spans="1:40" x14ac:dyDescent="0.3">
      <c r="A645" s="4" t="s">
        <v>693</v>
      </c>
      <c r="B645" s="2">
        <v>7600444</v>
      </c>
      <c r="C645" s="1" t="s">
        <v>41</v>
      </c>
      <c r="D645" s="5">
        <v>13860.7049147</v>
      </c>
      <c r="E645" s="6">
        <v>13165.704914</v>
      </c>
      <c r="F645" s="6" t="s">
        <v>42</v>
      </c>
      <c r="G645" s="5">
        <v>-1.085</v>
      </c>
      <c r="H645" s="5" t="s">
        <v>799</v>
      </c>
      <c r="I645" s="5">
        <v>-1.085</v>
      </c>
      <c r="J645" s="5" t="s">
        <v>799</v>
      </c>
      <c r="K645" s="5">
        <v>2.3502942200000003</v>
      </c>
      <c r="L645" s="5">
        <v>2.3502942200000003</v>
      </c>
      <c r="M645" s="5" t="s">
        <v>799</v>
      </c>
      <c r="N645" s="5" t="s">
        <v>42</v>
      </c>
      <c r="O645" s="5" t="s">
        <v>42</v>
      </c>
      <c r="P645" s="5">
        <v>2.8929260000000001</v>
      </c>
      <c r="Q645" s="5" t="s">
        <v>799</v>
      </c>
      <c r="R645" s="5">
        <v>-3.0224299999999999</v>
      </c>
      <c r="S645" s="1" t="s">
        <v>49</v>
      </c>
      <c r="T645" s="7">
        <v>4434000</v>
      </c>
      <c r="U645" s="7">
        <v>1658000</v>
      </c>
      <c r="V645" s="7">
        <v>55000</v>
      </c>
      <c r="W645" s="7" t="s">
        <v>42</v>
      </c>
      <c r="X645" s="7">
        <v>4551000</v>
      </c>
      <c r="Y645" s="7">
        <v>5014000</v>
      </c>
      <c r="Z645" s="7">
        <v>4977000</v>
      </c>
      <c r="AA645" s="7">
        <v>4434000</v>
      </c>
      <c r="AB645" s="5">
        <v>-45.783000000000001</v>
      </c>
      <c r="AC645" s="5">
        <v>-43.418999999999997</v>
      </c>
      <c r="AD645" s="8">
        <v>-108.3</v>
      </c>
      <c r="AE645" s="5">
        <v>-99.450999999999993</v>
      </c>
      <c r="AF645" s="7">
        <v>1021000000</v>
      </c>
      <c r="AG645" s="7">
        <v>1008000000</v>
      </c>
      <c r="AH645" s="7">
        <v>956000000</v>
      </c>
      <c r="AI645" s="5">
        <v>43.56</v>
      </c>
      <c r="AJ645" s="7">
        <v>856</v>
      </c>
      <c r="AK645" s="7">
        <v>444647518</v>
      </c>
      <c r="AL645" s="6">
        <v>6038.3132939999996</v>
      </c>
      <c r="AM645" s="7">
        <v>744019746</v>
      </c>
      <c r="AN645" s="8">
        <v>72.895200000000003</v>
      </c>
    </row>
    <row r="646" spans="1:40" x14ac:dyDescent="0.3">
      <c r="A646" s="4" t="s">
        <v>694</v>
      </c>
      <c r="B646" s="2">
        <v>4095936</v>
      </c>
      <c r="C646" s="1" t="s">
        <v>41</v>
      </c>
      <c r="D646" s="5">
        <v>12231.873992520001</v>
      </c>
      <c r="E646" s="6">
        <v>14017.078992000001</v>
      </c>
      <c r="F646" s="6" t="s">
        <v>42</v>
      </c>
      <c r="G646" s="5">
        <v>0.8</v>
      </c>
      <c r="H646" s="5">
        <v>35.781466000000002</v>
      </c>
      <c r="I646" s="5">
        <v>0.8</v>
      </c>
      <c r="J646" s="5">
        <v>35.781466000000002</v>
      </c>
      <c r="K646" s="5">
        <v>75.258181820000004</v>
      </c>
      <c r="L646" s="5">
        <v>7.4505003999999992</v>
      </c>
      <c r="M646" s="5">
        <v>57.907107000000003</v>
      </c>
      <c r="N646" s="5" t="s">
        <v>42</v>
      </c>
      <c r="O646" s="5" t="s">
        <v>42</v>
      </c>
      <c r="P646" s="5">
        <v>0.78915299999999999</v>
      </c>
      <c r="Q646" s="5">
        <v>18.126384999999999</v>
      </c>
      <c r="R646" s="5">
        <v>18.126384999999999</v>
      </c>
      <c r="S646" s="1" t="s">
        <v>49</v>
      </c>
      <c r="T646" s="7">
        <v>17596443</v>
      </c>
      <c r="U646" s="7">
        <v>24696625</v>
      </c>
      <c r="V646" s="7">
        <v>23102138</v>
      </c>
      <c r="W646" s="7">
        <v>16207106</v>
      </c>
      <c r="X646" s="7">
        <v>17762187</v>
      </c>
      <c r="Y646" s="7">
        <v>17458576</v>
      </c>
      <c r="Z646" s="7">
        <v>17397084</v>
      </c>
      <c r="AA646" s="7">
        <v>17596443</v>
      </c>
      <c r="AB646" s="8">
        <v>6.5640000000000001</v>
      </c>
      <c r="AC646" s="8">
        <v>7.0670000000000002</v>
      </c>
      <c r="AD646" s="8">
        <v>3.3660000000000001</v>
      </c>
      <c r="AE646" s="8">
        <v>3.7949999999999999</v>
      </c>
      <c r="AF646" s="7">
        <v>118083000</v>
      </c>
      <c r="AG646" s="7">
        <v>117262000</v>
      </c>
      <c r="AH646" s="7">
        <v>116465000</v>
      </c>
      <c r="AI646" s="5">
        <v>95.49</v>
      </c>
      <c r="AJ646" s="7">
        <v>820</v>
      </c>
      <c r="AK646" s="7">
        <v>112873605</v>
      </c>
      <c r="AL646" s="6">
        <v>11680.160645</v>
      </c>
      <c r="AM646" s="7">
        <v>117838977</v>
      </c>
      <c r="AN646" s="5">
        <v>99.690179999999998</v>
      </c>
    </row>
    <row r="647" spans="1:40" x14ac:dyDescent="0.3">
      <c r="A647" s="4" t="s">
        <v>695</v>
      </c>
      <c r="B647" s="2">
        <v>4023192</v>
      </c>
      <c r="C647" s="1" t="s">
        <v>54</v>
      </c>
      <c r="D647" s="5">
        <v>12604.278282159999</v>
      </c>
      <c r="E647" s="6">
        <v>17829.894282000001</v>
      </c>
      <c r="F647" s="6" t="s">
        <v>42</v>
      </c>
      <c r="G647" s="5">
        <v>0.95299999999999996</v>
      </c>
      <c r="H647" s="5">
        <v>28.143615</v>
      </c>
      <c r="I647" s="5">
        <v>0.95299999999999996</v>
      </c>
      <c r="J647" s="5">
        <v>28.143615</v>
      </c>
      <c r="K647" s="5">
        <v>1.7631121599999999</v>
      </c>
      <c r="L647" s="5">
        <v>1.7631121599999999</v>
      </c>
      <c r="M647" s="5" t="s">
        <v>799</v>
      </c>
      <c r="N647" s="5" t="s">
        <v>42</v>
      </c>
      <c r="O647" s="5" t="s">
        <v>42</v>
      </c>
      <c r="P647" s="5">
        <v>3.1601499999999998</v>
      </c>
      <c r="Q647" s="5">
        <v>10.520254</v>
      </c>
      <c r="R647" s="5">
        <v>10.520254</v>
      </c>
      <c r="S647" s="1" t="s">
        <v>98</v>
      </c>
      <c r="T647" s="7">
        <v>5625674</v>
      </c>
      <c r="U647" s="7">
        <v>5864691</v>
      </c>
      <c r="V647" s="7">
        <v>5739747</v>
      </c>
      <c r="W647" s="7">
        <v>4541985</v>
      </c>
      <c r="X647" s="7">
        <v>5642104</v>
      </c>
      <c r="Y647" s="7">
        <v>5633856</v>
      </c>
      <c r="Z647" s="7">
        <v>5625674</v>
      </c>
      <c r="AA647" s="7">
        <v>5718333</v>
      </c>
      <c r="AB647" s="5">
        <v>29.323</v>
      </c>
      <c r="AC647" s="8">
        <v>28.2</v>
      </c>
      <c r="AD647" s="5">
        <v>32.033999999999999</v>
      </c>
      <c r="AE647" s="5">
        <v>29.526</v>
      </c>
      <c r="AF647" s="7">
        <v>196077880</v>
      </c>
      <c r="AG647" s="7">
        <v>196077880</v>
      </c>
      <c r="AH647" s="7">
        <v>196077880</v>
      </c>
      <c r="AI647" s="5">
        <v>37.590000000000003</v>
      </c>
      <c r="AJ647" s="7">
        <v>269</v>
      </c>
      <c r="AK647" s="7">
        <v>73698542</v>
      </c>
      <c r="AL647" s="6">
        <v>5083.7254270000003</v>
      </c>
      <c r="AM647" s="7">
        <v>107783256</v>
      </c>
      <c r="AN647" s="5">
        <v>54.969619999999999</v>
      </c>
    </row>
    <row r="648" spans="1:40" x14ac:dyDescent="0.3">
      <c r="A648" s="4" t="s">
        <v>696</v>
      </c>
      <c r="B648" s="2">
        <v>116229413</v>
      </c>
      <c r="C648" s="1" t="s">
        <v>54</v>
      </c>
      <c r="D648" s="5">
        <v>11410.406323499999</v>
      </c>
      <c r="E648" s="6">
        <v>18747.406322999999</v>
      </c>
      <c r="F648" s="6" t="s">
        <v>42</v>
      </c>
      <c r="G648" s="5">
        <v>0</v>
      </c>
      <c r="H648" s="5">
        <v>16.512499999999999</v>
      </c>
      <c r="I648" s="5">
        <v>0</v>
      </c>
      <c r="J648" s="5">
        <v>16.512499999999999</v>
      </c>
      <c r="K648" s="5" t="s">
        <v>799</v>
      </c>
      <c r="L648" s="5">
        <v>3.5747145100000002</v>
      </c>
      <c r="M648" s="5">
        <v>9.7361439999999995</v>
      </c>
      <c r="N648" s="5" t="s">
        <v>42</v>
      </c>
      <c r="O648" s="5" t="s">
        <v>42</v>
      </c>
      <c r="P648" s="5">
        <v>2.282095</v>
      </c>
      <c r="Q648" s="5">
        <v>10.036085</v>
      </c>
      <c r="R648" s="5">
        <v>10.036085</v>
      </c>
      <c r="S648" s="1" t="s">
        <v>49</v>
      </c>
      <c r="T648" s="7">
        <v>8197000</v>
      </c>
      <c r="U648" s="7">
        <v>8130000</v>
      </c>
      <c r="V648" s="7">
        <v>8171000</v>
      </c>
      <c r="W648" s="7">
        <v>7281000</v>
      </c>
      <c r="X648" s="7">
        <v>8215000</v>
      </c>
      <c r="Y648" s="7">
        <v>8207000</v>
      </c>
      <c r="Z648" s="7">
        <v>8202000</v>
      </c>
      <c r="AA648" s="7">
        <v>8197000</v>
      </c>
      <c r="AB648" s="5">
        <v>57.253</v>
      </c>
      <c r="AC648" s="8">
        <v>56</v>
      </c>
      <c r="AD648" s="5">
        <v>27.437000000000001</v>
      </c>
      <c r="AE648" s="8">
        <v>22</v>
      </c>
      <c r="AF648" s="7">
        <v>172754070</v>
      </c>
      <c r="AG648" s="7">
        <v>172710593</v>
      </c>
      <c r="AH648" s="7">
        <v>172700000</v>
      </c>
      <c r="AI648" s="5">
        <v>62.82</v>
      </c>
      <c r="AJ648" s="7">
        <v>1090</v>
      </c>
      <c r="AK648" s="7">
        <v>108525491</v>
      </c>
      <c r="AL648" s="6">
        <v>7168.1086800000003</v>
      </c>
      <c r="AM648" s="7">
        <v>138187564</v>
      </c>
      <c r="AN648" s="5">
        <v>79.990920000000003</v>
      </c>
    </row>
    <row r="649" spans="1:40" x14ac:dyDescent="0.3">
      <c r="A649" s="4" t="s">
        <v>697</v>
      </c>
      <c r="B649" s="2">
        <v>4992787</v>
      </c>
      <c r="C649" s="1" t="s">
        <v>41</v>
      </c>
      <c r="D649" s="5">
        <v>10621.59315672</v>
      </c>
      <c r="E649" s="6">
        <v>11540.108156</v>
      </c>
      <c r="F649" s="6" t="s">
        <v>42</v>
      </c>
      <c r="G649" s="5">
        <v>1.77</v>
      </c>
      <c r="H649" s="5">
        <v>22.438908000000001</v>
      </c>
      <c r="I649" s="5">
        <v>1.77</v>
      </c>
      <c r="J649" s="5">
        <v>22.438908000000001</v>
      </c>
      <c r="K649" s="5">
        <v>20.412058119999998</v>
      </c>
      <c r="L649" s="5">
        <v>7.9312378900000002</v>
      </c>
      <c r="M649" s="5">
        <v>20.763290999999999</v>
      </c>
      <c r="N649" s="5" t="s">
        <v>42</v>
      </c>
      <c r="O649" s="5" t="s">
        <v>42</v>
      </c>
      <c r="P649" s="5">
        <v>2.852824</v>
      </c>
      <c r="Q649" s="5">
        <v>14.196377999999999</v>
      </c>
      <c r="R649" s="5">
        <v>14.196377999999999</v>
      </c>
      <c r="S649" s="1" t="s">
        <v>49</v>
      </c>
      <c r="T649" s="7">
        <v>4191636</v>
      </c>
      <c r="U649" s="7">
        <v>3761211</v>
      </c>
      <c r="V649" s="7">
        <v>3234180</v>
      </c>
      <c r="W649" s="7">
        <v>2655400</v>
      </c>
      <c r="X649" s="7">
        <v>4045153</v>
      </c>
      <c r="Y649" s="7">
        <v>4094608</v>
      </c>
      <c r="Z649" s="7">
        <v>4133490</v>
      </c>
      <c r="AA649" s="7">
        <v>4191636</v>
      </c>
      <c r="AB649" s="5">
        <v>35.253</v>
      </c>
      <c r="AC649" s="5">
        <v>36.557000000000002</v>
      </c>
      <c r="AD649" s="5">
        <v>18.835000000000001</v>
      </c>
      <c r="AE649" s="8">
        <v>19.3</v>
      </c>
      <c r="AF649" s="7">
        <v>56425803</v>
      </c>
      <c r="AG649" s="7">
        <v>56675255</v>
      </c>
      <c r="AH649" s="7">
        <v>57199736</v>
      </c>
      <c r="AI649" s="5">
        <v>80.72</v>
      </c>
      <c r="AJ649" s="7">
        <v>639</v>
      </c>
      <c r="AK649" s="7">
        <v>45549704</v>
      </c>
      <c r="AL649" s="6">
        <v>8574.27628</v>
      </c>
      <c r="AM649" s="7">
        <v>56020415</v>
      </c>
      <c r="AN649" s="5">
        <v>99.281559999999999</v>
      </c>
    </row>
    <row r="650" spans="1:40" x14ac:dyDescent="0.3">
      <c r="A650" s="4" t="s">
        <v>698</v>
      </c>
      <c r="B650" s="2">
        <v>103424</v>
      </c>
      <c r="C650" s="1" t="s">
        <v>54</v>
      </c>
      <c r="D650" s="5">
        <v>11418.00820228</v>
      </c>
      <c r="E650" s="6">
        <v>11816.008202000001</v>
      </c>
      <c r="F650" s="6">
        <v>11806.008202000001</v>
      </c>
      <c r="G650" s="8">
        <v>2.157</v>
      </c>
      <c r="H650" s="5">
        <v>12.749765698219299</v>
      </c>
      <c r="I650" s="8">
        <v>2.157</v>
      </c>
      <c r="J650" s="5">
        <v>12.749765698219299</v>
      </c>
      <c r="K650" s="5">
        <v>2.7157339661845903</v>
      </c>
      <c r="L650" s="5">
        <v>2.42500968433305</v>
      </c>
      <c r="M650" s="5">
        <v>10.1219523262846</v>
      </c>
      <c r="N650" s="5" t="s">
        <v>42</v>
      </c>
      <c r="O650" s="5" t="s">
        <v>42</v>
      </c>
      <c r="P650" s="5">
        <v>1.4926740000000001</v>
      </c>
      <c r="Q650" s="5">
        <v>8.5872150000000005</v>
      </c>
      <c r="R650" s="5">
        <v>9.1307101332405196</v>
      </c>
      <c r="S650" s="1" t="s">
        <v>49</v>
      </c>
      <c r="T650" s="7">
        <v>7853000</v>
      </c>
      <c r="U650" s="7">
        <v>7040000</v>
      </c>
      <c r="V650" s="7">
        <v>6552000</v>
      </c>
      <c r="W650" s="7">
        <v>5769000</v>
      </c>
      <c r="X650" s="7">
        <v>8258000</v>
      </c>
      <c r="Y650" s="7">
        <v>8079000</v>
      </c>
      <c r="Z650" s="7">
        <v>8019000</v>
      </c>
      <c r="AA650" s="7">
        <v>7853000</v>
      </c>
      <c r="AB650" s="5">
        <v>19.914000000000001</v>
      </c>
      <c r="AC650" s="8">
        <v>19.72</v>
      </c>
      <c r="AD650" s="5">
        <v>17.163</v>
      </c>
      <c r="AE650" s="5">
        <v>16.952999999999999</v>
      </c>
      <c r="AF650" s="7">
        <v>83923446</v>
      </c>
      <c r="AG650" s="7">
        <v>83897267</v>
      </c>
      <c r="AH650" s="7">
        <v>84135710</v>
      </c>
      <c r="AI650" s="8">
        <v>66.599999999999994</v>
      </c>
      <c r="AJ650" s="7">
        <v>519</v>
      </c>
      <c r="AK650" s="7">
        <v>55894394</v>
      </c>
      <c r="AL650" s="6">
        <v>7603.8733590000002</v>
      </c>
      <c r="AM650" s="7">
        <v>69960419</v>
      </c>
      <c r="AN650" s="5">
        <v>83.354429999999994</v>
      </c>
    </row>
    <row r="651" spans="1:40" x14ac:dyDescent="0.3">
      <c r="A651" s="4" t="s">
        <v>699</v>
      </c>
      <c r="B651" s="2">
        <v>4987299</v>
      </c>
      <c r="C651" s="1" t="s">
        <v>54</v>
      </c>
      <c r="D651" s="5">
        <v>11385.12793257</v>
      </c>
      <c r="E651" s="6">
        <v>13064.827932</v>
      </c>
      <c r="F651" s="6" t="s">
        <v>42</v>
      </c>
      <c r="G651" s="5">
        <v>1</v>
      </c>
      <c r="H651" s="5">
        <v>21.828333000000001</v>
      </c>
      <c r="I651" s="5">
        <v>1</v>
      </c>
      <c r="J651" s="5">
        <v>21.828333000000001</v>
      </c>
      <c r="K651" s="5" t="s">
        <v>799</v>
      </c>
      <c r="L651" s="5">
        <v>7.2467216299999997</v>
      </c>
      <c r="M651" s="5">
        <v>19.612158999999998</v>
      </c>
      <c r="N651" s="5" t="s">
        <v>42</v>
      </c>
      <c r="O651" s="5" t="s">
        <v>42</v>
      </c>
      <c r="P651" s="5">
        <v>3.5082779999999998</v>
      </c>
      <c r="Q651" s="5">
        <v>13.737989000000001</v>
      </c>
      <c r="R651" s="5">
        <v>13.737989000000001</v>
      </c>
      <c r="S651" s="1" t="s">
        <v>49</v>
      </c>
      <c r="T651" s="7">
        <v>3650800</v>
      </c>
      <c r="U651" s="7">
        <v>3271900</v>
      </c>
      <c r="V651" s="7">
        <v>2867400</v>
      </c>
      <c r="W651" s="7">
        <v>2719900</v>
      </c>
      <c r="X651" s="7">
        <v>3724000</v>
      </c>
      <c r="Y651" s="7">
        <v>3674800</v>
      </c>
      <c r="Z651" s="7">
        <v>3621700</v>
      </c>
      <c r="AA651" s="7">
        <v>3650800</v>
      </c>
      <c r="AB651" s="8">
        <v>43</v>
      </c>
      <c r="AC651" s="8">
        <v>43</v>
      </c>
      <c r="AD651" s="8">
        <v>22</v>
      </c>
      <c r="AE651" s="8">
        <v>23</v>
      </c>
      <c r="AF651" s="7">
        <v>86924345</v>
      </c>
      <c r="AG651" s="7">
        <v>87127712</v>
      </c>
      <c r="AH651" s="7">
        <v>87787306</v>
      </c>
      <c r="AI651" s="5">
        <v>96.83</v>
      </c>
      <c r="AJ651" s="7">
        <v>779</v>
      </c>
      <c r="AK651" s="7">
        <v>84170887</v>
      </c>
      <c r="AL651" s="6">
        <v>11023.861070000001</v>
      </c>
      <c r="AM651" s="7">
        <v>86399011</v>
      </c>
      <c r="AN651" s="8">
        <v>99.39</v>
      </c>
    </row>
    <row r="652" spans="1:40" x14ac:dyDescent="0.3">
      <c r="A652" s="4" t="s">
        <v>700</v>
      </c>
      <c r="B652" s="2">
        <v>4011879</v>
      </c>
      <c r="C652" s="1" t="s">
        <v>41</v>
      </c>
      <c r="D652" s="5">
        <v>10765.3869694</v>
      </c>
      <c r="E652" s="6">
        <v>12346.759969000001</v>
      </c>
      <c r="F652" s="6" t="s">
        <v>42</v>
      </c>
      <c r="G652" s="5">
        <v>1.47</v>
      </c>
      <c r="H652" s="5">
        <v>10.939759</v>
      </c>
      <c r="I652" s="5">
        <v>1.47</v>
      </c>
      <c r="J652" s="5">
        <v>10.939759</v>
      </c>
      <c r="K652" s="5">
        <v>5.3049778000000005</v>
      </c>
      <c r="L652" s="5">
        <v>2.5603428799999999</v>
      </c>
      <c r="M652" s="5">
        <v>7.2155120000000004</v>
      </c>
      <c r="N652" s="5" t="s">
        <v>42</v>
      </c>
      <c r="O652" s="5" t="s">
        <v>42</v>
      </c>
      <c r="P652" s="5">
        <v>0.68461799999999995</v>
      </c>
      <c r="Q652" s="5">
        <v>5.794416</v>
      </c>
      <c r="R652" s="5">
        <v>5.794416</v>
      </c>
      <c r="S652" s="1" t="s">
        <v>49</v>
      </c>
      <c r="T652" s="7">
        <v>17362217</v>
      </c>
      <c r="U652" s="7">
        <v>17468377</v>
      </c>
      <c r="V652" s="7">
        <v>14777458</v>
      </c>
      <c r="W652" s="7">
        <v>12091901</v>
      </c>
      <c r="X652" s="7">
        <v>18034529</v>
      </c>
      <c r="Y652" s="7">
        <v>17809746</v>
      </c>
      <c r="Z652" s="7">
        <v>17558523</v>
      </c>
      <c r="AA652" s="7">
        <v>17362217</v>
      </c>
      <c r="AB652" s="8">
        <v>6.4420000000000002</v>
      </c>
      <c r="AC652" s="8">
        <v>11.536</v>
      </c>
      <c r="AD652" s="8">
        <v>5.9029999999999996</v>
      </c>
      <c r="AE652" s="8">
        <v>10.724</v>
      </c>
      <c r="AF652" s="7">
        <v>237121000</v>
      </c>
      <c r="AG652" s="7">
        <v>236942000</v>
      </c>
      <c r="AH652" s="7">
        <v>236733000</v>
      </c>
      <c r="AI652" s="5">
        <v>20.29</v>
      </c>
      <c r="AJ652" s="7">
        <v>396</v>
      </c>
      <c r="AK652" s="7">
        <v>48118040</v>
      </c>
      <c r="AL652" s="6">
        <v>2184.5590160000002</v>
      </c>
      <c r="AM652" s="7">
        <v>41509617</v>
      </c>
      <c r="AN652" s="5">
        <v>17.505520000000001</v>
      </c>
    </row>
    <row r="653" spans="1:40" x14ac:dyDescent="0.3">
      <c r="A653" s="4" t="s">
        <v>701</v>
      </c>
      <c r="B653" s="2">
        <v>102864</v>
      </c>
      <c r="C653" s="1" t="s">
        <v>54</v>
      </c>
      <c r="D653" s="5">
        <v>10878.317788799999</v>
      </c>
      <c r="E653" s="6" t="s">
        <v>42</v>
      </c>
      <c r="F653" s="6">
        <v>23295.317789000001</v>
      </c>
      <c r="G653" s="8">
        <v>1.06</v>
      </c>
      <c r="H653" s="5">
        <v>14.228776</v>
      </c>
      <c r="I653" s="8">
        <v>1.06</v>
      </c>
      <c r="J653" s="5">
        <v>14.251497000000001</v>
      </c>
      <c r="K653" s="5">
        <v>0.93184725000000002</v>
      </c>
      <c r="L653" s="5">
        <v>0.87721453999999999</v>
      </c>
      <c r="M653" s="5">
        <v>16.736989999999999</v>
      </c>
      <c r="N653" s="5" t="s">
        <v>42</v>
      </c>
      <c r="O653" s="5" t="s">
        <v>42</v>
      </c>
      <c r="P653" s="5" t="s">
        <v>42</v>
      </c>
      <c r="Q653" s="5" t="s">
        <v>42</v>
      </c>
      <c r="R653" s="5">
        <v>2.4367487226778199</v>
      </c>
      <c r="S653" s="1" t="s">
        <v>49</v>
      </c>
      <c r="T653" s="7">
        <v>7106000</v>
      </c>
      <c r="U653" s="7">
        <v>7943000</v>
      </c>
      <c r="V653" s="7">
        <v>8671000</v>
      </c>
      <c r="W653" s="7">
        <v>6200000</v>
      </c>
      <c r="X653" s="7">
        <v>6764000</v>
      </c>
      <c r="Y653" s="7">
        <v>6777000</v>
      </c>
      <c r="Z653" s="7">
        <v>6909000</v>
      </c>
      <c r="AA653" s="7">
        <v>7106000</v>
      </c>
      <c r="AB653" s="5" t="s">
        <v>42</v>
      </c>
      <c r="AC653" s="5" t="s">
        <v>42</v>
      </c>
      <c r="AD653" s="5" t="s">
        <v>42</v>
      </c>
      <c r="AE653" s="5" t="s">
        <v>42</v>
      </c>
      <c r="AF653" s="7">
        <v>304714784</v>
      </c>
      <c r="AG653" s="7">
        <v>304655610</v>
      </c>
      <c r="AH653" s="7">
        <v>301629751</v>
      </c>
      <c r="AI653" s="5">
        <v>83.49</v>
      </c>
      <c r="AJ653" s="7">
        <v>706</v>
      </c>
      <c r="AK653" s="7">
        <v>254404760</v>
      </c>
      <c r="AL653" s="6">
        <v>9082.2499320000006</v>
      </c>
      <c r="AM653" s="7">
        <v>273219492</v>
      </c>
      <c r="AN653" s="5">
        <v>89.664010000000005</v>
      </c>
    </row>
    <row r="654" spans="1:40" x14ac:dyDescent="0.3">
      <c r="A654" s="4" t="s">
        <v>702</v>
      </c>
      <c r="B654" s="2">
        <v>4571302</v>
      </c>
      <c r="C654" s="1" t="s">
        <v>41</v>
      </c>
      <c r="D654" s="5">
        <v>10669.461515360001</v>
      </c>
      <c r="E654" s="6">
        <v>14567.461515000001</v>
      </c>
      <c r="F654" s="6">
        <v>14511.461515000001</v>
      </c>
      <c r="G654" s="5">
        <v>0.99</v>
      </c>
      <c r="H654" s="5">
        <v>13.758056</v>
      </c>
      <c r="I654" s="5">
        <v>0.99</v>
      </c>
      <c r="J654" s="5">
        <v>13.758056</v>
      </c>
      <c r="K654" s="5">
        <v>1.3770733500000001</v>
      </c>
      <c r="L654" s="5">
        <v>1.1211812000000001</v>
      </c>
      <c r="M654" s="5" t="s">
        <v>799</v>
      </c>
      <c r="N654" s="5">
        <v>14.461297865074</v>
      </c>
      <c r="O654" s="5">
        <v>19.5573250755732</v>
      </c>
      <c r="P654" s="5">
        <v>14.52389</v>
      </c>
      <c r="Q654" s="5">
        <v>9.350104</v>
      </c>
      <c r="R654" s="5">
        <v>9.350104</v>
      </c>
      <c r="S654" s="1" t="s">
        <v>49</v>
      </c>
      <c r="T654" s="7">
        <v>981000</v>
      </c>
      <c r="U654" s="7">
        <v>975000</v>
      </c>
      <c r="V654" s="7">
        <v>988000</v>
      </c>
      <c r="W654" s="7">
        <v>51000</v>
      </c>
      <c r="X654" s="7">
        <v>1003000</v>
      </c>
      <c r="Y654" s="7">
        <v>981000</v>
      </c>
      <c r="Z654" s="7">
        <v>980000</v>
      </c>
      <c r="AA654" s="7">
        <v>981000</v>
      </c>
      <c r="AB654" s="5">
        <v>75.025000000000006</v>
      </c>
      <c r="AC654" s="5">
        <v>74.775999999999996</v>
      </c>
      <c r="AD654" s="5">
        <v>30.887</v>
      </c>
      <c r="AE654" s="5">
        <v>30.907</v>
      </c>
      <c r="AF654" s="7">
        <v>142848038</v>
      </c>
      <c r="AG654" s="7">
        <v>142847969</v>
      </c>
      <c r="AH654" s="7">
        <v>146213126</v>
      </c>
      <c r="AI654" s="5">
        <v>89.66</v>
      </c>
      <c r="AJ654" s="7">
        <v>504</v>
      </c>
      <c r="AK654" s="7">
        <v>128082967</v>
      </c>
      <c r="AL654" s="6">
        <v>9570.3592939999999</v>
      </c>
      <c r="AM654" s="7">
        <v>121817615</v>
      </c>
      <c r="AN654" s="5">
        <v>85.277730000000005</v>
      </c>
    </row>
    <row r="655" spans="1:40" x14ac:dyDescent="0.3">
      <c r="A655" s="4" t="s">
        <v>703</v>
      </c>
      <c r="B655" s="2">
        <v>4022066</v>
      </c>
      <c r="C655" s="1" t="s">
        <v>54</v>
      </c>
      <c r="D655" s="5">
        <v>10521.409876379999</v>
      </c>
      <c r="E655" s="6">
        <v>15171.409876</v>
      </c>
      <c r="F655" s="6" t="s">
        <v>42</v>
      </c>
      <c r="G655" s="5">
        <v>1.53</v>
      </c>
      <c r="H655" s="5">
        <v>12.161511000000001</v>
      </c>
      <c r="I655" s="5">
        <v>1.53</v>
      </c>
      <c r="J655" s="5">
        <v>12.161511000000001</v>
      </c>
      <c r="K655" s="5">
        <v>11.349831269999999</v>
      </c>
      <c r="L655" s="5">
        <v>1.8608606599999999</v>
      </c>
      <c r="M655" s="5">
        <v>17.907710999999999</v>
      </c>
      <c r="N655" s="5" t="s">
        <v>42</v>
      </c>
      <c r="O655" s="5" t="s">
        <v>42</v>
      </c>
      <c r="P655" s="5">
        <v>1.623653</v>
      </c>
      <c r="Q655" s="5">
        <v>8.3912669999999991</v>
      </c>
      <c r="R655" s="5">
        <v>8.3912669999999991</v>
      </c>
      <c r="S655" s="1" t="s">
        <v>49</v>
      </c>
      <c r="T655" s="7">
        <v>9210000</v>
      </c>
      <c r="U655" s="7">
        <v>10580000</v>
      </c>
      <c r="V655" s="7">
        <v>10476000</v>
      </c>
      <c r="W655" s="7">
        <v>8473000</v>
      </c>
      <c r="X655" s="7">
        <v>9344000</v>
      </c>
      <c r="Y655" s="7">
        <v>9147000</v>
      </c>
      <c r="Z655" s="7">
        <v>9108000</v>
      </c>
      <c r="AA655" s="7">
        <v>9210000</v>
      </c>
      <c r="AB655" s="5">
        <v>22.541</v>
      </c>
      <c r="AC655" s="8">
        <v>23.619</v>
      </c>
      <c r="AD655" s="5">
        <v>16.763999999999999</v>
      </c>
      <c r="AE655" s="8">
        <v>18.021999999999998</v>
      </c>
      <c r="AF655" s="7">
        <v>115861798</v>
      </c>
      <c r="AG655" s="7">
        <v>116809604</v>
      </c>
      <c r="AH655" s="7">
        <v>118513215</v>
      </c>
      <c r="AI655" s="5">
        <v>89.06</v>
      </c>
      <c r="AJ655" s="7">
        <v>924</v>
      </c>
      <c r="AK655" s="7">
        <v>103187097</v>
      </c>
      <c r="AL655" s="6">
        <v>9370.4202779999996</v>
      </c>
      <c r="AM655" s="7">
        <v>114995809</v>
      </c>
      <c r="AN655" s="5">
        <v>99.252570000000006</v>
      </c>
    </row>
    <row r="656" spans="1:40" x14ac:dyDescent="0.3">
      <c r="A656" s="4" t="s">
        <v>704</v>
      </c>
      <c r="B656" s="2">
        <v>5111952</v>
      </c>
      <c r="C656" s="1" t="s">
        <v>54</v>
      </c>
      <c r="D656" s="5">
        <v>11204.79859522</v>
      </c>
      <c r="E656" s="6">
        <v>10469.490594999999</v>
      </c>
      <c r="F656" s="6" t="s">
        <v>42</v>
      </c>
      <c r="G656" s="5">
        <v>-0.17799999999999999</v>
      </c>
      <c r="H656" s="5" t="s">
        <v>799</v>
      </c>
      <c r="I656" s="5">
        <v>-0.17799999999999999</v>
      </c>
      <c r="J656" s="5" t="s">
        <v>799</v>
      </c>
      <c r="K656" s="5">
        <v>22.351720049999997</v>
      </c>
      <c r="L656" s="5">
        <v>8.7153098999999994</v>
      </c>
      <c r="M656" s="5">
        <v>70.571161000000004</v>
      </c>
      <c r="N656" s="5" t="s">
        <v>42</v>
      </c>
      <c r="O656" s="5" t="s">
        <v>42</v>
      </c>
      <c r="P656" s="5">
        <v>9.4345149999999993</v>
      </c>
      <c r="Q656" s="5" t="s">
        <v>799</v>
      </c>
      <c r="R656" s="5" t="s">
        <v>799</v>
      </c>
      <c r="S656" s="1" t="s">
        <v>49</v>
      </c>
      <c r="T656" s="7">
        <v>950010</v>
      </c>
      <c r="U656" s="7">
        <v>720203</v>
      </c>
      <c r="V656" s="7">
        <v>514821</v>
      </c>
      <c r="W656" s="7">
        <v>400291</v>
      </c>
      <c r="X656" s="7">
        <v>1109701</v>
      </c>
      <c r="Y656" s="7">
        <v>1061723</v>
      </c>
      <c r="Z656" s="7">
        <v>1005912</v>
      </c>
      <c r="AA656" s="7">
        <v>950010</v>
      </c>
      <c r="AB656" s="5">
        <v>81.692999999999998</v>
      </c>
      <c r="AC656" s="5">
        <v>82.364000000000004</v>
      </c>
      <c r="AD656" s="8">
        <v>-18.28</v>
      </c>
      <c r="AE656" s="5">
        <v>-4.9029999999999996</v>
      </c>
      <c r="AF656" s="7">
        <v>148663793</v>
      </c>
      <c r="AG656" s="7">
        <v>147678550</v>
      </c>
      <c r="AH656" s="7">
        <v>143452776</v>
      </c>
      <c r="AI656" s="5">
        <v>87.53</v>
      </c>
      <c r="AJ656" s="7">
        <v>458</v>
      </c>
      <c r="AK656" s="7">
        <v>130125872</v>
      </c>
      <c r="AL656" s="6">
        <v>9807.5869719999992</v>
      </c>
      <c r="AM656" s="7">
        <v>137243550</v>
      </c>
      <c r="AN656" s="8">
        <v>92.317999999999998</v>
      </c>
    </row>
    <row r="657" spans="1:40" x14ac:dyDescent="0.3">
      <c r="A657" s="4" t="s">
        <v>705</v>
      </c>
      <c r="B657" s="2">
        <v>5282621</v>
      </c>
      <c r="C657" s="1" t="s">
        <v>54</v>
      </c>
      <c r="D657" s="5">
        <v>10711.33865249</v>
      </c>
      <c r="E657" s="6">
        <v>12230.443652</v>
      </c>
      <c r="F657" s="6" t="s">
        <v>42</v>
      </c>
      <c r="G657" s="5">
        <v>0.48</v>
      </c>
      <c r="H657" s="5">
        <v>55.463630999999999</v>
      </c>
      <c r="I657" s="5">
        <v>0.48</v>
      </c>
      <c r="J657" s="5">
        <v>55.463630999999999</v>
      </c>
      <c r="K657" s="5">
        <v>6.2930762900000001</v>
      </c>
      <c r="L657" s="5">
        <v>5.0736489200000001</v>
      </c>
      <c r="M657" s="5">
        <v>86.710069000000004</v>
      </c>
      <c r="N657" s="5" t="s">
        <v>42</v>
      </c>
      <c r="O657" s="5" t="s">
        <v>42</v>
      </c>
      <c r="P657" s="5">
        <v>2.7818749999999999</v>
      </c>
      <c r="Q657" s="5">
        <v>16.066053</v>
      </c>
      <c r="R657" s="5">
        <v>16.066053</v>
      </c>
      <c r="S657" s="1" t="s">
        <v>49</v>
      </c>
      <c r="T657" s="7">
        <v>4413884</v>
      </c>
      <c r="U657" s="7">
        <v>4264473</v>
      </c>
      <c r="V657" s="7">
        <v>3433533</v>
      </c>
      <c r="W657" s="7">
        <v>2425788</v>
      </c>
      <c r="X657" s="7">
        <v>4396475</v>
      </c>
      <c r="Y657" s="7">
        <v>4386361</v>
      </c>
      <c r="Z657" s="7">
        <v>4389121</v>
      </c>
      <c r="AA657" s="7">
        <v>4413884</v>
      </c>
      <c r="AB657" s="5">
        <v>42.677</v>
      </c>
      <c r="AC657" s="5">
        <v>43.576000000000001</v>
      </c>
      <c r="AD657" s="8">
        <v>11.935</v>
      </c>
      <c r="AE657" s="8">
        <v>10.766999999999999</v>
      </c>
      <c r="AF657" s="7">
        <v>107223985</v>
      </c>
      <c r="AG657" s="7">
        <v>107132849</v>
      </c>
      <c r="AH657" s="7">
        <v>106569892</v>
      </c>
      <c r="AI657" s="5">
        <v>107.25</v>
      </c>
      <c r="AJ657" s="7">
        <v>517</v>
      </c>
      <c r="AK657" s="7">
        <v>115005650</v>
      </c>
      <c r="AL657" s="6">
        <v>11487.914377999999</v>
      </c>
      <c r="AM657" s="7">
        <v>105595693</v>
      </c>
      <c r="AN657" s="5">
        <v>98.47466</v>
      </c>
    </row>
    <row r="658" spans="1:40" x14ac:dyDescent="0.3">
      <c r="A658" s="4" t="s">
        <v>706</v>
      </c>
      <c r="B658" s="2">
        <v>4796000</v>
      </c>
      <c r="C658" s="1" t="s">
        <v>54</v>
      </c>
      <c r="D658" s="5">
        <v>9597.8818601999992</v>
      </c>
      <c r="E658" s="6">
        <v>11229.88186</v>
      </c>
      <c r="F658" s="6">
        <v>11217.88186</v>
      </c>
      <c r="G658" s="5">
        <v>0.38</v>
      </c>
      <c r="H658" s="5" t="s">
        <v>799</v>
      </c>
      <c r="I658" s="5">
        <v>0.38</v>
      </c>
      <c r="J658" s="5" t="s">
        <v>799</v>
      </c>
      <c r="K658" s="5">
        <v>1.8923186599999999</v>
      </c>
      <c r="L658" s="5">
        <v>1.82815806</v>
      </c>
      <c r="M658" s="5" t="s">
        <v>799</v>
      </c>
      <c r="N658" s="5" t="s">
        <v>799</v>
      </c>
      <c r="O658" s="5">
        <v>19.8168563300142</v>
      </c>
      <c r="P658" s="5">
        <v>1.020527</v>
      </c>
      <c r="Q658" s="5">
        <v>10.340591</v>
      </c>
      <c r="R658" s="5">
        <v>10.340591</v>
      </c>
      <c r="S658" s="1" t="s">
        <v>49</v>
      </c>
      <c r="T658" s="7">
        <v>10551000</v>
      </c>
      <c r="U658" s="7">
        <v>12451000</v>
      </c>
      <c r="V658" s="7">
        <v>12152000</v>
      </c>
      <c r="W658" s="7">
        <v>9286000</v>
      </c>
      <c r="X658" s="7">
        <v>11004000</v>
      </c>
      <c r="Y658" s="7">
        <v>10702000</v>
      </c>
      <c r="Z658" s="7">
        <v>10480000</v>
      </c>
      <c r="AA658" s="7">
        <v>10551000</v>
      </c>
      <c r="AB658" s="8">
        <v>7.9039999999999999</v>
      </c>
      <c r="AC658" s="8">
        <v>12.077</v>
      </c>
      <c r="AD658" s="8">
        <v>5.63</v>
      </c>
      <c r="AE658" s="8">
        <v>9.7240000000000002</v>
      </c>
      <c r="AF658" s="7">
        <v>258354828</v>
      </c>
      <c r="AG658" s="7">
        <v>258340140</v>
      </c>
      <c r="AH658" s="7">
        <v>178471908</v>
      </c>
      <c r="AI658" s="5">
        <v>70.77</v>
      </c>
      <c r="AJ658" s="7">
        <v>600</v>
      </c>
      <c r="AK658" s="7">
        <v>182828551</v>
      </c>
      <c r="AL658" s="6">
        <v>6792.0806689999999</v>
      </c>
      <c r="AM658" s="7">
        <v>256262598</v>
      </c>
      <c r="AN658" s="5">
        <v>99.190169999999995</v>
      </c>
    </row>
    <row r="659" spans="1:40" x14ac:dyDescent="0.3">
      <c r="A659" s="4" t="s">
        <v>707</v>
      </c>
      <c r="B659" s="2">
        <v>4810610</v>
      </c>
      <c r="C659" s="1" t="s">
        <v>41</v>
      </c>
      <c r="D659" s="5">
        <v>11486.288221999999</v>
      </c>
      <c r="E659" s="6">
        <v>11697.666222</v>
      </c>
      <c r="F659" s="6" t="s">
        <v>42</v>
      </c>
      <c r="G659" s="5">
        <v>0.21</v>
      </c>
      <c r="H659" s="5">
        <v>76.174920999999998</v>
      </c>
      <c r="I659" s="5">
        <v>0.21</v>
      </c>
      <c r="J659" s="5">
        <v>76.174920999999998</v>
      </c>
      <c r="K659" s="5">
        <v>17.142518379999999</v>
      </c>
      <c r="L659" s="5">
        <v>5.3703291000000002</v>
      </c>
      <c r="M659" s="5">
        <v>46.548616000000003</v>
      </c>
      <c r="N659" s="5" t="s">
        <v>42</v>
      </c>
      <c r="O659" s="5" t="s">
        <v>42</v>
      </c>
      <c r="P659" s="5">
        <v>9.984496</v>
      </c>
      <c r="Q659" s="5">
        <v>35.713920999999999</v>
      </c>
      <c r="R659" s="5">
        <v>35.713920999999999</v>
      </c>
      <c r="S659" s="1" t="s">
        <v>47</v>
      </c>
      <c r="T659" s="7">
        <v>1159060</v>
      </c>
      <c r="U659" s="7">
        <v>1136702</v>
      </c>
      <c r="V659" s="7">
        <v>1105599</v>
      </c>
      <c r="W659" s="7">
        <v>931032</v>
      </c>
      <c r="X659" s="7">
        <v>1171583</v>
      </c>
      <c r="Y659" s="7">
        <v>1159060</v>
      </c>
      <c r="Z659" s="7">
        <v>1154281</v>
      </c>
      <c r="AA659" s="7">
        <v>1144999</v>
      </c>
      <c r="AB659" s="5">
        <v>66.471999999999994</v>
      </c>
      <c r="AC659" s="8">
        <v>65.995000000000005</v>
      </c>
      <c r="AD659" s="5">
        <v>26.777999999999999</v>
      </c>
      <c r="AE659" s="8">
        <v>26.332999999999998</v>
      </c>
      <c r="AF659" s="7">
        <v>158878127</v>
      </c>
      <c r="AG659" s="7">
        <v>158216258</v>
      </c>
      <c r="AH659" s="7">
        <v>158354579</v>
      </c>
      <c r="AI659" s="5">
        <v>98.73</v>
      </c>
      <c r="AJ659" s="7">
        <v>713</v>
      </c>
      <c r="AK659" s="7">
        <v>156880640</v>
      </c>
      <c r="AL659" s="6">
        <v>11340.901465000001</v>
      </c>
      <c r="AM659" s="7">
        <v>157084202</v>
      </c>
      <c r="AN659" s="5">
        <v>98.862369999999999</v>
      </c>
    </row>
    <row r="660" spans="1:40" x14ac:dyDescent="0.3">
      <c r="A660" s="4" t="s">
        <v>708</v>
      </c>
      <c r="B660" s="2">
        <v>4082835</v>
      </c>
      <c r="C660" s="1" t="s">
        <v>54</v>
      </c>
      <c r="D660" s="5">
        <v>10256.3035208</v>
      </c>
      <c r="E660" s="6">
        <v>11452.22452</v>
      </c>
      <c r="F660" s="6" t="s">
        <v>42</v>
      </c>
      <c r="G660" s="5">
        <v>0.75900000000000001</v>
      </c>
      <c r="H660" s="5">
        <v>37.139073000000003</v>
      </c>
      <c r="I660" s="5">
        <v>0.75900000000000001</v>
      </c>
      <c r="J660" s="5">
        <v>37.139073000000003</v>
      </c>
      <c r="K660" s="5">
        <v>17.429681430000002</v>
      </c>
      <c r="L660" s="5">
        <v>9.686501419999999</v>
      </c>
      <c r="M660" s="5">
        <v>51.005001999999998</v>
      </c>
      <c r="N660" s="5" t="s">
        <v>42</v>
      </c>
      <c r="O660" s="5" t="s">
        <v>42</v>
      </c>
      <c r="P660" s="5">
        <v>4.2685959999999996</v>
      </c>
      <c r="Q660" s="5">
        <v>23.781659000000001</v>
      </c>
      <c r="R660" s="5">
        <v>23.781659000000001</v>
      </c>
      <c r="S660" s="1" t="s">
        <v>49</v>
      </c>
      <c r="T660" s="7">
        <v>2496309</v>
      </c>
      <c r="U660" s="7">
        <v>2232834</v>
      </c>
      <c r="V660" s="7">
        <v>2124074</v>
      </c>
      <c r="W660" s="7">
        <v>2123516</v>
      </c>
      <c r="X660" s="7">
        <v>2682902</v>
      </c>
      <c r="Y660" s="7">
        <v>2600935</v>
      </c>
      <c r="Z660" s="7">
        <v>2531915</v>
      </c>
      <c r="AA660" s="7">
        <v>2496309</v>
      </c>
      <c r="AB660" s="8">
        <v>24.86</v>
      </c>
      <c r="AC660" s="8">
        <v>24.95</v>
      </c>
      <c r="AD660" s="5">
        <v>15.601000000000001</v>
      </c>
      <c r="AE660" s="5">
        <v>15.763</v>
      </c>
      <c r="AF660" s="7">
        <v>91440207</v>
      </c>
      <c r="AG660" s="7">
        <v>91417634</v>
      </c>
      <c r="AH660" s="7">
        <v>91510822</v>
      </c>
      <c r="AI660" s="8">
        <v>90.8</v>
      </c>
      <c r="AJ660" s="7">
        <v>625</v>
      </c>
      <c r="AK660" s="7">
        <v>83028517</v>
      </c>
      <c r="AL660" s="6">
        <v>9312.4784660000005</v>
      </c>
      <c r="AM660" s="7">
        <v>91025661</v>
      </c>
      <c r="AN660" s="5">
        <v>99.543059999999997</v>
      </c>
    </row>
    <row r="661" spans="1:40" x14ac:dyDescent="0.3">
      <c r="A661" s="4" t="s">
        <v>709</v>
      </c>
      <c r="B661" s="2">
        <v>102719</v>
      </c>
      <c r="C661" s="1" t="s">
        <v>54</v>
      </c>
      <c r="D661" s="5">
        <v>10530.95698447</v>
      </c>
      <c r="E661" s="6">
        <v>13023.556984000001</v>
      </c>
      <c r="F661" s="6">
        <v>21265.656984000001</v>
      </c>
      <c r="G661" s="5">
        <v>-0.18099999999999999</v>
      </c>
      <c r="H661" s="5">
        <v>23.714623</v>
      </c>
      <c r="I661" s="5">
        <v>-0.18099999999999999</v>
      </c>
      <c r="J661" s="5">
        <v>23.714623</v>
      </c>
      <c r="K661" s="5">
        <v>7.0462508799999997</v>
      </c>
      <c r="L661" s="5">
        <v>0.84181004000000004</v>
      </c>
      <c r="M661" s="5">
        <v>12.899293999999999</v>
      </c>
      <c r="N661" s="5" t="s">
        <v>42</v>
      </c>
      <c r="O661" s="5" t="s">
        <v>42</v>
      </c>
      <c r="P661" s="5">
        <v>1.5361590000000001</v>
      </c>
      <c r="Q661" s="5">
        <v>6.0364110000000002</v>
      </c>
      <c r="R661" s="5">
        <v>6.0364110000000002</v>
      </c>
      <c r="S661" s="1" t="s">
        <v>43</v>
      </c>
      <c r="T661" s="7">
        <v>8478000</v>
      </c>
      <c r="U661" s="7">
        <v>7849400</v>
      </c>
      <c r="V661" s="7">
        <v>8275300</v>
      </c>
      <c r="W661" s="7">
        <v>8425500</v>
      </c>
      <c r="X661" s="7">
        <v>8478000</v>
      </c>
      <c r="Y661" s="7">
        <v>8252900</v>
      </c>
      <c r="Z661" s="7">
        <v>8099000</v>
      </c>
      <c r="AA661" s="7">
        <v>7873400</v>
      </c>
      <c r="AB661" s="5">
        <v>38.216999999999999</v>
      </c>
      <c r="AC661" s="5">
        <v>38.216999999999999</v>
      </c>
      <c r="AD661" s="5">
        <v>20.143000000000001</v>
      </c>
      <c r="AE661" s="5">
        <v>20.143000000000001</v>
      </c>
      <c r="AF661" s="7">
        <v>523596548</v>
      </c>
      <c r="AG661" s="7">
        <v>522059992</v>
      </c>
      <c r="AH661" s="7">
        <v>495937891</v>
      </c>
      <c r="AI661" s="5">
        <v>51.26</v>
      </c>
      <c r="AJ661" s="7">
        <v>702</v>
      </c>
      <c r="AK661" s="7">
        <v>268409136</v>
      </c>
      <c r="AL661" s="6">
        <v>5397.7077239999999</v>
      </c>
      <c r="AM661" s="7">
        <v>308686304</v>
      </c>
      <c r="AN661" s="5">
        <v>58.946980000000003</v>
      </c>
    </row>
    <row r="662" spans="1:40" x14ac:dyDescent="0.3">
      <c r="A662" s="4" t="s">
        <v>710</v>
      </c>
      <c r="B662" s="2">
        <v>4157184</v>
      </c>
      <c r="C662" s="1" t="s">
        <v>54</v>
      </c>
      <c r="D662" s="5">
        <v>12366.176278950001</v>
      </c>
      <c r="E662" s="6">
        <v>12950.176278000001</v>
      </c>
      <c r="F662" s="6" t="s">
        <v>42</v>
      </c>
      <c r="G662" s="5">
        <v>0.28000000000000003</v>
      </c>
      <c r="H662" s="5">
        <v>49.404761999999998</v>
      </c>
      <c r="I662" s="5">
        <v>0.28000000000000003</v>
      </c>
      <c r="J662" s="5">
        <v>49.404761999999998</v>
      </c>
      <c r="K662" s="5">
        <v>14.45433437</v>
      </c>
      <c r="L662" s="5">
        <v>2.6619628</v>
      </c>
      <c r="M662" s="5">
        <v>30.740741</v>
      </c>
      <c r="N662" s="5" t="s">
        <v>42</v>
      </c>
      <c r="O662" s="5" t="s">
        <v>42</v>
      </c>
      <c r="P662" s="5">
        <v>2.5723889999999998</v>
      </c>
      <c r="Q662" s="5">
        <v>23.675992999999998</v>
      </c>
      <c r="R662" s="5">
        <v>23.675992999999998</v>
      </c>
      <c r="S662" s="1" t="s">
        <v>49</v>
      </c>
      <c r="T662" s="7">
        <v>5564500</v>
      </c>
      <c r="U662" s="7">
        <v>5301200</v>
      </c>
      <c r="V662" s="7">
        <v>4735400</v>
      </c>
      <c r="W662" s="7">
        <v>4445100</v>
      </c>
      <c r="X662" s="7">
        <v>5034300</v>
      </c>
      <c r="Y662" s="7">
        <v>5101100</v>
      </c>
      <c r="Z662" s="7">
        <v>5341600</v>
      </c>
      <c r="AA662" s="7">
        <v>5564500</v>
      </c>
      <c r="AB662" s="5">
        <v>57.542000000000002</v>
      </c>
      <c r="AC662" s="8">
        <v>58.597999999999999</v>
      </c>
      <c r="AD662" s="5">
        <v>13.708</v>
      </c>
      <c r="AE662" s="8">
        <v>9.9019999999999992</v>
      </c>
      <c r="AF662" s="7">
        <v>330900000</v>
      </c>
      <c r="AG662" s="7">
        <v>325300000</v>
      </c>
      <c r="AH662" s="7">
        <v>318800000</v>
      </c>
      <c r="AI662" s="8">
        <v>85.4</v>
      </c>
      <c r="AJ662" s="7">
        <v>728</v>
      </c>
      <c r="AK662" s="7">
        <v>282739652</v>
      </c>
      <c r="AL662" s="6">
        <v>10560.326002</v>
      </c>
      <c r="AM662" s="7">
        <v>326674610</v>
      </c>
      <c r="AN662" s="5">
        <v>98.666690000000003</v>
      </c>
    </row>
    <row r="663" spans="1:40" x14ac:dyDescent="0.3">
      <c r="A663" s="4" t="s">
        <v>711</v>
      </c>
      <c r="B663" s="2">
        <v>102777</v>
      </c>
      <c r="C663" s="1" t="s">
        <v>54</v>
      </c>
      <c r="D663" s="5">
        <v>10864.72116565</v>
      </c>
      <c r="E663" s="6" t="s">
        <v>42</v>
      </c>
      <c r="F663" s="6">
        <v>11175.652166</v>
      </c>
      <c r="G663" s="5">
        <v>1.34</v>
      </c>
      <c r="H663" s="5">
        <v>19.195298372513601</v>
      </c>
      <c r="I663" s="5">
        <v>1.34</v>
      </c>
      <c r="J663" s="5">
        <v>19.195298372513601</v>
      </c>
      <c r="K663" s="5">
        <v>3.2315105797778103</v>
      </c>
      <c r="L663" s="5">
        <v>2.2291366007434199</v>
      </c>
      <c r="M663" s="5" t="s">
        <v>799</v>
      </c>
      <c r="N663" s="5" t="s">
        <v>42</v>
      </c>
      <c r="O663" s="5" t="s">
        <v>42</v>
      </c>
      <c r="P663" s="5" t="s">
        <v>42</v>
      </c>
      <c r="Q663" s="5" t="s">
        <v>42</v>
      </c>
      <c r="R663" s="5">
        <v>5.7170631539516501</v>
      </c>
      <c r="S663" s="1" t="s">
        <v>49</v>
      </c>
      <c r="T663" s="7">
        <v>4348944</v>
      </c>
      <c r="U663" s="7">
        <v>4391439</v>
      </c>
      <c r="V663" s="7">
        <v>4737088</v>
      </c>
      <c r="W663" s="7">
        <v>3752061</v>
      </c>
      <c r="X663" s="7">
        <v>4752017</v>
      </c>
      <c r="Y663" s="7">
        <v>4572400</v>
      </c>
      <c r="Z663" s="7">
        <v>4405189</v>
      </c>
      <c r="AA663" s="7">
        <v>4348944</v>
      </c>
      <c r="AB663" s="8">
        <v>94.38</v>
      </c>
      <c r="AC663" s="5">
        <v>94.623999999999995</v>
      </c>
      <c r="AD663" s="5" t="s">
        <v>42</v>
      </c>
      <c r="AE663" s="5" t="s">
        <v>42</v>
      </c>
      <c r="AF663" s="7">
        <v>102313065</v>
      </c>
      <c r="AG663" s="7">
        <v>102518006</v>
      </c>
      <c r="AH663" s="7">
        <v>103120282</v>
      </c>
      <c r="AI663" s="5">
        <v>87.16</v>
      </c>
      <c r="AJ663" s="7">
        <v>510</v>
      </c>
      <c r="AK663" s="7">
        <v>89213895</v>
      </c>
      <c r="AL663" s="6">
        <v>9470.0549539999993</v>
      </c>
      <c r="AM663" s="7">
        <v>99053874</v>
      </c>
      <c r="AN663" s="5">
        <v>96.777159999999995</v>
      </c>
    </row>
    <row r="664" spans="1:40" x14ac:dyDescent="0.3">
      <c r="A664" s="4" t="s">
        <v>712</v>
      </c>
      <c r="B664" s="2">
        <v>20262963</v>
      </c>
      <c r="C664" s="1" t="s">
        <v>41</v>
      </c>
      <c r="D664" s="5">
        <v>11249.71805652</v>
      </c>
      <c r="E664" s="6">
        <v>21247.134055999999</v>
      </c>
      <c r="F664" s="6" t="s">
        <v>42</v>
      </c>
      <c r="G664" s="8">
        <v>1.214</v>
      </c>
      <c r="H664" s="5">
        <v>9.9138610000000007</v>
      </c>
      <c r="I664" s="8">
        <v>1.214</v>
      </c>
      <c r="J664" s="5">
        <v>9.9138610000000007</v>
      </c>
      <c r="K664" s="5">
        <v>1.6452241699999999</v>
      </c>
      <c r="L664" s="5">
        <v>1.6439423500000001</v>
      </c>
      <c r="M664" s="5" t="s">
        <v>799</v>
      </c>
      <c r="N664" s="5" t="s">
        <v>42</v>
      </c>
      <c r="O664" s="5" t="s">
        <v>42</v>
      </c>
      <c r="P664" s="5">
        <v>9.3764810000000001</v>
      </c>
      <c r="Q664" s="5" t="s">
        <v>42</v>
      </c>
      <c r="R664" s="5" t="s">
        <v>42</v>
      </c>
      <c r="S664" s="1" t="s">
        <v>49</v>
      </c>
      <c r="T664" s="7">
        <v>2354554</v>
      </c>
      <c r="U664" s="7">
        <v>2237215</v>
      </c>
      <c r="V664" s="7">
        <v>2289463</v>
      </c>
      <c r="W664" s="7">
        <v>2122353</v>
      </c>
      <c r="X664" s="7">
        <v>2266003</v>
      </c>
      <c r="Y664" s="7">
        <v>2237626</v>
      </c>
      <c r="Z664" s="7">
        <v>2238561</v>
      </c>
      <c r="AA664" s="7">
        <v>2354554</v>
      </c>
      <c r="AB664" s="5">
        <v>76.188000000000002</v>
      </c>
      <c r="AC664" s="5">
        <v>78.292000000000002</v>
      </c>
      <c r="AD664" s="5">
        <v>63.613999999999997</v>
      </c>
      <c r="AE664" s="5" t="s">
        <v>42</v>
      </c>
      <c r="AF664" s="7">
        <v>446038000</v>
      </c>
      <c r="AG664" s="7">
        <v>449065000</v>
      </c>
      <c r="AH664" s="7">
        <v>445843000</v>
      </c>
      <c r="AI664" s="5">
        <v>72.16</v>
      </c>
      <c r="AJ664" s="7">
        <v>542</v>
      </c>
      <c r="AK664" s="7">
        <v>320629711</v>
      </c>
      <c r="AL664" s="6">
        <v>8118.344282</v>
      </c>
      <c r="AM664" s="7">
        <v>383918911</v>
      </c>
      <c r="AN664" s="5">
        <v>86.409520000000001</v>
      </c>
    </row>
    <row r="665" spans="1:40" x14ac:dyDescent="0.3">
      <c r="A665" s="4" t="s">
        <v>713</v>
      </c>
      <c r="B665" s="2">
        <v>4252831</v>
      </c>
      <c r="C665" s="1" t="s">
        <v>54</v>
      </c>
      <c r="D665" s="5">
        <v>10841.951037680001</v>
      </c>
      <c r="E665" s="6">
        <v>10914.313037</v>
      </c>
      <c r="F665" s="6">
        <v>10914.313037999998</v>
      </c>
      <c r="G665" s="8">
        <v>4.9000000000000004</v>
      </c>
      <c r="H665" s="5">
        <v>26.5427594070696</v>
      </c>
      <c r="I665" s="8">
        <v>4.9000000000000004</v>
      </c>
      <c r="J665" s="5">
        <v>26.5427594070696</v>
      </c>
      <c r="K665" s="5">
        <v>7.5743645858526998</v>
      </c>
      <c r="L665" s="5">
        <v>7.5556892866575698</v>
      </c>
      <c r="M665" s="5">
        <v>11.3046604092203</v>
      </c>
      <c r="N665" s="5" t="s">
        <v>42</v>
      </c>
      <c r="O665" s="5" t="s">
        <v>42</v>
      </c>
      <c r="P665" s="5">
        <v>7.1495519999999999</v>
      </c>
      <c r="Q665" s="5">
        <v>20.997796000000001</v>
      </c>
      <c r="R665" s="5">
        <v>20.997796000000001</v>
      </c>
      <c r="S665" s="1" t="s">
        <v>49</v>
      </c>
      <c r="T665" s="7">
        <v>1224449</v>
      </c>
      <c r="U665" s="7">
        <v>838804</v>
      </c>
      <c r="V665" s="7">
        <v>653472</v>
      </c>
      <c r="W665" s="7">
        <v>459886</v>
      </c>
      <c r="X665" s="7">
        <v>1526573</v>
      </c>
      <c r="Y665" s="7">
        <v>1422882</v>
      </c>
      <c r="Z665" s="7">
        <v>1334095</v>
      </c>
      <c r="AA665" s="7">
        <v>1224449</v>
      </c>
      <c r="AB665" s="5">
        <v>25.338999999999999</v>
      </c>
      <c r="AC665" s="5">
        <v>26.574000000000002</v>
      </c>
      <c r="AD665" s="5">
        <v>32.470999999999997</v>
      </c>
      <c r="AE665" s="5">
        <v>34.048999999999999</v>
      </c>
      <c r="AF665" s="7">
        <v>23288145</v>
      </c>
      <c r="AG665" s="7">
        <v>23286248</v>
      </c>
      <c r="AH665" s="7">
        <v>23172925</v>
      </c>
      <c r="AI665" s="5">
        <v>86.21</v>
      </c>
      <c r="AJ665" s="7">
        <v>632</v>
      </c>
      <c r="AK665" s="7">
        <v>20077560</v>
      </c>
      <c r="AL665" s="6">
        <v>9347.3088329999991</v>
      </c>
      <c r="AM665" s="7">
        <v>22068293</v>
      </c>
      <c r="AN665" s="8">
        <v>94.762600000000006</v>
      </c>
    </row>
    <row r="666" spans="1:40" x14ac:dyDescent="0.3">
      <c r="A666" s="4" t="s">
        <v>714</v>
      </c>
      <c r="B666" s="2">
        <v>4076764</v>
      </c>
      <c r="C666" s="1" t="s">
        <v>54</v>
      </c>
      <c r="D666" s="5">
        <v>10358.31042256</v>
      </c>
      <c r="E666" s="6">
        <v>17124.310421999999</v>
      </c>
      <c r="F666" s="6" t="s">
        <v>42</v>
      </c>
      <c r="G666" s="5">
        <v>1.92</v>
      </c>
      <c r="H666" s="5">
        <v>5.2750890000000004</v>
      </c>
      <c r="I666" s="5">
        <v>1.92</v>
      </c>
      <c r="J666" s="5">
        <v>5.2750890000000004</v>
      </c>
      <c r="K666" s="5">
        <v>1.28408688</v>
      </c>
      <c r="L666" s="5">
        <v>0.97243267</v>
      </c>
      <c r="M666" s="5">
        <v>6.1785709999999998</v>
      </c>
      <c r="N666" s="5" t="s">
        <v>42</v>
      </c>
      <c r="O666" s="5" t="s">
        <v>42</v>
      </c>
      <c r="P666" s="5">
        <v>1.7908710000000001</v>
      </c>
      <c r="Q666" s="5">
        <v>3.2667510000000002</v>
      </c>
      <c r="R666" s="5">
        <v>3.2667510000000002</v>
      </c>
      <c r="S666" s="1" t="s">
        <v>49</v>
      </c>
      <c r="T666" s="7">
        <v>10661000</v>
      </c>
      <c r="U666" s="7">
        <v>14263000</v>
      </c>
      <c r="V666" s="7">
        <v>10468000</v>
      </c>
      <c r="W666" s="7">
        <v>5509000</v>
      </c>
      <c r="X666" s="7">
        <v>9562000</v>
      </c>
      <c r="Y666" s="7">
        <v>10297000</v>
      </c>
      <c r="Z666" s="7">
        <v>10456000</v>
      </c>
      <c r="AA666" s="7">
        <v>10661000</v>
      </c>
      <c r="AB666" s="5">
        <v>46.572000000000003</v>
      </c>
      <c r="AC666" s="5">
        <v>51.662999999999997</v>
      </c>
      <c r="AD666" s="5">
        <v>44.911000000000001</v>
      </c>
      <c r="AE666" s="5">
        <v>53.148000000000003</v>
      </c>
      <c r="AF666" s="7">
        <v>260400000</v>
      </c>
      <c r="AG666" s="7">
        <v>264100000</v>
      </c>
      <c r="AH666" s="7">
        <v>272900000</v>
      </c>
      <c r="AI666" s="5">
        <v>82.75</v>
      </c>
      <c r="AJ666" s="7">
        <v>670</v>
      </c>
      <c r="AK666" s="7">
        <v>215405997</v>
      </c>
      <c r="AL666" s="6">
        <v>8571.0046199999997</v>
      </c>
      <c r="AM666" s="7">
        <v>258705630</v>
      </c>
      <c r="AN666" s="5">
        <v>99.378150000000005</v>
      </c>
    </row>
    <row r="667" spans="1:40" x14ac:dyDescent="0.3">
      <c r="A667" s="4" t="s">
        <v>715</v>
      </c>
      <c r="B667" s="2">
        <v>4232236</v>
      </c>
      <c r="C667" s="1" t="s">
        <v>54</v>
      </c>
      <c r="D667" s="5">
        <v>11322.4881585</v>
      </c>
      <c r="E667" s="6">
        <v>25075.598158000001</v>
      </c>
      <c r="F667" s="6" t="s">
        <v>42</v>
      </c>
      <c r="G667" s="5">
        <v>0.95099999999999996</v>
      </c>
      <c r="H667" s="5">
        <v>20.6</v>
      </c>
      <c r="I667" s="5">
        <v>0.95099999999999996</v>
      </c>
      <c r="J667" s="5">
        <v>20.6</v>
      </c>
      <c r="K667" s="5">
        <v>22.687224669999999</v>
      </c>
      <c r="L667" s="5">
        <v>9.9728892299999998</v>
      </c>
      <c r="M667" s="5">
        <v>37.756597999999997</v>
      </c>
      <c r="N667" s="5" t="s">
        <v>42</v>
      </c>
      <c r="O667" s="5" t="s">
        <v>42</v>
      </c>
      <c r="P667" s="5">
        <v>2.6799499999999998</v>
      </c>
      <c r="Q667" s="5">
        <v>10.226058999999999</v>
      </c>
      <c r="R667" s="5">
        <v>10.226058999999999</v>
      </c>
      <c r="S667" s="1" t="s">
        <v>49</v>
      </c>
      <c r="T667" s="7">
        <v>8549924</v>
      </c>
      <c r="U667" s="7">
        <v>4843760</v>
      </c>
      <c r="V667" s="7">
        <v>647986</v>
      </c>
      <c r="W667" s="7">
        <v>1279908</v>
      </c>
      <c r="X667" s="7">
        <v>9356741</v>
      </c>
      <c r="Y667" s="7">
        <v>9086200</v>
      </c>
      <c r="Z667" s="7">
        <v>8919200</v>
      </c>
      <c r="AA667" s="7">
        <v>8549924</v>
      </c>
      <c r="AB667" s="5">
        <v>36.039000000000001</v>
      </c>
      <c r="AC667" s="8">
        <v>39.049999999999997</v>
      </c>
      <c r="AD667" s="5">
        <v>21.213999999999999</v>
      </c>
      <c r="AE667" s="8">
        <v>24.957000000000001</v>
      </c>
      <c r="AF667" s="7">
        <v>439702246</v>
      </c>
      <c r="AG667" s="7">
        <v>439686822</v>
      </c>
      <c r="AH667" s="7">
        <v>425424934</v>
      </c>
      <c r="AI667" s="5">
        <v>74.459999999999994</v>
      </c>
      <c r="AJ667" s="7">
        <v>693</v>
      </c>
      <c r="AK667" s="7">
        <v>327409427</v>
      </c>
      <c r="AL667" s="6">
        <v>8430.7927450000007</v>
      </c>
      <c r="AM667" s="7">
        <v>436633238</v>
      </c>
      <c r="AN667" s="5">
        <v>99.300659999999993</v>
      </c>
    </row>
    <row r="668" spans="1:40" x14ac:dyDescent="0.3">
      <c r="A668" s="4" t="s">
        <v>716</v>
      </c>
      <c r="B668" s="2">
        <v>5301653</v>
      </c>
      <c r="C668" s="1" t="s">
        <v>41</v>
      </c>
      <c r="D668" s="5">
        <v>10218.95040654</v>
      </c>
      <c r="E668" s="6">
        <v>8066.4444059999996</v>
      </c>
      <c r="F668" s="6" t="s">
        <v>42</v>
      </c>
      <c r="G668" s="5">
        <v>-0.83399999999999996</v>
      </c>
      <c r="H668" s="5" t="s">
        <v>799</v>
      </c>
      <c r="I668" s="5">
        <v>-0.83399999999999996</v>
      </c>
      <c r="J668" s="5" t="s">
        <v>799</v>
      </c>
      <c r="K668" s="5">
        <v>2.9851452699999999</v>
      </c>
      <c r="L668" s="5">
        <v>2.9851452699999999</v>
      </c>
      <c r="M668" s="5" t="s">
        <v>799</v>
      </c>
      <c r="N668" s="5" t="s">
        <v>42</v>
      </c>
      <c r="O668" s="5" t="s">
        <v>42</v>
      </c>
      <c r="P668" s="5" t="s">
        <v>42</v>
      </c>
      <c r="Q668" s="5" t="s">
        <v>799</v>
      </c>
      <c r="R668" s="5">
        <v>-13.727174</v>
      </c>
      <c r="S668" s="1" t="s">
        <v>49</v>
      </c>
      <c r="T668" s="7" t="s">
        <v>42</v>
      </c>
      <c r="U668" s="7" t="s">
        <v>42</v>
      </c>
      <c r="V668" s="7" t="s">
        <v>42</v>
      </c>
      <c r="W668" s="7" t="s">
        <v>42</v>
      </c>
      <c r="X668" s="7" t="s">
        <v>42</v>
      </c>
      <c r="Y668" s="7" t="s">
        <v>42</v>
      </c>
      <c r="Z668" s="7" t="s">
        <v>42</v>
      </c>
      <c r="AA668" s="7" t="s">
        <v>42</v>
      </c>
      <c r="AB668" s="5" t="s">
        <v>42</v>
      </c>
      <c r="AC668" s="5" t="s">
        <v>42</v>
      </c>
      <c r="AD668" s="5" t="s">
        <v>42</v>
      </c>
      <c r="AE668" s="5" t="s">
        <v>42</v>
      </c>
      <c r="AF668" s="7">
        <v>124429862</v>
      </c>
      <c r="AG668" s="7">
        <v>110575993</v>
      </c>
      <c r="AH668" s="7">
        <v>95099101</v>
      </c>
      <c r="AI668" s="5">
        <v>103.76</v>
      </c>
      <c r="AJ668" s="7">
        <v>410</v>
      </c>
      <c r="AK668" s="7">
        <v>129324961</v>
      </c>
      <c r="AL668" s="6">
        <v>10603.353552</v>
      </c>
      <c r="AM668" s="7">
        <v>114993078</v>
      </c>
      <c r="AN668" s="5">
        <v>92.262730000000005</v>
      </c>
    </row>
    <row r="669" spans="1:40" x14ac:dyDescent="0.3">
      <c r="A669" s="4" t="s">
        <v>717</v>
      </c>
      <c r="B669" s="2">
        <v>4065540</v>
      </c>
      <c r="C669" s="1" t="s">
        <v>54</v>
      </c>
      <c r="D669" s="5">
        <v>10579.3045134</v>
      </c>
      <c r="E669" s="6" t="s">
        <v>42</v>
      </c>
      <c r="F669" s="6">
        <v>11770.306556</v>
      </c>
      <c r="G669" s="5">
        <v>1.86</v>
      </c>
      <c r="H669" s="5">
        <v>35.673940949935798</v>
      </c>
      <c r="I669" s="5">
        <v>1.86</v>
      </c>
      <c r="J669" s="5">
        <v>35.673940949935798</v>
      </c>
      <c r="K669" s="5">
        <v>7.3972199771485805</v>
      </c>
      <c r="L669" s="5">
        <v>6.7908734124804804</v>
      </c>
      <c r="M669" s="5">
        <v>16.335785157753801</v>
      </c>
      <c r="N669" s="5" t="s">
        <v>42</v>
      </c>
      <c r="O669" s="5" t="s">
        <v>42</v>
      </c>
      <c r="P669" s="5" t="s">
        <v>42</v>
      </c>
      <c r="Q669" s="5" t="s">
        <v>42</v>
      </c>
      <c r="R669" s="5">
        <v>24.488871182737999</v>
      </c>
      <c r="S669" s="1" t="s">
        <v>49</v>
      </c>
      <c r="T669" s="7">
        <v>2432604</v>
      </c>
      <c r="U669" s="7">
        <v>2770047</v>
      </c>
      <c r="V669" s="7">
        <v>3304910</v>
      </c>
      <c r="W669" s="7">
        <v>2313550</v>
      </c>
      <c r="X669" s="7">
        <v>2730620</v>
      </c>
      <c r="Y669" s="7">
        <v>2548749</v>
      </c>
      <c r="Z669" s="7">
        <v>2313550</v>
      </c>
      <c r="AA669" s="7">
        <v>2007691</v>
      </c>
      <c r="AB669" s="5">
        <v>93.882999999999996</v>
      </c>
      <c r="AC669" s="5">
        <v>93.902000000000001</v>
      </c>
      <c r="AD669" s="5" t="s">
        <v>42</v>
      </c>
      <c r="AE669" s="5" t="s">
        <v>42</v>
      </c>
      <c r="AF669" s="7">
        <v>38043724</v>
      </c>
      <c r="AG669" s="7">
        <v>38317930</v>
      </c>
      <c r="AH669" s="7">
        <v>37662831</v>
      </c>
      <c r="AI669" s="5">
        <v>88.78</v>
      </c>
      <c r="AJ669" s="7">
        <v>591</v>
      </c>
      <c r="AK669" s="7">
        <v>33798923</v>
      </c>
      <c r="AL669" s="6">
        <v>9392.7207010000002</v>
      </c>
      <c r="AM669" s="7">
        <v>35626771</v>
      </c>
      <c r="AN669" s="5">
        <v>93.585359999999994</v>
      </c>
    </row>
    <row r="670" spans="1:40" x14ac:dyDescent="0.3">
      <c r="A670" s="4" t="s">
        <v>718</v>
      </c>
      <c r="B670" s="2">
        <v>4657653</v>
      </c>
      <c r="C670" s="1" t="s">
        <v>54</v>
      </c>
      <c r="D670" s="5">
        <v>11256.954163140001</v>
      </c>
      <c r="E670" s="6">
        <v>11086.253162999999</v>
      </c>
      <c r="F670" s="6" t="s">
        <v>42</v>
      </c>
      <c r="G670" s="5">
        <v>0.38</v>
      </c>
      <c r="H670" s="5">
        <v>123.204173</v>
      </c>
      <c r="I670" s="5">
        <v>0.38</v>
      </c>
      <c r="J670" s="5">
        <v>123.204173</v>
      </c>
      <c r="K670" s="5">
        <v>6.2595593199999993</v>
      </c>
      <c r="L670" s="5">
        <v>2.7609124000000005</v>
      </c>
      <c r="M670" s="5">
        <v>38.290875</v>
      </c>
      <c r="N670" s="5" t="s">
        <v>42</v>
      </c>
      <c r="O670" s="5" t="s">
        <v>42</v>
      </c>
      <c r="P670" s="5">
        <v>4.4727959999999998</v>
      </c>
      <c r="Q670" s="5">
        <v>16.162179999999999</v>
      </c>
      <c r="R670" s="5">
        <v>16.162179999999999</v>
      </c>
      <c r="S670" s="1" t="s">
        <v>49</v>
      </c>
      <c r="T670" s="7">
        <v>1568476</v>
      </c>
      <c r="U670" s="7">
        <v>1022843</v>
      </c>
      <c r="V670" s="7">
        <v>958102</v>
      </c>
      <c r="W670" s="7">
        <v>789042</v>
      </c>
      <c r="X670" s="7">
        <v>2478596</v>
      </c>
      <c r="Y670" s="7">
        <v>2236530</v>
      </c>
      <c r="Z670" s="7">
        <v>1898454</v>
      </c>
      <c r="AA670" s="7">
        <v>1568476</v>
      </c>
      <c r="AB670" s="5">
        <v>69.619</v>
      </c>
      <c r="AC670" s="5">
        <v>67.051000000000002</v>
      </c>
      <c r="AD670" s="5">
        <v>26.664999999999999</v>
      </c>
      <c r="AE670" s="5">
        <v>26.305</v>
      </c>
      <c r="AF670" s="7">
        <v>135904330</v>
      </c>
      <c r="AG670" s="7">
        <v>135358428</v>
      </c>
      <c r="AH670" s="7">
        <v>140599809</v>
      </c>
      <c r="AI670" s="5">
        <v>81.400000000000006</v>
      </c>
      <c r="AJ670" s="7">
        <v>534</v>
      </c>
      <c r="AK670" s="7">
        <v>110835688</v>
      </c>
      <c r="AL670" s="6">
        <v>9162.7863259999995</v>
      </c>
      <c r="AM670" s="7">
        <v>112841757</v>
      </c>
      <c r="AN670" s="5">
        <v>82.869910000000004</v>
      </c>
    </row>
    <row r="671" spans="1:40" x14ac:dyDescent="0.3">
      <c r="A671" s="4" t="s">
        <v>719</v>
      </c>
      <c r="B671" s="2">
        <v>4090153</v>
      </c>
      <c r="C671" s="1" t="s">
        <v>54</v>
      </c>
      <c r="D671" s="5">
        <v>10886.771303519999</v>
      </c>
      <c r="E671" s="6">
        <v>11155.871303</v>
      </c>
      <c r="F671" s="6">
        <v>11155.871304</v>
      </c>
      <c r="G671" s="5">
        <v>2.5499999999999998</v>
      </c>
      <c r="H671" s="5">
        <v>15.1405135520685</v>
      </c>
      <c r="I671" s="5">
        <v>2.5499999999999998</v>
      </c>
      <c r="J671" s="5">
        <v>15.1405135520685</v>
      </c>
      <c r="K671" s="5">
        <v>5.2325240431868307</v>
      </c>
      <c r="L671" s="5">
        <v>2.0751672808041302</v>
      </c>
      <c r="M671" s="5">
        <v>8.0913308144438503</v>
      </c>
      <c r="N671" s="5" t="s">
        <v>42</v>
      </c>
      <c r="O671" s="5" t="s">
        <v>42</v>
      </c>
      <c r="P671" s="5">
        <v>0.948967</v>
      </c>
      <c r="Q671" s="5">
        <v>8.8398350000000008</v>
      </c>
      <c r="R671" s="5">
        <v>9.1016327841396798</v>
      </c>
      <c r="S671" s="1" t="s">
        <v>49</v>
      </c>
      <c r="T671" s="7">
        <v>11131600</v>
      </c>
      <c r="U671" s="7">
        <v>10193000</v>
      </c>
      <c r="V671" s="7">
        <v>10187600</v>
      </c>
      <c r="W671" s="7">
        <v>9595500</v>
      </c>
      <c r="X671" s="7">
        <v>11755800</v>
      </c>
      <c r="Y671" s="7">
        <v>11562200</v>
      </c>
      <c r="Z671" s="7">
        <v>11368900</v>
      </c>
      <c r="AA671" s="7">
        <v>11131600</v>
      </c>
      <c r="AB671" s="8">
        <v>10.465</v>
      </c>
      <c r="AC671" s="8">
        <v>10.680999999999999</v>
      </c>
      <c r="AD671" s="8">
        <v>10.29</v>
      </c>
      <c r="AE671" s="8">
        <v>10.564</v>
      </c>
      <c r="AF671" s="7">
        <v>51376203</v>
      </c>
      <c r="AG671" s="7">
        <v>51843450</v>
      </c>
      <c r="AH671" s="7">
        <v>52737924</v>
      </c>
      <c r="AI671" s="5">
        <v>96.81</v>
      </c>
      <c r="AJ671" s="7">
        <v>697</v>
      </c>
      <c r="AK671" s="7">
        <v>49650813</v>
      </c>
      <c r="AL671" s="6">
        <v>10539.378075000001</v>
      </c>
      <c r="AM671" s="7">
        <v>50986798</v>
      </c>
      <c r="AN671" s="5">
        <v>99.413929999999993</v>
      </c>
    </row>
    <row r="672" spans="1:40" x14ac:dyDescent="0.3">
      <c r="A672" s="4" t="s">
        <v>720</v>
      </c>
      <c r="B672" s="2">
        <v>4430065</v>
      </c>
      <c r="C672" s="1" t="s">
        <v>41</v>
      </c>
      <c r="D672" s="5">
        <v>11152.1409384</v>
      </c>
      <c r="E672" s="6">
        <v>10751.921937999999</v>
      </c>
      <c r="F672" s="6">
        <v>10751.921937999999</v>
      </c>
      <c r="G672" s="5">
        <v>0.88</v>
      </c>
      <c r="H672" s="5">
        <v>51.281723</v>
      </c>
      <c r="I672" s="5">
        <v>0.88</v>
      </c>
      <c r="J672" s="5">
        <v>51.281723</v>
      </c>
      <c r="K672" s="5">
        <v>13.127501799999999</v>
      </c>
      <c r="L672" s="5">
        <v>10.08265712</v>
      </c>
      <c r="M672" s="5">
        <v>33.475569</v>
      </c>
      <c r="N672" s="5">
        <v>65.154851835607801</v>
      </c>
      <c r="O672" s="5">
        <v>59.6896586695878</v>
      </c>
      <c r="P672" s="5">
        <v>7.4259500000000003</v>
      </c>
      <c r="Q672" s="5">
        <v>33.175601</v>
      </c>
      <c r="R672" s="5">
        <v>33.175601</v>
      </c>
      <c r="S672" s="1" t="s">
        <v>47</v>
      </c>
      <c r="T672" s="7">
        <v>1402515</v>
      </c>
      <c r="U672" s="7">
        <v>1174598</v>
      </c>
      <c r="V672" s="7">
        <v>852651</v>
      </c>
      <c r="W672" s="7">
        <v>635627</v>
      </c>
      <c r="X672" s="7">
        <v>1447885</v>
      </c>
      <c r="Y672" s="7">
        <v>1402515</v>
      </c>
      <c r="Z672" s="7">
        <v>1353681</v>
      </c>
      <c r="AA672" s="7">
        <v>1292257</v>
      </c>
      <c r="AB672" s="5">
        <v>68.638999999999996</v>
      </c>
      <c r="AC672" s="5">
        <v>68.668999999999997</v>
      </c>
      <c r="AD672" s="5">
        <v>20.495000000000001</v>
      </c>
      <c r="AE672" s="5">
        <v>21.446000000000002</v>
      </c>
      <c r="AF672" s="7">
        <v>55738000</v>
      </c>
      <c r="AG672" s="7">
        <v>55514000</v>
      </c>
      <c r="AH672" s="7">
        <v>56167000</v>
      </c>
      <c r="AI672" s="5">
        <v>76.23</v>
      </c>
      <c r="AJ672" s="7">
        <v>548</v>
      </c>
      <c r="AK672" s="7">
        <v>42497174</v>
      </c>
      <c r="AL672" s="6">
        <v>8501.5596580000001</v>
      </c>
      <c r="AM672" s="7">
        <v>44716229</v>
      </c>
      <c r="AN672" s="5">
        <v>80.213130000000007</v>
      </c>
    </row>
    <row r="673" spans="1:40" x14ac:dyDescent="0.3">
      <c r="A673" s="4" t="s">
        <v>721</v>
      </c>
      <c r="B673" s="2">
        <v>4982603</v>
      </c>
      <c r="C673" s="1" t="s">
        <v>54</v>
      </c>
      <c r="D673" s="5">
        <v>10429.323885960001</v>
      </c>
      <c r="E673" s="6">
        <v>11273.217885</v>
      </c>
      <c r="F673" s="6" t="s">
        <v>42</v>
      </c>
      <c r="G673" s="5">
        <v>1.48</v>
      </c>
      <c r="H673" s="5">
        <v>31.452940000000002</v>
      </c>
      <c r="I673" s="5">
        <v>1.48</v>
      </c>
      <c r="J673" s="5">
        <v>31.452940000000002</v>
      </c>
      <c r="K673" s="5">
        <v>8.0205721299999997</v>
      </c>
      <c r="L673" s="5">
        <v>4.1049213</v>
      </c>
      <c r="M673" s="5">
        <v>27.462765000000001</v>
      </c>
      <c r="N673" s="5" t="s">
        <v>42</v>
      </c>
      <c r="O673" s="5" t="s">
        <v>42</v>
      </c>
      <c r="P673" s="5">
        <v>3.1548639999999999</v>
      </c>
      <c r="Q673" s="5">
        <v>14.070698</v>
      </c>
      <c r="R673" s="5">
        <v>14.070698</v>
      </c>
      <c r="S673" s="1" t="s">
        <v>49</v>
      </c>
      <c r="T673" s="7">
        <v>3487450</v>
      </c>
      <c r="U673" s="7">
        <v>3322249</v>
      </c>
      <c r="V673" s="7">
        <v>3227221</v>
      </c>
      <c r="W673" s="7">
        <v>2929340</v>
      </c>
      <c r="X673" s="7">
        <v>3573282</v>
      </c>
      <c r="Y673" s="7">
        <v>3556988</v>
      </c>
      <c r="Z673" s="7">
        <v>3542831</v>
      </c>
      <c r="AA673" s="7">
        <v>3487450</v>
      </c>
      <c r="AB673" s="5">
        <v>36.226999999999997</v>
      </c>
      <c r="AC673" s="5">
        <v>37.454000000000001</v>
      </c>
      <c r="AD673" s="5">
        <v>20.056000000000001</v>
      </c>
      <c r="AE673" s="8">
        <v>21.3</v>
      </c>
      <c r="AF673" s="7">
        <v>66500000</v>
      </c>
      <c r="AG673" s="7">
        <v>66300000</v>
      </c>
      <c r="AH673" s="7">
        <v>65800000</v>
      </c>
      <c r="AI673" s="5">
        <v>91.24</v>
      </c>
      <c r="AJ673" s="7">
        <v>537</v>
      </c>
      <c r="AK673" s="7">
        <v>60711378</v>
      </c>
      <c r="AL673" s="6">
        <v>9515.2942729999995</v>
      </c>
      <c r="AM673" s="7">
        <v>66023212</v>
      </c>
      <c r="AN673" s="5">
        <v>99.218490000000003</v>
      </c>
    </row>
    <row r="674" spans="1:40" x14ac:dyDescent="0.3">
      <c r="A674" s="4" t="s">
        <v>722</v>
      </c>
      <c r="B674" s="2">
        <v>5309457</v>
      </c>
      <c r="C674" s="1" t="s">
        <v>54</v>
      </c>
      <c r="D674" s="5">
        <v>11366.809309980001</v>
      </c>
      <c r="E674" s="6">
        <v>25272.409308999999</v>
      </c>
      <c r="F674" s="6" t="s">
        <v>42</v>
      </c>
      <c r="G674" s="5">
        <v>0.25</v>
      </c>
      <c r="H674" s="5">
        <v>11.473684</v>
      </c>
      <c r="I674" s="5">
        <v>0.25</v>
      </c>
      <c r="J674" s="5">
        <v>11.473684</v>
      </c>
      <c r="K674" s="5" t="s">
        <v>799</v>
      </c>
      <c r="L674" s="5">
        <v>3.7629459100000004</v>
      </c>
      <c r="M674" s="5">
        <v>14.415870999999999</v>
      </c>
      <c r="N674" s="5" t="s">
        <v>42</v>
      </c>
      <c r="O674" s="5" t="s">
        <v>42</v>
      </c>
      <c r="P674" s="5">
        <v>0.31703999999999999</v>
      </c>
      <c r="Q674" s="5">
        <v>5.1877550000000001</v>
      </c>
      <c r="R674" s="5">
        <v>5.1877550000000001</v>
      </c>
      <c r="S674" s="1" t="s">
        <v>315</v>
      </c>
      <c r="T674" s="7">
        <v>79237700</v>
      </c>
      <c r="U674" s="7">
        <v>77649700</v>
      </c>
      <c r="V674" s="7">
        <v>71887000</v>
      </c>
      <c r="W674" s="7">
        <v>69690400</v>
      </c>
      <c r="X674" s="7">
        <v>79713700</v>
      </c>
      <c r="Y674" s="7">
        <v>79452900</v>
      </c>
      <c r="Z674" s="7">
        <v>79237700</v>
      </c>
      <c r="AA674" s="7">
        <v>79163300</v>
      </c>
      <c r="AB674" s="5">
        <v>28.396999999999998</v>
      </c>
      <c r="AC674" s="5">
        <v>28.422999999999998</v>
      </c>
      <c r="AD674" s="8">
        <v>5.1189999999999998</v>
      </c>
      <c r="AE674" s="8">
        <v>4.8470000000000004</v>
      </c>
      <c r="AF674" s="7">
        <v>579307485</v>
      </c>
      <c r="AG674" s="7">
        <v>579090041</v>
      </c>
      <c r="AH674" s="7">
        <v>575830201</v>
      </c>
      <c r="AI674" s="5">
        <v>50.32</v>
      </c>
      <c r="AJ674" s="7">
        <v>532</v>
      </c>
      <c r="AK674" s="7">
        <v>291513268</v>
      </c>
      <c r="AL674" s="6">
        <v>5719.4903180000001</v>
      </c>
      <c r="AM674" s="7">
        <v>415426161</v>
      </c>
      <c r="AN674" s="8">
        <v>71.705799999999996</v>
      </c>
    </row>
    <row r="675" spans="1:40" x14ac:dyDescent="0.3">
      <c r="A675" s="4" t="s">
        <v>723</v>
      </c>
      <c r="B675" s="2">
        <v>4021612</v>
      </c>
      <c r="C675" s="1" t="s">
        <v>54</v>
      </c>
      <c r="D675" s="5">
        <v>10352.01449422</v>
      </c>
      <c r="E675" s="6">
        <v>13207.014493999999</v>
      </c>
      <c r="F675" s="6">
        <v>13207.014493999999</v>
      </c>
      <c r="G675" s="5">
        <v>0.05</v>
      </c>
      <c r="H675" s="5">
        <v>13.028598000000001</v>
      </c>
      <c r="I675" s="5">
        <v>0.05</v>
      </c>
      <c r="J675" s="5">
        <v>13.028598000000001</v>
      </c>
      <c r="K675" s="5" t="s">
        <v>799</v>
      </c>
      <c r="L675" s="5">
        <v>2.7784443099999998</v>
      </c>
      <c r="M675" s="5">
        <v>11.370704</v>
      </c>
      <c r="N675" s="5">
        <v>13.8025306366594</v>
      </c>
      <c r="O675" s="5">
        <v>155.16083333333299</v>
      </c>
      <c r="P675" s="5">
        <v>1.414194</v>
      </c>
      <c r="Q675" s="5">
        <v>6.7134400000000003</v>
      </c>
      <c r="R675" s="5">
        <v>6.7134400000000003</v>
      </c>
      <c r="S675" s="1" t="s">
        <v>49</v>
      </c>
      <c r="T675" s="7">
        <v>9400600</v>
      </c>
      <c r="U675" s="7">
        <v>9449400</v>
      </c>
      <c r="V675" s="7">
        <v>9107900</v>
      </c>
      <c r="W675" s="7">
        <v>8064500</v>
      </c>
      <c r="X675" s="7">
        <v>9338900</v>
      </c>
      <c r="Y675" s="7">
        <v>9405200</v>
      </c>
      <c r="Z675" s="7">
        <v>9406600</v>
      </c>
      <c r="AA675" s="7">
        <v>9400600</v>
      </c>
      <c r="AB675" s="5">
        <v>21.922000000000001</v>
      </c>
      <c r="AC675" s="8">
        <v>22.4</v>
      </c>
      <c r="AD675" s="5">
        <v>18.548999999999999</v>
      </c>
      <c r="AE675" s="5">
        <v>18.547000000000001</v>
      </c>
      <c r="AF675" s="7">
        <v>372508618</v>
      </c>
      <c r="AG675" s="7">
        <v>375590566</v>
      </c>
      <c r="AH675" s="7">
        <v>383004131</v>
      </c>
      <c r="AI675" s="5">
        <v>105.47</v>
      </c>
      <c r="AJ675" s="7">
        <v>901</v>
      </c>
      <c r="AK675" s="7">
        <v>392901799</v>
      </c>
      <c r="AL675" s="6">
        <v>10918.740994</v>
      </c>
      <c r="AM675" s="7">
        <v>370818810</v>
      </c>
      <c r="AN675" s="5">
        <v>99.546369999999996</v>
      </c>
    </row>
    <row r="676" spans="1:40" x14ac:dyDescent="0.3">
      <c r="A676" s="4" t="s">
        <v>724</v>
      </c>
      <c r="B676" s="2">
        <v>4682198</v>
      </c>
      <c r="C676" s="1" t="s">
        <v>54</v>
      </c>
      <c r="D676" s="5">
        <v>9116.2418555999993</v>
      </c>
      <c r="E676" s="6">
        <v>10447.878855000001</v>
      </c>
      <c r="F676" s="6" t="s">
        <v>42</v>
      </c>
      <c r="G676" s="5">
        <v>5.65</v>
      </c>
      <c r="H676" s="5">
        <v>15.724762</v>
      </c>
      <c r="I676" s="5">
        <v>5.65</v>
      </c>
      <c r="J676" s="5">
        <v>15.724762</v>
      </c>
      <c r="K676" s="5" t="s">
        <v>799</v>
      </c>
      <c r="L676" s="5">
        <v>4.31214546</v>
      </c>
      <c r="M676" s="5">
        <v>13.844681</v>
      </c>
      <c r="N676" s="5" t="s">
        <v>42</v>
      </c>
      <c r="O676" s="5" t="s">
        <v>42</v>
      </c>
      <c r="P676" s="5">
        <v>1.9699329999999999</v>
      </c>
      <c r="Q676" s="5">
        <v>8.9065169999999991</v>
      </c>
      <c r="R676" s="5">
        <v>8.9065169999999991</v>
      </c>
      <c r="S676" s="1" t="s">
        <v>49</v>
      </c>
      <c r="T676" s="7">
        <v>5194694</v>
      </c>
      <c r="U676" s="7">
        <v>5008744</v>
      </c>
      <c r="V676" s="7">
        <v>3486207</v>
      </c>
      <c r="W676" s="7">
        <v>2718038</v>
      </c>
      <c r="X676" s="7">
        <v>5303671</v>
      </c>
      <c r="Y676" s="7">
        <v>5256523</v>
      </c>
      <c r="Z676" s="7">
        <v>5208173</v>
      </c>
      <c r="AA676" s="7">
        <v>5194694</v>
      </c>
      <c r="AB676" s="5">
        <v>30.873999999999999</v>
      </c>
      <c r="AC676" s="8">
        <v>30.62</v>
      </c>
      <c r="AD676" s="5">
        <v>19.788</v>
      </c>
      <c r="AE676" s="5">
        <v>19.751000000000001</v>
      </c>
      <c r="AF676" s="7">
        <v>29323785</v>
      </c>
      <c r="AG676" s="7">
        <v>30398976</v>
      </c>
      <c r="AH676" s="7">
        <v>31604664</v>
      </c>
      <c r="AI676" s="5">
        <v>89.73</v>
      </c>
      <c r="AJ676" s="7">
        <v>646</v>
      </c>
      <c r="AK676" s="7">
        <v>26311223</v>
      </c>
      <c r="AL676" s="6">
        <v>8180.4223419999998</v>
      </c>
      <c r="AM676" s="7">
        <v>29052714</v>
      </c>
      <c r="AN676" s="5">
        <v>99.084460000000007</v>
      </c>
    </row>
    <row r="677" spans="1:40" x14ac:dyDescent="0.3">
      <c r="A677" s="4" t="s">
        <v>725</v>
      </c>
      <c r="B677" s="2">
        <v>4433874</v>
      </c>
      <c r="C677" s="1" t="s">
        <v>54</v>
      </c>
      <c r="D677" s="5">
        <v>10169.984271920001</v>
      </c>
      <c r="E677" s="6">
        <v>15543.084271</v>
      </c>
      <c r="F677" s="6" t="s">
        <v>42</v>
      </c>
      <c r="G677" s="8">
        <v>1.0900000000000001</v>
      </c>
      <c r="H677" s="5">
        <v>48.594937000000002</v>
      </c>
      <c r="I677" s="8">
        <v>1.0900000000000001</v>
      </c>
      <c r="J677" s="5">
        <v>48.594937000000002</v>
      </c>
      <c r="K677" s="5" t="s">
        <v>799</v>
      </c>
      <c r="L677" s="5">
        <v>1.5704482500000001</v>
      </c>
      <c r="M677" s="5">
        <v>20.932388</v>
      </c>
      <c r="N677" s="5" t="s">
        <v>42</v>
      </c>
      <c r="O677" s="5" t="s">
        <v>42</v>
      </c>
      <c r="P677" s="5">
        <v>2.5146959999999998</v>
      </c>
      <c r="Q677" s="5">
        <v>11.834686</v>
      </c>
      <c r="R677" s="5">
        <v>11.834686</v>
      </c>
      <c r="S677" s="1" t="s">
        <v>49</v>
      </c>
      <c r="T677" s="7">
        <v>6250700</v>
      </c>
      <c r="U677" s="7">
        <v>5217900</v>
      </c>
      <c r="V677" s="7">
        <v>3810300</v>
      </c>
      <c r="W677" s="7">
        <v>2907000</v>
      </c>
      <c r="X677" s="7">
        <v>6180900</v>
      </c>
      <c r="Y677" s="7">
        <v>6353300</v>
      </c>
      <c r="Z677" s="7">
        <v>6574300</v>
      </c>
      <c r="AA677" s="7">
        <v>6250700</v>
      </c>
      <c r="AB677" s="5">
        <v>33.798999999999999</v>
      </c>
      <c r="AC677" s="5">
        <v>36.886000000000003</v>
      </c>
      <c r="AD677" s="5">
        <v>18.803999999999998</v>
      </c>
      <c r="AE677" s="5">
        <v>20.154</v>
      </c>
      <c r="AF677" s="7">
        <v>66200000</v>
      </c>
      <c r="AG677" s="7">
        <v>66500000</v>
      </c>
      <c r="AH677" s="7">
        <v>66300000</v>
      </c>
      <c r="AI677" s="5">
        <v>102.58</v>
      </c>
      <c r="AJ677" s="7">
        <v>498</v>
      </c>
      <c r="AK677" s="7">
        <v>67936855</v>
      </c>
      <c r="AL677" s="6">
        <v>10432.383453</v>
      </c>
      <c r="AM677" s="7">
        <v>65835343</v>
      </c>
      <c r="AN677" s="5">
        <v>99.406989999999993</v>
      </c>
    </row>
    <row r="678" spans="1:40" x14ac:dyDescent="0.3">
      <c r="A678" s="4" t="s">
        <v>726</v>
      </c>
      <c r="B678" s="2">
        <v>4912069</v>
      </c>
      <c r="C678" s="1" t="s">
        <v>41</v>
      </c>
      <c r="D678" s="5">
        <v>10863.241959999999</v>
      </c>
      <c r="E678" s="6">
        <v>11311.830959999999</v>
      </c>
      <c r="F678" s="6" t="s">
        <v>42</v>
      </c>
      <c r="G678" s="5">
        <v>13.18</v>
      </c>
      <c r="H678" s="5">
        <v>21.552098999999998</v>
      </c>
      <c r="I678" s="5">
        <v>13.18</v>
      </c>
      <c r="J678" s="5">
        <v>21.552098999999998</v>
      </c>
      <c r="K678" s="5">
        <v>34.560606480000004</v>
      </c>
      <c r="L678" s="5">
        <v>8.4539498399999999</v>
      </c>
      <c r="M678" s="5">
        <v>24.989923000000001</v>
      </c>
      <c r="N678" s="5" t="s">
        <v>42</v>
      </c>
      <c r="O678" s="5" t="s">
        <v>42</v>
      </c>
      <c r="P678" s="5">
        <v>1.667384</v>
      </c>
      <c r="Q678" s="5">
        <v>10.220700000000001</v>
      </c>
      <c r="R678" s="5">
        <v>10.220700000000001</v>
      </c>
      <c r="S678" s="1" t="s">
        <v>49</v>
      </c>
      <c r="T678" s="7">
        <v>6653858</v>
      </c>
      <c r="U678" s="7">
        <v>6200957</v>
      </c>
      <c r="V678" s="7">
        <v>5562714</v>
      </c>
      <c r="W678" s="7">
        <v>5007357</v>
      </c>
      <c r="X678" s="7">
        <v>6784177</v>
      </c>
      <c r="Y678" s="7">
        <v>6730953</v>
      </c>
      <c r="Z678" s="7">
        <v>6673842</v>
      </c>
      <c r="AA678" s="7">
        <v>6653858</v>
      </c>
      <c r="AB678" s="5">
        <v>39.075000000000003</v>
      </c>
      <c r="AC678" s="8">
        <v>39.770000000000003</v>
      </c>
      <c r="AD678" s="8">
        <v>15.1</v>
      </c>
      <c r="AE678" s="5">
        <v>15.657999999999999</v>
      </c>
      <c r="AF678" s="7">
        <v>8760679</v>
      </c>
      <c r="AG678" s="7">
        <v>8760679</v>
      </c>
      <c r="AH678" s="7">
        <v>9373689</v>
      </c>
      <c r="AI678" s="5">
        <v>45.41</v>
      </c>
      <c r="AJ678" s="7">
        <v>525</v>
      </c>
      <c r="AK678" s="7">
        <v>3978034</v>
      </c>
      <c r="AL678" s="6">
        <v>4932.7621600000002</v>
      </c>
      <c r="AM678" s="7">
        <v>5204318</v>
      </c>
      <c r="AN678" s="5">
        <v>59.405419999999999</v>
      </c>
    </row>
    <row r="679" spans="1:40" x14ac:dyDescent="0.3">
      <c r="A679" s="4" t="s">
        <v>727</v>
      </c>
      <c r="B679" s="2">
        <v>23604476</v>
      </c>
      <c r="C679" s="1" t="s">
        <v>54</v>
      </c>
      <c r="D679" s="5">
        <v>11254.99900249</v>
      </c>
      <c r="E679" s="6">
        <v>9593.337012</v>
      </c>
      <c r="F679" s="6" t="s">
        <v>42</v>
      </c>
      <c r="G679" s="5">
        <v>-0.2664987193062856</v>
      </c>
      <c r="H679" s="5" t="s">
        <v>799</v>
      </c>
      <c r="I679" s="5">
        <v>-0.2664987193062856</v>
      </c>
      <c r="J679" s="5" t="s">
        <v>799</v>
      </c>
      <c r="K679" s="5">
        <v>3.19232095</v>
      </c>
      <c r="L679" s="5">
        <v>2.4617738499999997</v>
      </c>
      <c r="M679" s="5" t="s">
        <v>42</v>
      </c>
      <c r="N679" s="5" t="s">
        <v>42</v>
      </c>
      <c r="O679" s="5" t="s">
        <v>42</v>
      </c>
      <c r="P679" s="5">
        <v>1.779676</v>
      </c>
      <c r="Q679" s="5" t="s">
        <v>799</v>
      </c>
      <c r="R679" s="5">
        <v>-17.799754</v>
      </c>
      <c r="S679" s="1" t="s">
        <v>49</v>
      </c>
      <c r="T679" s="7">
        <v>4335005.8798418492</v>
      </c>
      <c r="U679" s="7">
        <v>3997163.9091670159</v>
      </c>
      <c r="V679" s="7">
        <v>3253887.2957728393</v>
      </c>
      <c r="W679" s="7">
        <v>847613.20453931892</v>
      </c>
      <c r="X679" s="7">
        <v>5250934.5787426569</v>
      </c>
      <c r="Y679" s="7">
        <v>5018444.2370166983</v>
      </c>
      <c r="Z679" s="7">
        <v>4633253.2656434588</v>
      </c>
      <c r="AA679" s="7">
        <v>4335005.8798418492</v>
      </c>
      <c r="AB679" s="8">
        <v>1.7370000000000001</v>
      </c>
      <c r="AC679" s="8">
        <v>11.669</v>
      </c>
      <c r="AD679" s="5">
        <v>-29.052</v>
      </c>
      <c r="AE679" s="5">
        <v>-11.999000000000001</v>
      </c>
      <c r="AF679" s="7">
        <v>946928789</v>
      </c>
      <c r="AG679" s="7">
        <v>944026851</v>
      </c>
      <c r="AH679" s="7">
        <v>864989309</v>
      </c>
      <c r="AI679" s="5">
        <v>29.45</v>
      </c>
      <c r="AJ679" s="7">
        <v>224</v>
      </c>
      <c r="AK679" s="7">
        <v>279217258</v>
      </c>
      <c r="AL679" s="6">
        <v>3314.3088520000001</v>
      </c>
      <c r="AM679" s="7">
        <v>609502165</v>
      </c>
      <c r="AN679" s="5">
        <v>64.280690000000007</v>
      </c>
    </row>
    <row r="680" spans="1:40" x14ac:dyDescent="0.3">
      <c r="A680" s="4" t="s">
        <v>728</v>
      </c>
      <c r="B680" s="2">
        <v>4094582</v>
      </c>
      <c r="C680" s="1" t="s">
        <v>54</v>
      </c>
      <c r="D680" s="5">
        <v>10227.38552235</v>
      </c>
      <c r="E680" s="6">
        <v>40320.511522000001</v>
      </c>
      <c r="F680" s="6">
        <v>40320.511522000008</v>
      </c>
      <c r="G680" s="5">
        <v>0.61</v>
      </c>
      <c r="H680" s="5">
        <v>12.198153</v>
      </c>
      <c r="I680" s="5">
        <v>0.61</v>
      </c>
      <c r="J680" s="5">
        <v>12.198153</v>
      </c>
      <c r="K680" s="5" t="s">
        <v>799</v>
      </c>
      <c r="L680" s="5">
        <v>3.1554289899999999</v>
      </c>
      <c r="M680" s="5">
        <v>8.1883189999999999</v>
      </c>
      <c r="N680" s="5">
        <v>15.0939606970133</v>
      </c>
      <c r="O680" s="5">
        <v>13.2382446628602</v>
      </c>
      <c r="P680" s="5">
        <v>2.3412679999999999</v>
      </c>
      <c r="Q680" s="5">
        <v>8.3739279999999994</v>
      </c>
      <c r="R680" s="5">
        <v>8.3739279999999994</v>
      </c>
      <c r="S680" s="1" t="s">
        <v>49</v>
      </c>
      <c r="T680" s="7">
        <v>16118509</v>
      </c>
      <c r="U680" s="7">
        <v>13081792</v>
      </c>
      <c r="V680" s="7">
        <v>9454057</v>
      </c>
      <c r="W680" s="7">
        <v>4917133</v>
      </c>
      <c r="X680" s="7">
        <v>17221656</v>
      </c>
      <c r="Y680" s="7">
        <v>17012022</v>
      </c>
      <c r="Z680" s="7">
        <v>16627174</v>
      </c>
      <c r="AA680" s="7">
        <v>16118509</v>
      </c>
      <c r="AB680" s="5">
        <v>47.216999999999999</v>
      </c>
      <c r="AC680" s="8">
        <v>45.844000000000001</v>
      </c>
      <c r="AD680" s="5">
        <v>14.872</v>
      </c>
      <c r="AE680" s="8">
        <v>14.848000000000001</v>
      </c>
      <c r="AF680" s="7">
        <v>296886350</v>
      </c>
      <c r="AG680" s="7">
        <v>304964825</v>
      </c>
      <c r="AH680" s="7">
        <v>340914804</v>
      </c>
      <c r="AI680" s="5">
        <v>68.87</v>
      </c>
      <c r="AJ680" s="7">
        <v>825</v>
      </c>
      <c r="AK680" s="7">
        <v>205040107</v>
      </c>
      <c r="AL680" s="6">
        <v>7043.1276749999997</v>
      </c>
      <c r="AM680" s="7">
        <v>229877632</v>
      </c>
      <c r="AN680" s="5">
        <v>77.207380000000001</v>
      </c>
    </row>
    <row r="681" spans="1:40" x14ac:dyDescent="0.3">
      <c r="A681" s="4" t="s">
        <v>729</v>
      </c>
      <c r="B681" s="2">
        <v>5249851</v>
      </c>
      <c r="C681" s="1" t="s">
        <v>54</v>
      </c>
      <c r="D681" s="5">
        <v>10392.17544408</v>
      </c>
      <c r="E681" s="6">
        <v>9783.9164440000004</v>
      </c>
      <c r="F681" s="6" t="s">
        <v>42</v>
      </c>
      <c r="G681" s="5">
        <v>-0.247</v>
      </c>
      <c r="H681" s="5">
        <v>177.486726</v>
      </c>
      <c r="I681" s="5">
        <v>-0.247</v>
      </c>
      <c r="J681" s="5">
        <v>177.486726</v>
      </c>
      <c r="K681" s="5">
        <v>21.757431110000002</v>
      </c>
      <c r="L681" s="5">
        <v>12.805516540000001</v>
      </c>
      <c r="M681" s="5">
        <v>50.748987999999997</v>
      </c>
      <c r="N681" s="5" t="s">
        <v>42</v>
      </c>
      <c r="O681" s="5" t="s">
        <v>42</v>
      </c>
      <c r="P681" s="5">
        <v>7.111764</v>
      </c>
      <c r="Q681" s="5" t="s">
        <v>799</v>
      </c>
      <c r="R681" s="5">
        <v>-134.01340200000001</v>
      </c>
      <c r="S681" s="1" t="s">
        <v>152</v>
      </c>
      <c r="T681" s="7">
        <v>1267321</v>
      </c>
      <c r="U681" s="7">
        <v>1068989</v>
      </c>
      <c r="V681" s="7">
        <v>862374</v>
      </c>
      <c r="W681" s="7">
        <v>608489</v>
      </c>
      <c r="X681" s="7">
        <v>1375737</v>
      </c>
      <c r="Y681" s="7">
        <v>1320988</v>
      </c>
      <c r="Z681" s="7">
        <v>1267321</v>
      </c>
      <c r="AA681" s="7">
        <v>1212263</v>
      </c>
      <c r="AB681" s="5">
        <v>74.066999999999993</v>
      </c>
      <c r="AC681" s="5">
        <v>74.132999999999996</v>
      </c>
      <c r="AD681" s="5">
        <v>-8.2490000000000006</v>
      </c>
      <c r="AE681" s="5">
        <v>-6.4690000000000003</v>
      </c>
      <c r="AF681" s="7">
        <v>103631086</v>
      </c>
      <c r="AG681" s="7">
        <v>102724366</v>
      </c>
      <c r="AH681" s="7">
        <v>99599262</v>
      </c>
      <c r="AI681" s="5">
        <v>82.42</v>
      </c>
      <c r="AJ681" s="7">
        <v>472</v>
      </c>
      <c r="AK681" s="7">
        <v>85415799</v>
      </c>
      <c r="AL681" s="6">
        <v>8565.4963229999994</v>
      </c>
      <c r="AM681" s="7">
        <v>87731155</v>
      </c>
      <c r="AN681" s="5">
        <v>84.656769999999995</v>
      </c>
    </row>
    <row r="682" spans="1:40" x14ac:dyDescent="0.3">
      <c r="A682" s="4" t="s">
        <v>730</v>
      </c>
      <c r="B682" s="2">
        <v>4385530</v>
      </c>
      <c r="C682" s="1" t="s">
        <v>54</v>
      </c>
      <c r="D682" s="5">
        <v>10582.928493199999</v>
      </c>
      <c r="E682" s="6">
        <v>13153.999492999999</v>
      </c>
      <c r="F682" s="6" t="s">
        <v>42</v>
      </c>
      <c r="G682" s="8">
        <v>1.21</v>
      </c>
      <c r="H682" s="5">
        <v>120.39007100000001</v>
      </c>
      <c r="I682" s="8">
        <v>1.21</v>
      </c>
      <c r="J682" s="5">
        <v>120.39007100000001</v>
      </c>
      <c r="K682" s="5" t="s">
        <v>799</v>
      </c>
      <c r="L682" s="5">
        <v>3.7657367900000001</v>
      </c>
      <c r="M682" s="5">
        <v>10.541022999999999</v>
      </c>
      <c r="N682" s="5" t="s">
        <v>42</v>
      </c>
      <c r="O682" s="5" t="s">
        <v>42</v>
      </c>
      <c r="P682" s="5">
        <v>1.079928</v>
      </c>
      <c r="Q682" s="5">
        <v>7.7031320000000001</v>
      </c>
      <c r="R682" s="5">
        <v>7.7031320000000001</v>
      </c>
      <c r="S682" s="1" t="s">
        <v>49</v>
      </c>
      <c r="T682" s="7">
        <v>11995934</v>
      </c>
      <c r="U682" s="7">
        <v>9778038</v>
      </c>
      <c r="V682" s="7">
        <v>7951781</v>
      </c>
      <c r="W682" s="7">
        <v>6320975</v>
      </c>
      <c r="X682" s="7">
        <v>12180445</v>
      </c>
      <c r="Y682" s="7">
        <v>12185095</v>
      </c>
      <c r="Z682" s="7">
        <v>12098124</v>
      </c>
      <c r="AA682" s="7">
        <v>11995934</v>
      </c>
      <c r="AB682" s="8">
        <v>11.587</v>
      </c>
      <c r="AC682" s="8">
        <v>12.798</v>
      </c>
      <c r="AD682" s="8">
        <v>6.2949999999999999</v>
      </c>
      <c r="AE682" s="8">
        <v>7.3070000000000004</v>
      </c>
      <c r="AF682" s="7">
        <v>77912576</v>
      </c>
      <c r="AG682" s="7">
        <v>77909989</v>
      </c>
      <c r="AH682" s="7">
        <v>77496278</v>
      </c>
      <c r="AI682" s="5">
        <v>76.64</v>
      </c>
      <c r="AJ682" s="7">
        <v>551</v>
      </c>
      <c r="AK682" s="7">
        <v>59723290</v>
      </c>
      <c r="AL682" s="6">
        <v>8110.4227819999996</v>
      </c>
      <c r="AM682" s="7">
        <v>60932061</v>
      </c>
      <c r="AN682" s="5">
        <v>78.187939999999998</v>
      </c>
    </row>
    <row r="683" spans="1:40" x14ac:dyDescent="0.3">
      <c r="A683" s="4" t="s">
        <v>731</v>
      </c>
      <c r="B683" s="2">
        <v>5249016</v>
      </c>
      <c r="C683" s="1" t="s">
        <v>41</v>
      </c>
      <c r="D683" s="5">
        <v>10807.56322632</v>
      </c>
      <c r="E683" s="6">
        <v>9711.5632260000002</v>
      </c>
      <c r="F683" s="6" t="s">
        <v>42</v>
      </c>
      <c r="G683" s="5">
        <v>0.42</v>
      </c>
      <c r="H683" s="5">
        <v>27.425032999999999</v>
      </c>
      <c r="I683" s="5">
        <v>0.42</v>
      </c>
      <c r="J683" s="5">
        <v>27.425032999999999</v>
      </c>
      <c r="K683" s="5">
        <v>4.3313085600000001</v>
      </c>
      <c r="L683" s="5">
        <v>3.7643163900000003</v>
      </c>
      <c r="M683" s="5">
        <v>16.318852</v>
      </c>
      <c r="N683" s="5" t="s">
        <v>42</v>
      </c>
      <c r="O683" s="5" t="s">
        <v>42</v>
      </c>
      <c r="P683" s="5">
        <v>2.9446829999999999</v>
      </c>
      <c r="Q683" s="5">
        <v>21.344094999999999</v>
      </c>
      <c r="R683" s="5">
        <v>21.344094999999999</v>
      </c>
      <c r="S683" s="1" t="s">
        <v>49</v>
      </c>
      <c r="T683" s="7">
        <v>3042000</v>
      </c>
      <c r="U683" s="7">
        <v>2551000</v>
      </c>
      <c r="V683" s="7">
        <v>1834000</v>
      </c>
      <c r="W683" s="7">
        <v>1477000</v>
      </c>
      <c r="X683" s="7">
        <v>3298000</v>
      </c>
      <c r="Y683" s="7">
        <v>3210000</v>
      </c>
      <c r="Z683" s="7">
        <v>3103000</v>
      </c>
      <c r="AA683" s="7">
        <v>3042000</v>
      </c>
      <c r="AB683" s="5">
        <v>74.885000000000005</v>
      </c>
      <c r="AC683" s="5">
        <v>75.379000000000005</v>
      </c>
      <c r="AD683" s="5">
        <v>-69.296999999999997</v>
      </c>
      <c r="AE683" s="5">
        <v>13.129</v>
      </c>
      <c r="AF683" s="7">
        <v>256986000</v>
      </c>
      <c r="AG683" s="7">
        <v>263573000</v>
      </c>
      <c r="AH683" s="7">
        <v>280087000</v>
      </c>
      <c r="AI683" s="5">
        <v>50.56</v>
      </c>
      <c r="AJ683" s="7">
        <v>377</v>
      </c>
      <c r="AK683" s="7">
        <v>129882593</v>
      </c>
      <c r="AL683" s="6">
        <v>5464.1606869999996</v>
      </c>
      <c r="AM683" s="7">
        <v>157161513</v>
      </c>
      <c r="AN683" s="5">
        <v>61.177390000000003</v>
      </c>
    </row>
    <row r="684" spans="1:40" x14ac:dyDescent="0.3">
      <c r="A684" s="4" t="s">
        <v>732</v>
      </c>
      <c r="B684" s="2">
        <v>4095755</v>
      </c>
      <c r="C684" s="1" t="s">
        <v>54</v>
      </c>
      <c r="D684" s="5">
        <v>9575.3302985999999</v>
      </c>
      <c r="E684" s="6">
        <v>12559.008298000001</v>
      </c>
      <c r="F684" s="6">
        <v>12544.849859</v>
      </c>
      <c r="G684" s="5">
        <v>0.44</v>
      </c>
      <c r="H684" s="5">
        <v>23.920903954802299</v>
      </c>
      <c r="I684" s="5">
        <v>0.44</v>
      </c>
      <c r="J684" s="5">
        <v>23.920903954802299</v>
      </c>
      <c r="K684" s="5">
        <v>3.4360235643549299</v>
      </c>
      <c r="L684" s="5">
        <v>3.4352624728272101</v>
      </c>
      <c r="M684" s="5">
        <v>15.710575</v>
      </c>
      <c r="N684" s="5" t="s">
        <v>42</v>
      </c>
      <c r="O684" s="5" t="s">
        <v>42</v>
      </c>
      <c r="P684" s="5">
        <v>11.771264</v>
      </c>
      <c r="Q684" s="5">
        <v>17.952262999999999</v>
      </c>
      <c r="R684" s="5">
        <v>17.875707638981901</v>
      </c>
      <c r="S684" s="1" t="s">
        <v>49</v>
      </c>
      <c r="T684" s="7">
        <v>1054706</v>
      </c>
      <c r="U684" s="7">
        <v>1012796</v>
      </c>
      <c r="V684" s="7">
        <v>824356</v>
      </c>
      <c r="W684" s="7">
        <v>679355</v>
      </c>
      <c r="X684" s="7">
        <v>1066921</v>
      </c>
      <c r="Y684" s="7">
        <v>1064630</v>
      </c>
      <c r="Z684" s="7">
        <v>1059591</v>
      </c>
      <c r="AA684" s="7">
        <v>1054706</v>
      </c>
      <c r="AB684" s="8">
        <v>74.38</v>
      </c>
      <c r="AC684" s="5">
        <v>72.933000000000007</v>
      </c>
      <c r="AD684" s="8">
        <v>66.650000000000006</v>
      </c>
      <c r="AE684" s="5">
        <v>65.153999999999996</v>
      </c>
      <c r="AF684" s="7">
        <v>226002624</v>
      </c>
      <c r="AG684" s="7">
        <v>225196862</v>
      </c>
      <c r="AH684" s="7">
        <v>224859021</v>
      </c>
      <c r="AI684" s="5">
        <v>99.71</v>
      </c>
      <c r="AJ684" s="7">
        <v>541</v>
      </c>
      <c r="AK684" s="7">
        <v>225502497</v>
      </c>
      <c r="AL684" s="6">
        <v>9547.7757220000003</v>
      </c>
      <c r="AM684" s="7">
        <v>224246056</v>
      </c>
      <c r="AN684" s="5">
        <v>99.156660000000002</v>
      </c>
    </row>
    <row r="685" spans="1:40" x14ac:dyDescent="0.3">
      <c r="A685" s="4" t="s">
        <v>733</v>
      </c>
      <c r="B685" s="2">
        <v>100292</v>
      </c>
      <c r="C685" s="1" t="s">
        <v>54</v>
      </c>
      <c r="D685" s="5">
        <v>10682.28555615</v>
      </c>
      <c r="E685" s="6" t="s">
        <v>42</v>
      </c>
      <c r="F685" s="6">
        <v>12635.285556000001</v>
      </c>
      <c r="G685" s="5">
        <v>0.39900000000000002</v>
      </c>
      <c r="H685" s="5">
        <v>14.601449275362301</v>
      </c>
      <c r="I685" s="5">
        <v>0.39900000000000002</v>
      </c>
      <c r="J685" s="5">
        <v>14.601449275362301</v>
      </c>
      <c r="K685" s="5">
        <v>1.54717080116867</v>
      </c>
      <c r="L685" s="5">
        <v>1.24763709399651</v>
      </c>
      <c r="M685" s="5">
        <v>8.0664529999999992</v>
      </c>
      <c r="N685" s="5" t="s">
        <v>42</v>
      </c>
      <c r="O685" s="5" t="s">
        <v>42</v>
      </c>
      <c r="P685" s="5" t="s">
        <v>42</v>
      </c>
      <c r="Q685" s="5" t="s">
        <v>42</v>
      </c>
      <c r="R685" s="5" t="s">
        <v>42</v>
      </c>
      <c r="S685" s="1" t="s">
        <v>49</v>
      </c>
      <c r="T685" s="7">
        <v>3235000</v>
      </c>
      <c r="U685" s="7">
        <v>3179000</v>
      </c>
      <c r="V685" s="7">
        <v>3092000</v>
      </c>
      <c r="W685" s="7">
        <v>2621000</v>
      </c>
      <c r="X685" s="7">
        <v>3254000</v>
      </c>
      <c r="Y685" s="7">
        <v>3205000</v>
      </c>
      <c r="Z685" s="7">
        <v>3195000</v>
      </c>
      <c r="AA685" s="7">
        <v>3235000</v>
      </c>
      <c r="AB685" s="5" t="s">
        <v>42</v>
      </c>
      <c r="AC685" s="5" t="s">
        <v>42</v>
      </c>
      <c r="AD685" s="5" t="s">
        <v>42</v>
      </c>
      <c r="AE685" s="5" t="s">
        <v>42</v>
      </c>
      <c r="AF685" s="7">
        <v>532180686</v>
      </c>
      <c r="AG685" s="7">
        <v>536875750</v>
      </c>
      <c r="AH685" s="7">
        <v>558708832</v>
      </c>
      <c r="AI685" s="5">
        <v>82.18</v>
      </c>
      <c r="AJ685" s="7">
        <v>640</v>
      </c>
      <c r="AK685" s="7">
        <v>435681384</v>
      </c>
      <c r="AL685" s="6">
        <v>8778.9798869999995</v>
      </c>
      <c r="AM685" s="7">
        <v>524305047</v>
      </c>
      <c r="AN685" s="5">
        <v>98.899680000000004</v>
      </c>
    </row>
    <row r="686" spans="1:40" x14ac:dyDescent="0.3">
      <c r="A686" s="4" t="s">
        <v>734</v>
      </c>
      <c r="B686" s="2">
        <v>4991196</v>
      </c>
      <c r="C686" s="1" t="s">
        <v>54</v>
      </c>
      <c r="D686" s="5">
        <v>9206.6058576600008</v>
      </c>
      <c r="E686" s="6">
        <v>10573.973857000001</v>
      </c>
      <c r="F686" s="6" t="s">
        <v>42</v>
      </c>
      <c r="G686" s="5">
        <v>1.89</v>
      </c>
      <c r="H686" s="5">
        <v>38.685000000000002</v>
      </c>
      <c r="I686" s="5">
        <v>1.89</v>
      </c>
      <c r="J686" s="5">
        <v>38.685000000000002</v>
      </c>
      <c r="K686" s="5">
        <v>55.561938959999999</v>
      </c>
      <c r="L686" s="5">
        <v>3.82102378</v>
      </c>
      <c r="M686" s="5">
        <v>15.867514</v>
      </c>
      <c r="N686" s="5" t="s">
        <v>42</v>
      </c>
      <c r="O686" s="5" t="s">
        <v>42</v>
      </c>
      <c r="P686" s="5">
        <v>2.5635720000000002</v>
      </c>
      <c r="Q686" s="5">
        <v>15.072539000000001</v>
      </c>
      <c r="R686" s="5">
        <v>15.072539000000001</v>
      </c>
      <c r="S686" s="1" t="s">
        <v>49</v>
      </c>
      <c r="T686" s="7">
        <v>4022667</v>
      </c>
      <c r="U686" s="7">
        <v>4564737</v>
      </c>
      <c r="V686" s="7">
        <v>3737184</v>
      </c>
      <c r="W686" s="7">
        <v>2485200</v>
      </c>
      <c r="X686" s="7">
        <v>4124703</v>
      </c>
      <c r="Y686" s="7">
        <v>4021807</v>
      </c>
      <c r="Z686" s="7">
        <v>4024030</v>
      </c>
      <c r="AA686" s="7">
        <v>4022667</v>
      </c>
      <c r="AB686" s="5">
        <v>33.942999999999998</v>
      </c>
      <c r="AC686" s="8">
        <v>37.65</v>
      </c>
      <c r="AD686" s="5">
        <v>13.754</v>
      </c>
      <c r="AE686" s="8">
        <v>16.013999999999999</v>
      </c>
      <c r="AF686" s="7">
        <v>59496907</v>
      </c>
      <c r="AG686" s="7">
        <v>60161781</v>
      </c>
      <c r="AH686" s="7">
        <v>61369490</v>
      </c>
      <c r="AI686" s="5">
        <v>89.49</v>
      </c>
      <c r="AJ686" s="7">
        <v>878</v>
      </c>
      <c r="AK686" s="7">
        <v>53246695</v>
      </c>
      <c r="AL686" s="6">
        <v>8239.3935839999995</v>
      </c>
      <c r="AM686" s="7">
        <v>58411318</v>
      </c>
      <c r="AN686" s="5">
        <v>98.174809999999994</v>
      </c>
    </row>
    <row r="687" spans="1:40" x14ac:dyDescent="0.3">
      <c r="A687" s="4" t="s">
        <v>735</v>
      </c>
      <c r="B687" s="2">
        <v>4156939</v>
      </c>
      <c r="C687" s="1" t="s">
        <v>54</v>
      </c>
      <c r="D687" s="5">
        <v>11634.432632370001</v>
      </c>
      <c r="E687" s="6">
        <v>18797.040632</v>
      </c>
      <c r="F687" s="6">
        <v>31645.414294999999</v>
      </c>
      <c r="G687" s="5">
        <v>0.28199999999999997</v>
      </c>
      <c r="H687" s="5" t="s">
        <v>799</v>
      </c>
      <c r="I687" s="5">
        <v>0.28199999999999997</v>
      </c>
      <c r="J687" s="5" t="s">
        <v>799</v>
      </c>
      <c r="K687" s="5" t="s">
        <v>799</v>
      </c>
      <c r="L687" s="5">
        <v>2.87648971</v>
      </c>
      <c r="M687" s="5">
        <v>17.792255999999998</v>
      </c>
      <c r="N687" s="5">
        <v>46.412897202059703</v>
      </c>
      <c r="O687" s="5">
        <v>21.8430706077956</v>
      </c>
      <c r="P687" s="5">
        <v>6.7709270000000004</v>
      </c>
      <c r="Q687" s="5">
        <v>28.634339000000001</v>
      </c>
      <c r="R687" s="5">
        <v>28.634339000000001</v>
      </c>
      <c r="S687" s="1" t="s">
        <v>49</v>
      </c>
      <c r="T687" s="7">
        <v>1674968</v>
      </c>
      <c r="U687" s="7">
        <v>1140147</v>
      </c>
      <c r="V687" s="7">
        <v>1031944</v>
      </c>
      <c r="W687" s="7">
        <v>891154</v>
      </c>
      <c r="X687" s="7">
        <v>2776140</v>
      </c>
      <c r="Y687" s="7">
        <v>2543925</v>
      </c>
      <c r="Z687" s="7">
        <v>1997949</v>
      </c>
      <c r="AA687" s="7">
        <v>1674968</v>
      </c>
      <c r="AB687" s="5">
        <v>69.277000000000001</v>
      </c>
      <c r="AC687" s="5">
        <v>68.293000000000006</v>
      </c>
      <c r="AD687" s="5">
        <v>36.494999999999997</v>
      </c>
      <c r="AE687" s="5">
        <v>23.619</v>
      </c>
      <c r="AF687" s="7">
        <v>81146843</v>
      </c>
      <c r="AG687" s="7">
        <v>80712758</v>
      </c>
      <c r="AH687" s="7">
        <v>83162215</v>
      </c>
      <c r="AI687" s="5">
        <v>102.46</v>
      </c>
      <c r="AJ687" s="7">
        <v>480</v>
      </c>
      <c r="AK687" s="7">
        <v>83147802</v>
      </c>
      <c r="AL687" s="6">
        <v>11920.900372</v>
      </c>
      <c r="AM687" s="7">
        <v>70036604</v>
      </c>
      <c r="AN687" s="5">
        <v>86.305440000000004</v>
      </c>
    </row>
    <row r="688" spans="1:40" x14ac:dyDescent="0.3">
      <c r="A688" s="4" t="s">
        <v>736</v>
      </c>
      <c r="B688" s="2">
        <v>113558</v>
      </c>
      <c r="C688" s="1" t="s">
        <v>54</v>
      </c>
      <c r="D688" s="5">
        <v>10487.855849080001</v>
      </c>
      <c r="E688" s="6" t="s">
        <v>42</v>
      </c>
      <c r="F688" s="6">
        <v>96746.387849000006</v>
      </c>
      <c r="G688" s="5">
        <v>4.8000000000000001E-2</v>
      </c>
      <c r="H688" s="5" t="s">
        <v>799</v>
      </c>
      <c r="I688" s="5">
        <v>4.8000000000000001E-2</v>
      </c>
      <c r="J688" s="5" t="s">
        <v>799</v>
      </c>
      <c r="K688" s="5">
        <v>0.96269473630961</v>
      </c>
      <c r="L688" s="5">
        <v>0.96180012711498308</v>
      </c>
      <c r="M688" s="5">
        <v>13.448786065515</v>
      </c>
      <c r="N688" s="5" t="s">
        <v>42</v>
      </c>
      <c r="O688" s="5" t="s">
        <v>42</v>
      </c>
      <c r="P688" s="5" t="s">
        <v>42</v>
      </c>
      <c r="Q688" s="5" t="s">
        <v>42</v>
      </c>
      <c r="R688" s="5" t="s">
        <v>42</v>
      </c>
      <c r="S688" s="1" t="s">
        <v>49</v>
      </c>
      <c r="T688" s="7">
        <v>-1436689</v>
      </c>
      <c r="U688" s="7">
        <v>1954318</v>
      </c>
      <c r="V688" s="7">
        <v>2724762</v>
      </c>
      <c r="W688" s="7">
        <v>-548419</v>
      </c>
      <c r="X688" s="7">
        <v>320328</v>
      </c>
      <c r="Y688" s="7">
        <v>-316592</v>
      </c>
      <c r="Z688" s="7">
        <v>-146202</v>
      </c>
      <c r="AA688" s="7">
        <v>-1436689</v>
      </c>
      <c r="AB688" s="5">
        <v>102.69199999999999</v>
      </c>
      <c r="AC688" s="5">
        <v>86.722999999999999</v>
      </c>
      <c r="AD688" s="5" t="s">
        <v>42</v>
      </c>
      <c r="AE688" s="5" t="s">
        <v>42</v>
      </c>
      <c r="AF688" s="7">
        <v>558047743</v>
      </c>
      <c r="AG688" s="7">
        <v>501018415</v>
      </c>
      <c r="AH688" s="7">
        <v>494814038</v>
      </c>
      <c r="AI688" s="5">
        <v>55.51</v>
      </c>
      <c r="AJ688" s="7">
        <v>729</v>
      </c>
      <c r="AK688" s="7">
        <v>311178443</v>
      </c>
      <c r="AL688" s="6">
        <v>5822.1486679999998</v>
      </c>
      <c r="AM688" s="7">
        <v>559261852</v>
      </c>
      <c r="AN688" s="5">
        <v>99.770529999999994</v>
      </c>
    </row>
    <row r="689" spans="1:40" x14ac:dyDescent="0.3">
      <c r="A689" s="4" t="s">
        <v>737</v>
      </c>
      <c r="B689" s="2">
        <v>4492850</v>
      </c>
      <c r="C689" s="1" t="s">
        <v>54</v>
      </c>
      <c r="D689" s="5">
        <v>10255.075437990001</v>
      </c>
      <c r="E689" s="6">
        <v>18771.075437</v>
      </c>
      <c r="F689" s="6" t="s">
        <v>42</v>
      </c>
      <c r="G689" s="8">
        <v>3.3860000000000001</v>
      </c>
      <c r="H689" s="5">
        <v>11.782892</v>
      </c>
      <c r="I689" s="8">
        <v>3.3860000000000001</v>
      </c>
      <c r="J689" s="5">
        <v>11.782892</v>
      </c>
      <c r="K689" s="5">
        <v>5.7468382799999995</v>
      </c>
      <c r="L689" s="5">
        <v>1.9708459999999999</v>
      </c>
      <c r="M689" s="5">
        <v>15.884786</v>
      </c>
      <c r="N689" s="5" t="s">
        <v>42</v>
      </c>
      <c r="O689" s="5" t="s">
        <v>42</v>
      </c>
      <c r="P689" s="5">
        <v>0.62554799999999999</v>
      </c>
      <c r="Q689" s="5">
        <v>9.2006060000000005</v>
      </c>
      <c r="R689" s="5">
        <v>9.2006060000000005</v>
      </c>
      <c r="S689" s="1" t="s">
        <v>49</v>
      </c>
      <c r="T689" s="7">
        <v>29527400</v>
      </c>
      <c r="U689" s="7">
        <v>27814800</v>
      </c>
      <c r="V689" s="7">
        <v>25554700</v>
      </c>
      <c r="W689" s="7">
        <v>20443900</v>
      </c>
      <c r="X689" s="7">
        <v>30007400</v>
      </c>
      <c r="Y689" s="7">
        <v>29864400</v>
      </c>
      <c r="Z689" s="7">
        <v>29636200</v>
      </c>
      <c r="AA689" s="7">
        <v>29527400</v>
      </c>
      <c r="AB689" s="5">
        <v>16.709</v>
      </c>
      <c r="AC689" s="5">
        <v>16.465</v>
      </c>
      <c r="AD689" s="8">
        <v>5.1920000000000002</v>
      </c>
      <c r="AE689" s="8">
        <v>4.8120000000000003</v>
      </c>
      <c r="AF689" s="7">
        <v>66767618</v>
      </c>
      <c r="AG689" s="7">
        <v>66770815</v>
      </c>
      <c r="AH689" s="7">
        <v>67214126</v>
      </c>
      <c r="AI689" s="5">
        <v>23.98</v>
      </c>
      <c r="AJ689" s="7">
        <v>431</v>
      </c>
      <c r="AK689" s="7">
        <v>16012426</v>
      </c>
      <c r="AL689" s="6">
        <v>2459.3485089999999</v>
      </c>
      <c r="AM689" s="7">
        <v>18389815</v>
      </c>
      <c r="AN689" s="5">
        <v>27.542380000000001</v>
      </c>
    </row>
    <row r="690" spans="1:40" x14ac:dyDescent="0.3">
      <c r="A690" s="4" t="s">
        <v>738</v>
      </c>
      <c r="B690" s="2">
        <v>7711754</v>
      </c>
      <c r="C690" s="1" t="s">
        <v>41</v>
      </c>
      <c r="D690" s="5">
        <v>11118.209005950001</v>
      </c>
      <c r="E690" s="6">
        <v>9994.2090050000006</v>
      </c>
      <c r="F690" s="6" t="s">
        <v>42</v>
      </c>
      <c r="G690" s="5">
        <v>-0.126</v>
      </c>
      <c r="H690" s="5" t="s">
        <v>799</v>
      </c>
      <c r="I690" s="5">
        <v>-0.126</v>
      </c>
      <c r="J690" s="5" t="s">
        <v>799</v>
      </c>
      <c r="K690" s="5">
        <v>7.9095354499999999</v>
      </c>
      <c r="L690" s="5">
        <v>5.4923599300000001</v>
      </c>
      <c r="M690" s="5" t="s">
        <v>799</v>
      </c>
      <c r="N690" s="5" t="s">
        <v>42</v>
      </c>
      <c r="O690" s="5" t="s">
        <v>42</v>
      </c>
      <c r="P690" s="5" t="s">
        <v>42</v>
      </c>
      <c r="Q690" s="5" t="s">
        <v>799</v>
      </c>
      <c r="R690" s="5">
        <v>-13.560663999999999</v>
      </c>
      <c r="S690" s="1" t="s">
        <v>49</v>
      </c>
      <c r="T690" s="7" t="s">
        <v>42</v>
      </c>
      <c r="U690" s="7">
        <v>68000</v>
      </c>
      <c r="V690" s="7">
        <v>82000</v>
      </c>
      <c r="W690" s="7" t="s">
        <v>42</v>
      </c>
      <c r="X690" s="7" t="s">
        <v>42</v>
      </c>
      <c r="Y690" s="7" t="s">
        <v>42</v>
      </c>
      <c r="Z690" s="7" t="s">
        <v>42</v>
      </c>
      <c r="AA690" s="7" t="s">
        <v>42</v>
      </c>
      <c r="AB690" s="5" t="s">
        <v>42</v>
      </c>
      <c r="AC690" s="5" t="s">
        <v>42</v>
      </c>
      <c r="AD690" s="5" t="s">
        <v>42</v>
      </c>
      <c r="AE690" s="5" t="s">
        <v>42</v>
      </c>
      <c r="AF690" s="7">
        <v>1713000000</v>
      </c>
      <c r="AG690" s="7">
        <v>1563000000</v>
      </c>
      <c r="AH690" s="7">
        <v>1514000000</v>
      </c>
      <c r="AI690" s="5">
        <v>54.76</v>
      </c>
      <c r="AJ690" s="7">
        <v>275</v>
      </c>
      <c r="AK690" s="7">
        <v>941092744</v>
      </c>
      <c r="AL690" s="6">
        <v>6088.8700529999996</v>
      </c>
      <c r="AM690" s="7">
        <v>1011443931</v>
      </c>
      <c r="AN690" s="5">
        <v>58.858780000000003</v>
      </c>
    </row>
    <row r="691" spans="1:40" x14ac:dyDescent="0.3">
      <c r="A691" s="4" t="s">
        <v>739</v>
      </c>
      <c r="B691" s="2">
        <v>4309013</v>
      </c>
      <c r="C691" s="1" t="s">
        <v>41</v>
      </c>
      <c r="D691" s="5">
        <v>10656.096775</v>
      </c>
      <c r="E691" s="6">
        <v>11439.646774999999</v>
      </c>
      <c r="F691" s="6" t="s">
        <v>42</v>
      </c>
      <c r="G691" s="5">
        <v>0.35</v>
      </c>
      <c r="H691" s="5">
        <v>32.357723999999997</v>
      </c>
      <c r="I691" s="5">
        <v>0.35</v>
      </c>
      <c r="J691" s="5">
        <v>32.357723999999997</v>
      </c>
      <c r="K691" s="5" t="s">
        <v>799</v>
      </c>
      <c r="L691" s="5">
        <v>5.8212666400000002</v>
      </c>
      <c r="M691" s="5">
        <v>31.240188</v>
      </c>
      <c r="N691" s="5" t="s">
        <v>42</v>
      </c>
      <c r="O691" s="5" t="s">
        <v>42</v>
      </c>
      <c r="P691" s="5">
        <v>2.6469260000000001</v>
      </c>
      <c r="Q691" s="5">
        <v>16.692757</v>
      </c>
      <c r="R691" s="5">
        <v>16.692757</v>
      </c>
      <c r="S691" s="1" t="s">
        <v>43</v>
      </c>
      <c r="T691" s="7">
        <v>4321862</v>
      </c>
      <c r="U691" s="7">
        <v>3751089</v>
      </c>
      <c r="V691" s="7">
        <v>2835580</v>
      </c>
      <c r="W691" s="7">
        <v>2552172</v>
      </c>
      <c r="X691" s="7">
        <v>4321862</v>
      </c>
      <c r="Y691" s="7">
        <v>4234780</v>
      </c>
      <c r="Z691" s="7">
        <v>4112759</v>
      </c>
      <c r="AA691" s="7">
        <v>4029696</v>
      </c>
      <c r="AB691" s="5">
        <v>20.047999999999998</v>
      </c>
      <c r="AC691" s="5">
        <v>20.047999999999998</v>
      </c>
      <c r="AD691" s="5">
        <v>13.555999999999999</v>
      </c>
      <c r="AE691" s="5">
        <v>13.555999999999999</v>
      </c>
      <c r="AF691" s="7">
        <v>267717000</v>
      </c>
      <c r="AG691" s="7">
        <v>267660000</v>
      </c>
      <c r="AH691" s="7">
        <v>266240000</v>
      </c>
      <c r="AI691" s="5">
        <v>97.46</v>
      </c>
      <c r="AJ691" s="7">
        <v>785</v>
      </c>
      <c r="AK691" s="7">
        <v>260952151</v>
      </c>
      <c r="AL691" s="6">
        <v>10385.895608999999</v>
      </c>
      <c r="AM691" s="7">
        <v>266200603</v>
      </c>
      <c r="AN691" s="5">
        <v>99.424620000000004</v>
      </c>
    </row>
    <row r="692" spans="1:40" x14ac:dyDescent="0.3">
      <c r="A692" s="4" t="s">
        <v>740</v>
      </c>
      <c r="B692" s="2">
        <v>4912162</v>
      </c>
      <c r="C692" s="1" t="s">
        <v>54</v>
      </c>
      <c r="D692" s="5">
        <v>10128.39682881</v>
      </c>
      <c r="E692" s="6">
        <v>12419.996827999999</v>
      </c>
      <c r="F692" s="6" t="s">
        <v>42</v>
      </c>
      <c r="G692" s="8">
        <v>7.2</v>
      </c>
      <c r="H692" s="5">
        <v>20.645121</v>
      </c>
      <c r="I692" s="8">
        <v>7.2</v>
      </c>
      <c r="J692" s="5">
        <v>20.645121</v>
      </c>
      <c r="K692" s="5">
        <v>27.94045358</v>
      </c>
      <c r="L692" s="5">
        <v>12.201541689999999</v>
      </c>
      <c r="M692" s="5">
        <v>24.1556</v>
      </c>
      <c r="N692" s="5" t="s">
        <v>42</v>
      </c>
      <c r="O692" s="5" t="s">
        <v>42</v>
      </c>
      <c r="P692" s="5">
        <v>0.67960900000000002</v>
      </c>
      <c r="Q692" s="5">
        <v>11.635747</v>
      </c>
      <c r="R692" s="5">
        <v>11.635747</v>
      </c>
      <c r="S692" s="1" t="s">
        <v>49</v>
      </c>
      <c r="T692" s="7">
        <v>19238200</v>
      </c>
      <c r="U692" s="7">
        <v>21265900</v>
      </c>
      <c r="V692" s="7">
        <v>15318800</v>
      </c>
      <c r="W692" s="7">
        <v>9504300</v>
      </c>
      <c r="X692" s="7">
        <v>18275200</v>
      </c>
      <c r="Y692" s="7">
        <v>18853700</v>
      </c>
      <c r="Z692" s="7">
        <v>18990700</v>
      </c>
      <c r="AA692" s="7">
        <v>19238200</v>
      </c>
      <c r="AB692" s="8">
        <v>7.0389999999999997</v>
      </c>
      <c r="AC692" s="8">
        <v>7.141</v>
      </c>
      <c r="AD692" s="8">
        <v>5.5019999999999998</v>
      </c>
      <c r="AE692" s="8">
        <v>5.492</v>
      </c>
      <c r="AF692" s="7">
        <v>20249099</v>
      </c>
      <c r="AG692" s="7">
        <v>20492205</v>
      </c>
      <c r="AH692" s="7">
        <v>21277031</v>
      </c>
      <c r="AI692" s="8">
        <v>82.9</v>
      </c>
      <c r="AJ692" s="7">
        <v>575</v>
      </c>
      <c r="AK692" s="7">
        <v>16785492</v>
      </c>
      <c r="AL692" s="6">
        <v>8395.9352429999999</v>
      </c>
      <c r="AM692" s="7">
        <v>18409499</v>
      </c>
      <c r="AN692" s="5">
        <v>90.915149999999997</v>
      </c>
    </row>
    <row r="693" spans="1:40" x14ac:dyDescent="0.3">
      <c r="A693" s="4" t="s">
        <v>741</v>
      </c>
      <c r="B693" s="2">
        <v>4338031</v>
      </c>
      <c r="C693" s="1" t="s">
        <v>54</v>
      </c>
      <c r="D693" s="5" t="s">
        <v>42</v>
      </c>
      <c r="E693" s="6" t="s">
        <v>42</v>
      </c>
      <c r="F693" s="6" t="s">
        <v>42</v>
      </c>
      <c r="G693" s="5">
        <v>0</v>
      </c>
      <c r="H693" s="5" t="s">
        <v>799</v>
      </c>
      <c r="I693" s="5">
        <v>0</v>
      </c>
      <c r="J693" s="5" t="s">
        <v>799</v>
      </c>
      <c r="K693" s="5">
        <v>31.566384880000001</v>
      </c>
      <c r="L693" s="5">
        <v>3.2527157199999999</v>
      </c>
      <c r="M693" s="5">
        <v>116.26373599999999</v>
      </c>
      <c r="N693" s="5" t="s">
        <v>42</v>
      </c>
      <c r="O693" s="5" t="s">
        <v>42</v>
      </c>
      <c r="P693" s="5">
        <v>3.6486559999999999</v>
      </c>
      <c r="Q693" s="5">
        <v>31.435666000000001</v>
      </c>
      <c r="R693" s="5">
        <v>31.435666000000001</v>
      </c>
      <c r="S693" s="1" t="s">
        <v>47</v>
      </c>
      <c r="T693" s="7">
        <v>4381000</v>
      </c>
      <c r="U693" s="7">
        <v>4263000</v>
      </c>
      <c r="V693" s="7">
        <v>4802000</v>
      </c>
      <c r="W693" s="7">
        <v>3998000</v>
      </c>
      <c r="X693" s="7">
        <v>4422000</v>
      </c>
      <c r="Y693" s="7">
        <v>4381000</v>
      </c>
      <c r="Z693" s="7">
        <v>4135000</v>
      </c>
      <c r="AA693" s="7">
        <v>4098000</v>
      </c>
      <c r="AB693" s="5">
        <v>21.753</v>
      </c>
      <c r="AC693" s="8">
        <v>21</v>
      </c>
      <c r="AD693" s="8">
        <v>11.298999999999999</v>
      </c>
      <c r="AE693" s="8">
        <v>10</v>
      </c>
      <c r="AF693" s="7">
        <v>181489000</v>
      </c>
      <c r="AG693" s="7">
        <v>181000000</v>
      </c>
      <c r="AH693" s="7">
        <v>180521000</v>
      </c>
      <c r="AI693" s="5">
        <v>0.15</v>
      </c>
      <c r="AJ693" s="7">
        <v>601</v>
      </c>
      <c r="AK693" s="7">
        <v>269033</v>
      </c>
      <c r="AL693" s="6" t="s">
        <v>42</v>
      </c>
      <c r="AM693" s="7" t="s">
        <v>42</v>
      </c>
      <c r="AN693" s="5" t="s">
        <v>42</v>
      </c>
    </row>
    <row r="694" spans="1:40" x14ac:dyDescent="0.3">
      <c r="A694" s="4" t="s">
        <v>742</v>
      </c>
      <c r="B694" s="2">
        <v>4987250</v>
      </c>
      <c r="C694" s="1" t="s">
        <v>41</v>
      </c>
      <c r="D694" s="5">
        <v>9725.1071312500007</v>
      </c>
      <c r="E694" s="6">
        <v>9796.8551310000003</v>
      </c>
      <c r="F694" s="6" t="s">
        <v>42</v>
      </c>
      <c r="G694" s="5">
        <v>0.63</v>
      </c>
      <c r="H694" s="5">
        <v>52.478070000000002</v>
      </c>
      <c r="I694" s="5">
        <v>0.63</v>
      </c>
      <c r="J694" s="5">
        <v>52.478070000000002</v>
      </c>
      <c r="K694" s="5">
        <v>15.23621546</v>
      </c>
      <c r="L694" s="5">
        <v>12.199225120000001</v>
      </c>
      <c r="M694" s="5">
        <v>94.510268999999994</v>
      </c>
      <c r="N694" s="5" t="s">
        <v>42</v>
      </c>
      <c r="O694" s="5" t="s">
        <v>42</v>
      </c>
      <c r="P694" s="5">
        <v>8.0995530000000002</v>
      </c>
      <c r="Q694" s="5">
        <v>31.529731999999999</v>
      </c>
      <c r="R694" s="5">
        <v>31.529731999999999</v>
      </c>
      <c r="S694" s="1" t="s">
        <v>49</v>
      </c>
      <c r="T694" s="7">
        <v>1168518</v>
      </c>
      <c r="U694" s="7">
        <v>888788</v>
      </c>
      <c r="V694" s="7">
        <v>534517</v>
      </c>
      <c r="W694" s="7">
        <v>514551</v>
      </c>
      <c r="X694" s="7">
        <v>1209555</v>
      </c>
      <c r="Y694" s="7">
        <v>1194273</v>
      </c>
      <c r="Z694" s="7">
        <v>1164664</v>
      </c>
      <c r="AA694" s="7">
        <v>1168518</v>
      </c>
      <c r="AB694" s="5">
        <v>34.148000000000003</v>
      </c>
      <c r="AC694" s="5">
        <v>35.652000000000001</v>
      </c>
      <c r="AD694" s="5">
        <v>24.192</v>
      </c>
      <c r="AE694" s="5">
        <v>25.689</v>
      </c>
      <c r="AF694" s="7">
        <v>81246902</v>
      </c>
      <c r="AG694" s="7">
        <v>80950856</v>
      </c>
      <c r="AH694" s="7">
        <v>81231513</v>
      </c>
      <c r="AI694" s="5">
        <v>72.67</v>
      </c>
      <c r="AJ694" s="7">
        <v>456</v>
      </c>
      <c r="AK694" s="7">
        <v>59063110</v>
      </c>
      <c r="AL694" s="6">
        <v>7066.9011110000001</v>
      </c>
      <c r="AM694" s="7">
        <v>67037796</v>
      </c>
      <c r="AN694" s="5">
        <v>82.477980000000002</v>
      </c>
    </row>
    <row r="695" spans="1:40" x14ac:dyDescent="0.3">
      <c r="A695" s="4" t="s">
        <v>743</v>
      </c>
      <c r="B695" s="2">
        <v>4916646</v>
      </c>
      <c r="C695" s="1" t="s">
        <v>54</v>
      </c>
      <c r="D695" s="5">
        <v>9267.3660840899993</v>
      </c>
      <c r="E695" s="6">
        <v>13298.466084</v>
      </c>
      <c r="F695" s="6" t="s">
        <v>42</v>
      </c>
      <c r="G695" s="5">
        <v>-0.253</v>
      </c>
      <c r="H695" s="5">
        <v>25.548565</v>
      </c>
      <c r="I695" s="5">
        <v>-0.253</v>
      </c>
      <c r="J695" s="5">
        <v>25.548565</v>
      </c>
      <c r="K695" s="5">
        <v>32.648241210000002</v>
      </c>
      <c r="L695" s="5">
        <v>5.6757228999999993</v>
      </c>
      <c r="M695" s="5" t="s">
        <v>799</v>
      </c>
      <c r="N695" s="5" t="s">
        <v>42</v>
      </c>
      <c r="O695" s="5" t="s">
        <v>42</v>
      </c>
      <c r="P695" s="5">
        <v>2.1024579999999999</v>
      </c>
      <c r="Q695" s="5">
        <v>10.380506</v>
      </c>
      <c r="R695" s="5">
        <v>10.380506</v>
      </c>
      <c r="S695" s="1" t="s">
        <v>63</v>
      </c>
      <c r="T695" s="7">
        <v>6467600</v>
      </c>
      <c r="U695" s="7">
        <v>5350600</v>
      </c>
      <c r="V695" s="7">
        <v>4098900</v>
      </c>
      <c r="W695" s="7">
        <v>3670900</v>
      </c>
      <c r="X695" s="7">
        <v>6325200</v>
      </c>
      <c r="Y695" s="7">
        <v>6456400</v>
      </c>
      <c r="Z695" s="7">
        <v>6467600</v>
      </c>
      <c r="AA695" s="7">
        <v>6550600</v>
      </c>
      <c r="AB695" s="8">
        <v>27.635999999999999</v>
      </c>
      <c r="AC695" s="5">
        <v>23.728999999999999</v>
      </c>
      <c r="AD695" s="8">
        <v>21.827000000000002</v>
      </c>
      <c r="AE695" s="5">
        <v>19.050999999999998</v>
      </c>
      <c r="AF695" s="7">
        <v>142640636</v>
      </c>
      <c r="AG695" s="7">
        <v>142595357</v>
      </c>
      <c r="AH695" s="7">
        <v>144368320</v>
      </c>
      <c r="AI695" s="5">
        <v>95.75</v>
      </c>
      <c r="AJ695" s="7">
        <v>867</v>
      </c>
      <c r="AK695" s="7">
        <v>136575109</v>
      </c>
      <c r="AL695" s="6">
        <v>8873.2848310000008</v>
      </c>
      <c r="AM695" s="7">
        <v>141478044</v>
      </c>
      <c r="AN695" s="5">
        <v>99.184910000000002</v>
      </c>
    </row>
    <row r="696" spans="1:40" x14ac:dyDescent="0.3">
      <c r="A696" s="4" t="s">
        <v>744</v>
      </c>
      <c r="B696" s="2">
        <v>4770121</v>
      </c>
      <c r="C696" s="1" t="s">
        <v>54</v>
      </c>
      <c r="D696" s="5">
        <v>9939.7795287000008</v>
      </c>
      <c r="E696" s="6">
        <v>15347.310528</v>
      </c>
      <c r="F696" s="6" t="s">
        <v>42</v>
      </c>
      <c r="G696" s="5">
        <v>0.52700000000000002</v>
      </c>
      <c r="H696" s="5">
        <v>8.5645059999999997</v>
      </c>
      <c r="I696" s="5">
        <v>0.52700000000000002</v>
      </c>
      <c r="J696" s="5">
        <v>8.5645059999999997</v>
      </c>
      <c r="K696" s="5">
        <v>1.1046012000000001</v>
      </c>
      <c r="L696" s="5">
        <v>1.1046012000000001</v>
      </c>
      <c r="M696" s="5">
        <v>35.979644</v>
      </c>
      <c r="N696" s="5" t="s">
        <v>42</v>
      </c>
      <c r="O696" s="5" t="s">
        <v>42</v>
      </c>
      <c r="P696" s="5">
        <v>3.179249</v>
      </c>
      <c r="Q696" s="5">
        <v>3.737638</v>
      </c>
      <c r="R696" s="5">
        <v>3.737638</v>
      </c>
      <c r="S696" s="1" t="s">
        <v>49</v>
      </c>
      <c r="T696" s="7">
        <v>3120893</v>
      </c>
      <c r="U696" s="7">
        <v>2131265</v>
      </c>
      <c r="V696" s="7">
        <v>1029892</v>
      </c>
      <c r="W696" s="7">
        <v>580456</v>
      </c>
      <c r="X696" s="7">
        <v>4827339</v>
      </c>
      <c r="Y696" s="7">
        <v>4370309</v>
      </c>
      <c r="Z696" s="7">
        <v>3747624</v>
      </c>
      <c r="AA696" s="7">
        <v>3120893</v>
      </c>
      <c r="AB696" s="5">
        <v>77.447999999999993</v>
      </c>
      <c r="AC696" s="5">
        <v>75.938000000000002</v>
      </c>
      <c r="AD696" s="5">
        <v>75.296000000000006</v>
      </c>
      <c r="AE696" s="5">
        <v>78.513000000000005</v>
      </c>
      <c r="AF696" s="7">
        <v>702890666</v>
      </c>
      <c r="AG696" s="7">
        <v>675001114</v>
      </c>
      <c r="AH696" s="7">
        <v>350725713</v>
      </c>
      <c r="AI696" s="5">
        <v>91.29</v>
      </c>
      <c r="AJ696" s="7">
        <v>584</v>
      </c>
      <c r="AK696" s="7">
        <v>641692700</v>
      </c>
      <c r="AL696" s="6">
        <v>9073.5347779999993</v>
      </c>
      <c r="AM696" s="7">
        <v>655360775</v>
      </c>
      <c r="AN696" s="5">
        <v>93.22945</v>
      </c>
    </row>
    <row r="697" spans="1:40" x14ac:dyDescent="0.3">
      <c r="A697" s="4" t="s">
        <v>745</v>
      </c>
      <c r="B697" s="2">
        <v>4092620</v>
      </c>
      <c r="C697" s="1" t="s">
        <v>54</v>
      </c>
      <c r="D697" s="5">
        <v>9946.3956422400006</v>
      </c>
      <c r="E697" s="6">
        <v>17386.310642</v>
      </c>
      <c r="F697" s="6" t="s">
        <v>42</v>
      </c>
      <c r="G697" s="5">
        <v>0.25</v>
      </c>
      <c r="H697" s="5">
        <v>18.210156000000001</v>
      </c>
      <c r="I697" s="5">
        <v>0.25</v>
      </c>
      <c r="J697" s="5">
        <v>18.210156000000001</v>
      </c>
      <c r="K697" s="5">
        <v>2.5923275100000001</v>
      </c>
      <c r="L697" s="5">
        <v>1.60920562</v>
      </c>
      <c r="M697" s="5" t="s">
        <v>799</v>
      </c>
      <c r="N697" s="5" t="s">
        <v>42</v>
      </c>
      <c r="O697" s="5" t="s">
        <v>42</v>
      </c>
      <c r="P697" s="5">
        <v>8.8653700000000004</v>
      </c>
      <c r="Q697" s="5">
        <v>16.129695000000002</v>
      </c>
      <c r="R697" s="5">
        <v>16.129695000000002</v>
      </c>
      <c r="S697" s="1" t="s">
        <v>49</v>
      </c>
      <c r="T697" s="7">
        <v>2053824</v>
      </c>
      <c r="U697" s="7">
        <v>2288032</v>
      </c>
      <c r="V697" s="7">
        <v>1878144</v>
      </c>
      <c r="W697" s="7">
        <v>1462698</v>
      </c>
      <c r="X697" s="7">
        <v>1961149</v>
      </c>
      <c r="Y697" s="7">
        <v>1937149</v>
      </c>
      <c r="Z697" s="7">
        <v>1939443</v>
      </c>
      <c r="AA697" s="7">
        <v>2053824</v>
      </c>
      <c r="AB697" s="5">
        <v>54.825000000000003</v>
      </c>
      <c r="AC697" s="8">
        <v>59.17</v>
      </c>
      <c r="AD697" s="5">
        <v>50.616999999999997</v>
      </c>
      <c r="AE697" s="8">
        <v>54.49</v>
      </c>
      <c r="AF697" s="7">
        <v>274608978</v>
      </c>
      <c r="AG697" s="7">
        <v>273668897</v>
      </c>
      <c r="AH697" s="7">
        <v>273165817</v>
      </c>
      <c r="AI697" s="5">
        <v>79.16</v>
      </c>
      <c r="AJ697" s="7">
        <v>772</v>
      </c>
      <c r="AK697" s="7">
        <v>217386683</v>
      </c>
      <c r="AL697" s="6">
        <v>7873.7456579999998</v>
      </c>
      <c r="AM697" s="7">
        <v>273792812</v>
      </c>
      <c r="AN697" s="8">
        <v>99.702200000000005</v>
      </c>
    </row>
    <row r="698" spans="1:40" x14ac:dyDescent="0.3">
      <c r="A698" s="4" t="s">
        <v>746</v>
      </c>
      <c r="B698" s="2">
        <v>4354366</v>
      </c>
      <c r="C698" s="1" t="s">
        <v>54</v>
      </c>
      <c r="D698" s="5">
        <v>10417.210857759999</v>
      </c>
      <c r="E698" s="6">
        <v>12791.260856999999</v>
      </c>
      <c r="F698" s="6">
        <v>13778.803858000001</v>
      </c>
      <c r="G698" s="5">
        <v>0.46</v>
      </c>
      <c r="H698" s="5" t="s">
        <v>799</v>
      </c>
      <c r="I698" s="5">
        <v>0.46</v>
      </c>
      <c r="J698" s="5" t="s">
        <v>799</v>
      </c>
      <c r="K698" s="5">
        <v>2.1170255999999998</v>
      </c>
      <c r="L698" s="5">
        <v>2.0488764000000002</v>
      </c>
      <c r="M698" s="5" t="s">
        <v>799</v>
      </c>
      <c r="N698" s="5" t="s">
        <v>799</v>
      </c>
      <c r="O698" s="5" t="s">
        <v>799</v>
      </c>
      <c r="P698" s="5">
        <v>2.6834950000000002</v>
      </c>
      <c r="Q698" s="5">
        <v>8.3727999999999998</v>
      </c>
      <c r="R698" s="5">
        <v>8.3727999999999998</v>
      </c>
      <c r="S698" s="1" t="s">
        <v>49</v>
      </c>
      <c r="T698" s="7">
        <v>7467490</v>
      </c>
      <c r="U698" s="7">
        <v>10710578</v>
      </c>
      <c r="V698" s="7">
        <v>2862315</v>
      </c>
      <c r="W698" s="7">
        <v>1817191</v>
      </c>
      <c r="X698" s="7">
        <v>4766643</v>
      </c>
      <c r="Y698" s="7">
        <v>5530033</v>
      </c>
      <c r="Z698" s="7">
        <v>6288157</v>
      </c>
      <c r="AA698" s="7">
        <v>7467490</v>
      </c>
      <c r="AB698" s="5">
        <v>41.179000000000002</v>
      </c>
      <c r="AC698" s="5">
        <v>30.085000000000001</v>
      </c>
      <c r="AD698" s="5">
        <v>42.304000000000002</v>
      </c>
      <c r="AE698" s="5">
        <v>31.349</v>
      </c>
      <c r="AF698" s="7">
        <v>285637808</v>
      </c>
      <c r="AG698" s="7">
        <v>285637808</v>
      </c>
      <c r="AH698" s="7">
        <v>285637808</v>
      </c>
      <c r="AI698" s="5">
        <v>34.44</v>
      </c>
      <c r="AJ698" s="7">
        <v>303</v>
      </c>
      <c r="AK698" s="7">
        <v>98371872</v>
      </c>
      <c r="AL698" s="6">
        <v>3587.622171</v>
      </c>
      <c r="AM698" s="7">
        <v>104115606</v>
      </c>
      <c r="AN698" s="5">
        <v>36.450220000000002</v>
      </c>
    </row>
    <row r="699" spans="1:40" x14ac:dyDescent="0.3">
      <c r="A699" s="4" t="s">
        <v>747</v>
      </c>
      <c r="B699" s="2">
        <v>103065</v>
      </c>
      <c r="C699" s="1" t="s">
        <v>54</v>
      </c>
      <c r="D699" s="5">
        <v>10125.760657979999</v>
      </c>
      <c r="E699" s="6">
        <v>14849.195657</v>
      </c>
      <c r="F699" s="6">
        <v>14925.798433</v>
      </c>
      <c r="G699" s="5">
        <v>0.41799999999999998</v>
      </c>
      <c r="H699" s="5">
        <v>27.580882352941199</v>
      </c>
      <c r="I699" s="5">
        <v>0.41799999999999998</v>
      </c>
      <c r="J699" s="5">
        <v>27.580882352941199</v>
      </c>
      <c r="K699" s="5">
        <v>2.8485216635769302</v>
      </c>
      <c r="L699" s="5">
        <v>2.3910390413290101</v>
      </c>
      <c r="M699" s="5">
        <v>13.734896000000001</v>
      </c>
      <c r="N699" s="5" t="s">
        <v>42</v>
      </c>
      <c r="O699" s="5" t="s">
        <v>42</v>
      </c>
      <c r="P699" s="5">
        <v>14.681953999999999</v>
      </c>
      <c r="Q699" s="5">
        <v>16.483592999999999</v>
      </c>
      <c r="R699" s="5">
        <v>16.483592999999999</v>
      </c>
      <c r="S699" s="1" t="s">
        <v>49</v>
      </c>
      <c r="T699" s="7">
        <v>969114</v>
      </c>
      <c r="U699" s="7">
        <v>887785</v>
      </c>
      <c r="V699" s="7">
        <v>1062693</v>
      </c>
      <c r="W699" s="7">
        <v>891673</v>
      </c>
      <c r="X699" s="7">
        <v>1038364</v>
      </c>
      <c r="Y699" s="7">
        <v>1000102</v>
      </c>
      <c r="Z699" s="7">
        <v>996100</v>
      </c>
      <c r="AA699" s="7">
        <v>969114</v>
      </c>
      <c r="AB699" s="5">
        <v>93.727000000000004</v>
      </c>
      <c r="AC699" s="5">
        <v>96.789000000000001</v>
      </c>
      <c r="AD699" s="8">
        <v>84.15</v>
      </c>
      <c r="AE699" s="5">
        <v>88.201999999999998</v>
      </c>
      <c r="AF699" s="7">
        <v>268231107</v>
      </c>
      <c r="AG699" s="7">
        <v>254022957</v>
      </c>
      <c r="AH699" s="7">
        <v>244989401</v>
      </c>
      <c r="AI699" s="5">
        <v>79.41</v>
      </c>
      <c r="AJ699" s="7">
        <v>699</v>
      </c>
      <c r="AK699" s="7">
        <v>214369507</v>
      </c>
      <c r="AL699" s="6">
        <v>8041.000207</v>
      </c>
      <c r="AM699" s="7">
        <v>269015910</v>
      </c>
      <c r="AN699" s="5">
        <v>99.654610000000005</v>
      </c>
    </row>
    <row r="700" spans="1:40" x14ac:dyDescent="0.3">
      <c r="A700" s="4" t="s">
        <v>748</v>
      </c>
      <c r="B700" s="2">
        <v>4535411</v>
      </c>
      <c r="C700" s="1" t="s">
        <v>41</v>
      </c>
      <c r="D700" s="5">
        <v>10255.50339222</v>
      </c>
      <c r="E700" s="6">
        <v>12290.503392000001</v>
      </c>
      <c r="F700" s="6">
        <v>12290.503392000001</v>
      </c>
      <c r="G700" s="8">
        <v>3.16</v>
      </c>
      <c r="H700" s="5">
        <v>10.733447</v>
      </c>
      <c r="I700" s="8">
        <v>3.16</v>
      </c>
      <c r="J700" s="5">
        <v>10.733447</v>
      </c>
      <c r="K700" s="5">
        <v>4.3072257</v>
      </c>
      <c r="L700" s="5">
        <v>4.2963972999999998</v>
      </c>
      <c r="M700" s="5">
        <v>43.349097</v>
      </c>
      <c r="N700" s="5">
        <v>7.1449003180282702</v>
      </c>
      <c r="O700" s="5">
        <v>9.1166365280289305</v>
      </c>
      <c r="P700" s="5">
        <v>6.0964799999999997</v>
      </c>
      <c r="Q700" s="5">
        <v>16.676394999999999</v>
      </c>
      <c r="R700" s="5">
        <v>16.676394999999999</v>
      </c>
      <c r="S700" s="1" t="s">
        <v>49</v>
      </c>
      <c r="T700" s="7">
        <v>2439000</v>
      </c>
      <c r="U700" s="7">
        <v>2412000</v>
      </c>
      <c r="V700" s="7">
        <v>1775000</v>
      </c>
      <c r="W700" s="7">
        <v>4481000</v>
      </c>
      <c r="X700" s="7">
        <v>2016000</v>
      </c>
      <c r="Y700" s="7">
        <v>2105000</v>
      </c>
      <c r="Z700" s="7">
        <v>2128000</v>
      </c>
      <c r="AA700" s="7">
        <v>2439000</v>
      </c>
      <c r="AB700" s="5">
        <v>43.255000000000003</v>
      </c>
      <c r="AC700" s="5">
        <v>31.943999999999999</v>
      </c>
      <c r="AD700" s="5">
        <v>40.057000000000002</v>
      </c>
      <c r="AE700" s="5">
        <v>36.558</v>
      </c>
      <c r="AF700" s="7">
        <v>50855417</v>
      </c>
      <c r="AG700" s="7">
        <v>53254954</v>
      </c>
      <c r="AH700" s="7">
        <v>59028843</v>
      </c>
      <c r="AI700" s="5">
        <v>76.930000000000007</v>
      </c>
      <c r="AJ700" s="7">
        <v>260</v>
      </c>
      <c r="AK700" s="7">
        <v>39123594</v>
      </c>
      <c r="AL700" s="6">
        <v>7889.6639660000001</v>
      </c>
      <c r="AM700" s="7">
        <v>41731917</v>
      </c>
      <c r="AN700" s="5">
        <v>82.059929999999994</v>
      </c>
    </row>
    <row r="701" spans="1:40" x14ac:dyDescent="0.3">
      <c r="A701" s="4" t="s">
        <v>749</v>
      </c>
      <c r="B701" s="2">
        <v>4419522</v>
      </c>
      <c r="C701" s="1" t="s">
        <v>54</v>
      </c>
      <c r="D701" s="5">
        <v>9678.3807624199999</v>
      </c>
      <c r="E701" s="6">
        <v>16179.380762000001</v>
      </c>
      <c r="F701" s="6" t="s">
        <v>42</v>
      </c>
      <c r="G701" s="5">
        <v>-1.47</v>
      </c>
      <c r="H701" s="5">
        <v>99.987790000000004</v>
      </c>
      <c r="I701" s="5">
        <v>-1.47</v>
      </c>
      <c r="J701" s="5">
        <v>99.987790000000004</v>
      </c>
      <c r="K701" s="5" t="s">
        <v>799</v>
      </c>
      <c r="L701" s="5">
        <v>3.8223487699999996</v>
      </c>
      <c r="M701" s="5">
        <v>9.0177289999999992</v>
      </c>
      <c r="N701" s="5" t="s">
        <v>42</v>
      </c>
      <c r="O701" s="5" t="s">
        <v>42</v>
      </c>
      <c r="P701" s="5">
        <v>1.376266</v>
      </c>
      <c r="Q701" s="5">
        <v>8.5109840000000005</v>
      </c>
      <c r="R701" s="5">
        <v>8.5109840000000005</v>
      </c>
      <c r="S701" s="1" t="s">
        <v>49</v>
      </c>
      <c r="T701" s="7">
        <v>12010000</v>
      </c>
      <c r="U701" s="7">
        <v>12943000</v>
      </c>
      <c r="V701" s="7">
        <v>11394000</v>
      </c>
      <c r="W701" s="7">
        <v>9392000</v>
      </c>
      <c r="X701" s="7">
        <v>11756000</v>
      </c>
      <c r="Y701" s="7">
        <v>11751000</v>
      </c>
      <c r="Z701" s="7">
        <v>11820000</v>
      </c>
      <c r="AA701" s="7">
        <v>12010000</v>
      </c>
      <c r="AB701" s="5">
        <v>20.515999999999998</v>
      </c>
      <c r="AC701" s="5">
        <v>21.283000000000001</v>
      </c>
      <c r="AD701" s="5">
        <v>15.154</v>
      </c>
      <c r="AE701" s="5">
        <v>15.762</v>
      </c>
      <c r="AF701" s="7">
        <v>118187578</v>
      </c>
      <c r="AG701" s="7">
        <v>119195863</v>
      </c>
      <c r="AH701" s="7">
        <v>119703554</v>
      </c>
      <c r="AI701" s="8">
        <v>95.67</v>
      </c>
      <c r="AJ701" s="7">
        <v>624</v>
      </c>
      <c r="AK701" s="7">
        <v>113071426</v>
      </c>
      <c r="AL701" s="6">
        <v>9259.4190749999998</v>
      </c>
      <c r="AM701" s="7">
        <v>114141120</v>
      </c>
      <c r="AN701" s="5">
        <v>96.576239999999999</v>
      </c>
    </row>
    <row r="702" spans="1:40" x14ac:dyDescent="0.3">
      <c r="A702" s="4" t="s">
        <v>750</v>
      </c>
      <c r="B702" s="2">
        <v>4133014</v>
      </c>
      <c r="C702" s="1" t="s">
        <v>54</v>
      </c>
      <c r="D702" s="5">
        <v>11586.4634826</v>
      </c>
      <c r="E702" s="6">
        <v>15724.763482</v>
      </c>
      <c r="F702" s="6" t="s">
        <v>42</v>
      </c>
      <c r="G702" s="5">
        <v>51.728999999999999</v>
      </c>
      <c r="H702" s="5">
        <v>0.21734800000000001</v>
      </c>
      <c r="I702" s="5">
        <v>51.728999999999999</v>
      </c>
      <c r="J702" s="5">
        <v>0.21734800000000001</v>
      </c>
      <c r="K702" s="5" t="s">
        <v>799</v>
      </c>
      <c r="L702" s="5" t="s">
        <v>799</v>
      </c>
      <c r="M702" s="5">
        <v>0.11862</v>
      </c>
      <c r="N702" s="5" t="s">
        <v>42</v>
      </c>
      <c r="O702" s="5" t="s">
        <v>42</v>
      </c>
      <c r="P702" s="5">
        <v>3.248046</v>
      </c>
      <c r="Q702" s="5">
        <v>15.640694999999999</v>
      </c>
      <c r="R702" s="5">
        <v>15.640694999999999</v>
      </c>
      <c r="S702" s="1"/>
      <c r="T702" s="7">
        <v>4698700</v>
      </c>
      <c r="U702" s="7">
        <v>4441100</v>
      </c>
      <c r="V702" s="7">
        <v>3356617.9019999998</v>
      </c>
      <c r="W702" s="7" t="s">
        <v>42</v>
      </c>
      <c r="X702" s="7">
        <v>4841300</v>
      </c>
      <c r="Y702" s="7">
        <v>4788800</v>
      </c>
      <c r="Z702" s="7">
        <v>4743750</v>
      </c>
      <c r="AA702" s="7">
        <v>4698700</v>
      </c>
      <c r="AB702" s="5">
        <v>28.774000000000001</v>
      </c>
      <c r="AC702" s="5">
        <v>31.100999999999999</v>
      </c>
      <c r="AD702" s="5">
        <v>15.506</v>
      </c>
      <c r="AE702" s="5">
        <v>17.995000000000001</v>
      </c>
      <c r="AF702" s="7">
        <v>1030365</v>
      </c>
      <c r="AG702" s="7">
        <v>1000000</v>
      </c>
      <c r="AH702" s="7">
        <v>1028803</v>
      </c>
      <c r="AI702" s="5">
        <v>4.68</v>
      </c>
      <c r="AJ702" s="7">
        <v>4</v>
      </c>
      <c r="AK702" s="7">
        <v>17751858</v>
      </c>
      <c r="AL702" s="6">
        <v>542.67429900000002</v>
      </c>
      <c r="AM702" s="7">
        <v>160395812</v>
      </c>
      <c r="AN702" s="5">
        <v>42.319209999999998</v>
      </c>
    </row>
    <row r="703" spans="1:40" x14ac:dyDescent="0.3">
      <c r="A703" s="4" t="s">
        <v>751</v>
      </c>
      <c r="B703" s="2">
        <v>4020605</v>
      </c>
      <c r="C703" s="1" t="s">
        <v>54</v>
      </c>
      <c r="D703" s="5">
        <v>9862.5913932599997</v>
      </c>
      <c r="E703" s="6">
        <v>9750.1913929999992</v>
      </c>
      <c r="F703" s="6" t="s">
        <v>42</v>
      </c>
      <c r="G703" s="5">
        <v>0.82</v>
      </c>
      <c r="H703" s="5">
        <v>17.947230000000001</v>
      </c>
      <c r="I703" s="5">
        <v>0.82</v>
      </c>
      <c r="J703" s="5">
        <v>17.947230000000001</v>
      </c>
      <c r="K703" s="5">
        <v>10.51638837</v>
      </c>
      <c r="L703" s="5">
        <v>5.1456237199999997</v>
      </c>
      <c r="M703" s="5">
        <v>20.649666</v>
      </c>
      <c r="N703" s="5" t="s">
        <v>42</v>
      </c>
      <c r="O703" s="5" t="s">
        <v>42</v>
      </c>
      <c r="P703" s="5">
        <v>2.5040300000000002</v>
      </c>
      <c r="Q703" s="5">
        <v>11.742621</v>
      </c>
      <c r="R703" s="5">
        <v>11.742621</v>
      </c>
      <c r="S703" s="1" t="s">
        <v>49</v>
      </c>
      <c r="T703" s="7">
        <v>3852800</v>
      </c>
      <c r="U703" s="7">
        <v>3753900</v>
      </c>
      <c r="V703" s="7">
        <v>3538900</v>
      </c>
      <c r="W703" s="7">
        <v>2895300</v>
      </c>
      <c r="X703" s="7">
        <v>3893800</v>
      </c>
      <c r="Y703" s="7">
        <v>3928700</v>
      </c>
      <c r="Z703" s="7">
        <v>3865200</v>
      </c>
      <c r="AA703" s="7">
        <v>3852800</v>
      </c>
      <c r="AB703" s="5">
        <v>38.537999999999997</v>
      </c>
      <c r="AC703" s="5">
        <v>38.209000000000003</v>
      </c>
      <c r="AD703" s="5">
        <v>21.262</v>
      </c>
      <c r="AE703" s="5">
        <v>20.779</v>
      </c>
      <c r="AF703" s="7">
        <v>144995463</v>
      </c>
      <c r="AG703" s="7">
        <v>145845344</v>
      </c>
      <c r="AH703" s="7">
        <v>148720428</v>
      </c>
      <c r="AI703" s="5">
        <v>80.3</v>
      </c>
      <c r="AJ703" s="7">
        <v>832</v>
      </c>
      <c r="AK703" s="7">
        <v>116428223</v>
      </c>
      <c r="AL703" s="6">
        <v>7919.4477280000001</v>
      </c>
      <c r="AM703" s="7">
        <v>117004841</v>
      </c>
      <c r="AN703" s="5">
        <v>80.695520000000002</v>
      </c>
    </row>
    <row r="704" spans="1:40" x14ac:dyDescent="0.3">
      <c r="A704" s="4" t="s">
        <v>752</v>
      </c>
      <c r="B704" s="2">
        <v>28660777</v>
      </c>
      <c r="C704" s="1" t="s">
        <v>54</v>
      </c>
      <c r="D704" s="5">
        <v>10143.63513834</v>
      </c>
      <c r="E704" s="6">
        <v>12927.635138</v>
      </c>
      <c r="F704" s="6">
        <v>12927.635138</v>
      </c>
      <c r="G704" s="5">
        <v>0.9</v>
      </c>
      <c r="H704" s="5">
        <v>24.363592000000001</v>
      </c>
      <c r="I704" s="5">
        <v>0.9</v>
      </c>
      <c r="J704" s="5">
        <v>24.363592000000001</v>
      </c>
      <c r="K704" s="5">
        <v>5.3440452700000005</v>
      </c>
      <c r="L704" s="5">
        <v>2.30588506</v>
      </c>
      <c r="M704" s="5">
        <v>25.235693999999999</v>
      </c>
      <c r="N704" s="5">
        <v>29.969785635334301</v>
      </c>
      <c r="O704" s="5">
        <v>19.577066666666699</v>
      </c>
      <c r="P704" s="5">
        <v>13.245528</v>
      </c>
      <c r="Q704" s="5">
        <v>14.460442</v>
      </c>
      <c r="R704" s="5">
        <v>14.460442</v>
      </c>
      <c r="S704" s="1" t="s">
        <v>49</v>
      </c>
      <c r="T704" s="7">
        <v>922000</v>
      </c>
      <c r="U704" s="7">
        <v>920000</v>
      </c>
      <c r="V704" s="7">
        <v>840000</v>
      </c>
      <c r="W704" s="7">
        <v>754000</v>
      </c>
      <c r="X704" s="7">
        <v>976000</v>
      </c>
      <c r="Y704" s="7">
        <v>962000</v>
      </c>
      <c r="Z704" s="7">
        <v>942000</v>
      </c>
      <c r="AA704" s="7">
        <v>922000</v>
      </c>
      <c r="AB704" s="5">
        <v>75.921999999999997</v>
      </c>
      <c r="AC704" s="5">
        <v>77.971000000000004</v>
      </c>
      <c r="AD704" s="8">
        <v>70.39</v>
      </c>
      <c r="AE704" s="5">
        <v>71.823999999999998</v>
      </c>
      <c r="AF704" s="7">
        <v>97156144</v>
      </c>
      <c r="AG704" s="7">
        <v>97111676</v>
      </c>
      <c r="AH704" s="7">
        <v>96971021</v>
      </c>
      <c r="AI704" s="5">
        <v>78.88</v>
      </c>
      <c r="AJ704" s="7">
        <v>571</v>
      </c>
      <c r="AK704" s="7">
        <v>79924599</v>
      </c>
      <c r="AL704" s="6">
        <v>8001.2516050000004</v>
      </c>
      <c r="AM704" s="7">
        <v>101018373</v>
      </c>
      <c r="AN704" s="5">
        <v>99.697490000000002</v>
      </c>
    </row>
    <row r="705" spans="1:40" x14ac:dyDescent="0.3">
      <c r="A705" s="4" t="s">
        <v>753</v>
      </c>
      <c r="B705" s="2">
        <v>4144812</v>
      </c>
      <c r="C705" s="1" t="s">
        <v>54</v>
      </c>
      <c r="D705" s="5">
        <v>10037.907242879999</v>
      </c>
      <c r="E705" s="6">
        <v>10721.907241999999</v>
      </c>
      <c r="F705" s="6" t="s">
        <v>42</v>
      </c>
      <c r="G705" s="5">
        <v>0.44</v>
      </c>
      <c r="H705" s="5">
        <v>33.108910999999999</v>
      </c>
      <c r="I705" s="5">
        <v>0.44</v>
      </c>
      <c r="J705" s="5">
        <v>33.108910999999999</v>
      </c>
      <c r="K705" s="5" t="s">
        <v>799</v>
      </c>
      <c r="L705" s="5">
        <v>11.504587160000002</v>
      </c>
      <c r="M705" s="5">
        <v>35.574468000000003</v>
      </c>
      <c r="N705" s="5" t="s">
        <v>42</v>
      </c>
      <c r="O705" s="5" t="s">
        <v>42</v>
      </c>
      <c r="P705" s="5">
        <v>3.8088479999999998</v>
      </c>
      <c r="Q705" s="5">
        <v>17.223946999999999</v>
      </c>
      <c r="R705" s="5">
        <v>17.223946999999999</v>
      </c>
      <c r="S705" s="1" t="s">
        <v>49</v>
      </c>
      <c r="T705" s="7">
        <v>2678000</v>
      </c>
      <c r="U705" s="7">
        <v>2520000</v>
      </c>
      <c r="V705" s="7">
        <v>2517000</v>
      </c>
      <c r="W705" s="7">
        <v>2301000</v>
      </c>
      <c r="X705" s="7">
        <v>2815000</v>
      </c>
      <c r="Y705" s="7">
        <v>2760000</v>
      </c>
      <c r="Z705" s="7">
        <v>2719000</v>
      </c>
      <c r="AA705" s="7">
        <v>2678000</v>
      </c>
      <c r="AB705" s="5">
        <v>47.796999999999997</v>
      </c>
      <c r="AC705" s="5">
        <v>48.313000000000002</v>
      </c>
      <c r="AD705" s="5">
        <v>18.670999999999999</v>
      </c>
      <c r="AE705" s="5">
        <v>19.254000000000001</v>
      </c>
      <c r="AF705" s="7">
        <v>200016444</v>
      </c>
      <c r="AG705" s="7">
        <v>200006949</v>
      </c>
      <c r="AH705" s="7">
        <v>200000000</v>
      </c>
      <c r="AI705" s="5">
        <v>33.32</v>
      </c>
      <c r="AJ705" s="7">
        <v>198</v>
      </c>
      <c r="AK705" s="7">
        <v>66685224</v>
      </c>
      <c r="AL705" s="6">
        <v>3344.9308350000001</v>
      </c>
      <c r="AM705" s="7">
        <v>61312617</v>
      </c>
      <c r="AN705" s="5">
        <v>30.638269999999999</v>
      </c>
    </row>
    <row r="706" spans="1:40" x14ac:dyDescent="0.3">
      <c r="A706" s="4" t="s">
        <v>754</v>
      </c>
      <c r="B706" s="2">
        <v>4019141</v>
      </c>
      <c r="C706" s="1" t="s">
        <v>54</v>
      </c>
      <c r="D706" s="5">
        <v>9832.0517505000007</v>
      </c>
      <c r="E706" s="6">
        <v>14691.35275</v>
      </c>
      <c r="F706" s="6" t="s">
        <v>42</v>
      </c>
      <c r="G706" s="5">
        <v>0.45900000000000002</v>
      </c>
      <c r="H706" s="5">
        <v>37.626263000000002</v>
      </c>
      <c r="I706" s="5">
        <v>0.45900000000000002</v>
      </c>
      <c r="J706" s="5">
        <v>37.626263000000002</v>
      </c>
      <c r="K706" s="5" t="s">
        <v>799</v>
      </c>
      <c r="L706" s="5">
        <v>3.2351919400000004</v>
      </c>
      <c r="M706" s="5">
        <v>32.761653000000003</v>
      </c>
      <c r="N706" s="5" t="s">
        <v>42</v>
      </c>
      <c r="O706" s="5" t="s">
        <v>42</v>
      </c>
      <c r="P706" s="5">
        <v>0.84429699999999996</v>
      </c>
      <c r="Q706" s="5">
        <v>6.1630830000000003</v>
      </c>
      <c r="R706" s="5">
        <v>6.1630830000000003</v>
      </c>
      <c r="S706" s="1" t="s">
        <v>43</v>
      </c>
      <c r="T706" s="7">
        <v>17400701</v>
      </c>
      <c r="U706" s="7">
        <v>16083212</v>
      </c>
      <c r="V706" s="7">
        <v>13687269</v>
      </c>
      <c r="W706" s="7">
        <v>12095965</v>
      </c>
      <c r="X706" s="7">
        <v>17400701</v>
      </c>
      <c r="Y706" s="7">
        <v>19954685</v>
      </c>
      <c r="Z706" s="7">
        <v>19631659</v>
      </c>
      <c r="AA706" s="7">
        <v>19347902</v>
      </c>
      <c r="AB706" s="5">
        <v>15.329000000000001</v>
      </c>
      <c r="AC706" s="5">
        <v>15.329000000000001</v>
      </c>
      <c r="AD706" s="8">
        <v>6.5119999999999996</v>
      </c>
      <c r="AE706" s="8">
        <v>6.5119999999999996</v>
      </c>
      <c r="AF706" s="7">
        <v>263939983</v>
      </c>
      <c r="AG706" s="7">
        <v>263445025</v>
      </c>
      <c r="AH706" s="7">
        <v>261450373</v>
      </c>
      <c r="AI706" s="5">
        <v>98.14</v>
      </c>
      <c r="AJ706" s="7">
        <v>446</v>
      </c>
      <c r="AK706" s="7">
        <v>259029635</v>
      </c>
      <c r="AL706" s="6">
        <v>9648.8539029999993</v>
      </c>
      <c r="AM706" s="7">
        <v>262613973</v>
      </c>
      <c r="AN706" s="8">
        <v>99.494699999999995</v>
      </c>
    </row>
    <row r="707" spans="1:40" x14ac:dyDescent="0.3">
      <c r="A707" s="4" t="s">
        <v>755</v>
      </c>
      <c r="B707" s="2">
        <v>4992242</v>
      </c>
      <c r="C707" s="1" t="s">
        <v>41</v>
      </c>
      <c r="D707" s="5">
        <v>9941.6822521199992</v>
      </c>
      <c r="E707" s="6">
        <v>10570.143252</v>
      </c>
      <c r="F707" s="6" t="s">
        <v>42</v>
      </c>
      <c r="G707" s="5">
        <v>1.36</v>
      </c>
      <c r="H707" s="5">
        <v>27.975041999999998</v>
      </c>
      <c r="I707" s="5">
        <v>1.36</v>
      </c>
      <c r="J707" s="5">
        <v>27.975041999999998</v>
      </c>
      <c r="K707" s="5">
        <v>10.70482618</v>
      </c>
      <c r="L707" s="5">
        <v>4.5711100800000004</v>
      </c>
      <c r="M707" s="5">
        <v>29.465475000000001</v>
      </c>
      <c r="N707" s="5" t="s">
        <v>42</v>
      </c>
      <c r="O707" s="5" t="s">
        <v>42</v>
      </c>
      <c r="P707" s="5">
        <v>3.1797089999999999</v>
      </c>
      <c r="Q707" s="5">
        <v>17.451235</v>
      </c>
      <c r="R707" s="5">
        <v>17.451235</v>
      </c>
      <c r="S707" s="1" t="s">
        <v>43</v>
      </c>
      <c r="T707" s="7">
        <v>3324249</v>
      </c>
      <c r="U707" s="7">
        <v>2914566</v>
      </c>
      <c r="V707" s="7">
        <v>2382790</v>
      </c>
      <c r="W707" s="7">
        <v>2245832</v>
      </c>
      <c r="X707" s="7">
        <v>3324249</v>
      </c>
      <c r="Y707" s="7">
        <v>3246831</v>
      </c>
      <c r="Z707" s="7">
        <v>3199806</v>
      </c>
      <c r="AA707" s="7">
        <v>3082677</v>
      </c>
      <c r="AB707" s="5">
        <v>26.366</v>
      </c>
      <c r="AC707" s="5">
        <v>26.366</v>
      </c>
      <c r="AD707" s="5">
        <v>16.733000000000001</v>
      </c>
      <c r="AE707" s="5">
        <v>16.733000000000001</v>
      </c>
      <c r="AF707" s="7">
        <v>59173000</v>
      </c>
      <c r="AG707" s="7">
        <v>59710000</v>
      </c>
      <c r="AH707" s="7">
        <v>59835000</v>
      </c>
      <c r="AI707" s="5">
        <v>89.24</v>
      </c>
      <c r="AJ707" s="7">
        <v>495</v>
      </c>
      <c r="AK707" s="7">
        <v>52765960</v>
      </c>
      <c r="AL707" s="6">
        <v>8871.5408540000008</v>
      </c>
      <c r="AM707" s="7">
        <v>58974594</v>
      </c>
      <c r="AN707" s="5">
        <v>99.735619999999997</v>
      </c>
    </row>
    <row r="708" spans="1:40" x14ac:dyDescent="0.3">
      <c r="A708" s="4" t="s">
        <v>756</v>
      </c>
      <c r="B708" s="2">
        <v>4056951</v>
      </c>
      <c r="C708" s="1" t="s">
        <v>54</v>
      </c>
      <c r="D708" s="5">
        <v>9641.7447360000006</v>
      </c>
      <c r="E708" s="6">
        <v>21018.018736000002</v>
      </c>
      <c r="F708" s="6">
        <v>21018.018736000002</v>
      </c>
      <c r="G708" s="5">
        <v>3.37</v>
      </c>
      <c r="H708" s="5">
        <v>15.874204000000001</v>
      </c>
      <c r="I708" s="5">
        <v>3.37</v>
      </c>
      <c r="J708" s="5">
        <v>15.874204000000001</v>
      </c>
      <c r="K708" s="5">
        <v>1.5980401399999999</v>
      </c>
      <c r="L708" s="5">
        <v>1.4563690399999998</v>
      </c>
      <c r="M708" s="5" t="s">
        <v>799</v>
      </c>
      <c r="N708" s="5" t="s">
        <v>799</v>
      </c>
      <c r="O708" s="5">
        <v>63.705773591158703</v>
      </c>
      <c r="P708" s="5">
        <v>4.1859549999999999</v>
      </c>
      <c r="Q708" s="5">
        <v>9.1241579999999995</v>
      </c>
      <c r="R708" s="5">
        <v>9.1241579999999995</v>
      </c>
      <c r="S708" s="1" t="s">
        <v>49</v>
      </c>
      <c r="T708" s="7">
        <v>4695991</v>
      </c>
      <c r="U708" s="7">
        <v>4324385</v>
      </c>
      <c r="V708" s="7">
        <v>3803835</v>
      </c>
      <c r="W708" s="7">
        <v>3586982</v>
      </c>
      <c r="X708" s="7">
        <v>5021081</v>
      </c>
      <c r="Y708" s="7">
        <v>4890039</v>
      </c>
      <c r="Z708" s="7">
        <v>4702748</v>
      </c>
      <c r="AA708" s="7">
        <v>4695991</v>
      </c>
      <c r="AB708" s="5">
        <v>39.280999999999999</v>
      </c>
      <c r="AC708" s="5">
        <v>41.814</v>
      </c>
      <c r="AD708" s="5">
        <v>36.615000000000002</v>
      </c>
      <c r="AE708" s="5">
        <v>39.396999999999998</v>
      </c>
      <c r="AF708" s="7">
        <v>113634285</v>
      </c>
      <c r="AG708" s="7">
        <v>113610122</v>
      </c>
      <c r="AH708" s="7">
        <v>113338400</v>
      </c>
      <c r="AI708" s="5">
        <v>109.51</v>
      </c>
      <c r="AJ708" s="7">
        <v>669</v>
      </c>
      <c r="AK708" s="7">
        <v>124518349</v>
      </c>
      <c r="AL708" s="6">
        <v>10559.155994999999</v>
      </c>
      <c r="AM708" s="7">
        <v>113384772</v>
      </c>
      <c r="AN708" s="5">
        <v>99.722909999999999</v>
      </c>
    </row>
    <row r="709" spans="1:40" x14ac:dyDescent="0.3">
      <c r="A709" s="4" t="s">
        <v>757</v>
      </c>
      <c r="B709" s="2">
        <v>102729</v>
      </c>
      <c r="C709" s="1" t="s">
        <v>41</v>
      </c>
      <c r="D709" s="5">
        <v>10653.010670719999</v>
      </c>
      <c r="E709" s="6">
        <v>9754.1606699999993</v>
      </c>
      <c r="F709" s="6">
        <v>9784.4496710000003</v>
      </c>
      <c r="G709" s="8">
        <v>1.19</v>
      </c>
      <c r="H709" s="5">
        <v>19.908456000000001</v>
      </c>
      <c r="I709" s="8">
        <v>1.19</v>
      </c>
      <c r="J709" s="5">
        <v>19.908456000000001</v>
      </c>
      <c r="K709" s="5">
        <v>5.5852933199999999</v>
      </c>
      <c r="L709" s="5">
        <v>4.5193043899999994</v>
      </c>
      <c r="M709" s="5">
        <v>22.822424999999999</v>
      </c>
      <c r="N709" s="5" t="s">
        <v>42</v>
      </c>
      <c r="O709" s="5" t="s">
        <v>42</v>
      </c>
      <c r="P709" s="5">
        <v>4.7515929999999997</v>
      </c>
      <c r="Q709" s="5">
        <v>12.58</v>
      </c>
      <c r="R709" s="5">
        <v>12.58</v>
      </c>
      <c r="S709" s="1" t="s">
        <v>49</v>
      </c>
      <c r="T709" s="7">
        <v>1919793</v>
      </c>
      <c r="U709" s="7">
        <v>1991037</v>
      </c>
      <c r="V709" s="7">
        <v>1918309</v>
      </c>
      <c r="W709" s="7">
        <v>1684058</v>
      </c>
      <c r="X709" s="7">
        <v>2052819</v>
      </c>
      <c r="Y709" s="7">
        <v>1992182</v>
      </c>
      <c r="Z709" s="7">
        <v>1962253</v>
      </c>
      <c r="AA709" s="7">
        <v>1919793</v>
      </c>
      <c r="AB709" s="5">
        <v>77.662000000000006</v>
      </c>
      <c r="AC709" s="5">
        <v>78.558999999999997</v>
      </c>
      <c r="AD709" s="5">
        <v>24.904</v>
      </c>
      <c r="AE709" s="5">
        <v>27.327999999999999</v>
      </c>
      <c r="AF709" s="7">
        <v>128755430</v>
      </c>
      <c r="AG709" s="7">
        <v>129855332</v>
      </c>
      <c r="AH709" s="7">
        <v>131571000</v>
      </c>
      <c r="AI709" s="5">
        <v>72.88</v>
      </c>
      <c r="AJ709" s="7">
        <v>610</v>
      </c>
      <c r="AK709" s="7">
        <v>93947214</v>
      </c>
      <c r="AL709" s="6">
        <v>7763.7977639999999</v>
      </c>
      <c r="AM709" s="7">
        <v>107652014</v>
      </c>
      <c r="AN709" s="5">
        <v>83.510310000000004</v>
      </c>
    </row>
    <row r="710" spans="1:40" x14ac:dyDescent="0.3">
      <c r="A710" s="4" t="s">
        <v>758</v>
      </c>
      <c r="B710" s="2">
        <v>102030</v>
      </c>
      <c r="C710" s="1" t="s">
        <v>54</v>
      </c>
      <c r="D710" s="5">
        <v>9407.0008312000009</v>
      </c>
      <c r="E710" s="6" t="s">
        <v>42</v>
      </c>
      <c r="F710" s="6">
        <v>10845.461831000001</v>
      </c>
      <c r="G710" s="8">
        <v>1.1000000000000001</v>
      </c>
      <c r="H710" s="5">
        <v>12.4444444444444</v>
      </c>
      <c r="I710" s="8">
        <v>1.1000000000000001</v>
      </c>
      <c r="J710" s="5">
        <v>12.4444444444444</v>
      </c>
      <c r="K710" s="5">
        <v>1.6499402763195701</v>
      </c>
      <c r="L710" s="5">
        <v>1.0554093751687601</v>
      </c>
      <c r="M710" s="5">
        <v>16.294536999999998</v>
      </c>
      <c r="N710" s="5" t="s">
        <v>42</v>
      </c>
      <c r="O710" s="5" t="s">
        <v>42</v>
      </c>
      <c r="P710" s="5" t="s">
        <v>42</v>
      </c>
      <c r="Q710" s="5" t="s">
        <v>42</v>
      </c>
      <c r="R710" s="5" t="s">
        <v>42</v>
      </c>
      <c r="S710" s="1" t="s">
        <v>49</v>
      </c>
      <c r="T710" s="7">
        <v>2651606</v>
      </c>
      <c r="U710" s="7">
        <v>2472521</v>
      </c>
      <c r="V710" s="7">
        <v>1223675</v>
      </c>
      <c r="W710" s="7">
        <v>1176670</v>
      </c>
      <c r="X710" s="7">
        <v>2568469</v>
      </c>
      <c r="Y710" s="7">
        <v>2582386</v>
      </c>
      <c r="Z710" s="7">
        <v>2640994</v>
      </c>
      <c r="AA710" s="7">
        <v>2651606</v>
      </c>
      <c r="AB710" s="5" t="s">
        <v>42</v>
      </c>
      <c r="AC710" s="5" t="s">
        <v>42</v>
      </c>
      <c r="AD710" s="5" t="s">
        <v>42</v>
      </c>
      <c r="AE710" s="5" t="s">
        <v>42</v>
      </c>
      <c r="AF710" s="7">
        <v>171428464</v>
      </c>
      <c r="AG710" s="7">
        <v>171401887</v>
      </c>
      <c r="AH710" s="7">
        <v>172056100</v>
      </c>
      <c r="AI710" s="5">
        <v>87.57</v>
      </c>
      <c r="AJ710" s="7">
        <v>505</v>
      </c>
      <c r="AK710" s="7">
        <v>150101858</v>
      </c>
      <c r="AL710" s="6">
        <v>8237.5899669999999</v>
      </c>
      <c r="AM710" s="7">
        <v>169657582</v>
      </c>
      <c r="AN710" s="5">
        <v>98.977440000000001</v>
      </c>
    </row>
    <row r="711" spans="1:40" x14ac:dyDescent="0.3">
      <c r="A711" s="4" t="s">
        <v>759</v>
      </c>
      <c r="B711" s="2">
        <v>28563714</v>
      </c>
      <c r="C711" s="1" t="s">
        <v>54</v>
      </c>
      <c r="D711" s="5">
        <v>9869.0234791000003</v>
      </c>
      <c r="E711" s="6">
        <v>7789.0234790000004</v>
      </c>
      <c r="F711" s="6">
        <v>4225.0234789999995</v>
      </c>
      <c r="G711" s="5">
        <v>0.30199999999999999</v>
      </c>
      <c r="H711" s="5">
        <v>6.2281627419467496</v>
      </c>
      <c r="I711" s="5">
        <v>0.30199999999999999</v>
      </c>
      <c r="J711" s="5">
        <v>6.2281627419467496</v>
      </c>
      <c r="K711" s="5">
        <v>1.4470708913636401</v>
      </c>
      <c r="L711" s="5">
        <v>1.05834031947453</v>
      </c>
      <c r="M711" s="5">
        <v>3.689289</v>
      </c>
      <c r="N711" s="5" t="s">
        <v>42</v>
      </c>
      <c r="O711" s="5" t="s">
        <v>42</v>
      </c>
      <c r="P711" s="5">
        <v>0.72842300000000004</v>
      </c>
      <c r="Q711" s="5">
        <v>4.2962069999999999</v>
      </c>
      <c r="R711" s="5">
        <v>5.0538558362440096</v>
      </c>
      <c r="S711" s="1" t="s">
        <v>49</v>
      </c>
      <c r="T711" s="7">
        <v>7020000</v>
      </c>
      <c r="U711" s="7">
        <v>4309000</v>
      </c>
      <c r="V711" s="7">
        <v>7249000</v>
      </c>
      <c r="W711" s="7">
        <v>514237</v>
      </c>
      <c r="X711" s="7">
        <v>10693000</v>
      </c>
      <c r="Y711" s="7">
        <v>9258000</v>
      </c>
      <c r="Z711" s="7">
        <v>8330000</v>
      </c>
      <c r="AA711" s="7">
        <v>7020000</v>
      </c>
      <c r="AB711" s="5">
        <v>27.050999999999998</v>
      </c>
      <c r="AC711" s="5">
        <v>27.222999999999999</v>
      </c>
      <c r="AD711" s="5">
        <v>14.829000000000001</v>
      </c>
      <c r="AE711" s="5">
        <v>16.954999999999998</v>
      </c>
      <c r="AF711" s="7">
        <v>172084106</v>
      </c>
      <c r="AG711" s="7">
        <v>172052932</v>
      </c>
      <c r="AH711" s="7">
        <v>112531736</v>
      </c>
      <c r="AI711" s="8">
        <v>8.19</v>
      </c>
      <c r="AJ711" s="7">
        <v>142</v>
      </c>
      <c r="AK711" s="7">
        <v>14089162</v>
      </c>
      <c r="AL711" s="6">
        <v>808.01343999999995</v>
      </c>
      <c r="AM711" s="7">
        <v>26640774</v>
      </c>
      <c r="AN711" s="5">
        <v>15.481249999999999</v>
      </c>
    </row>
    <row r="712" spans="1:40" x14ac:dyDescent="0.3">
      <c r="A712" s="4" t="s">
        <v>760</v>
      </c>
      <c r="B712" s="2">
        <v>4972894</v>
      </c>
      <c r="C712" s="1" t="s">
        <v>41</v>
      </c>
      <c r="D712" s="5">
        <v>10337.38274352</v>
      </c>
      <c r="E712" s="6">
        <v>9832.3757430000005</v>
      </c>
      <c r="F712" s="6" t="s">
        <v>42</v>
      </c>
      <c r="G712" s="8">
        <v>3.01</v>
      </c>
      <c r="H712" s="5">
        <v>29.181476</v>
      </c>
      <c r="I712" s="8">
        <v>3.01</v>
      </c>
      <c r="J712" s="5">
        <v>29.181476</v>
      </c>
      <c r="K712" s="5">
        <v>56.089517079999993</v>
      </c>
      <c r="L712" s="5">
        <v>11.72782606</v>
      </c>
      <c r="M712" s="5">
        <v>19.229305</v>
      </c>
      <c r="N712" s="5" t="s">
        <v>42</v>
      </c>
      <c r="O712" s="5" t="s">
        <v>42</v>
      </c>
      <c r="P712" s="5">
        <v>4.747954</v>
      </c>
      <c r="Q712" s="5">
        <v>20.494620000000001</v>
      </c>
      <c r="R712" s="5">
        <v>20.494620000000001</v>
      </c>
      <c r="S712" s="1" t="s">
        <v>49</v>
      </c>
      <c r="T712" s="7">
        <v>1885842</v>
      </c>
      <c r="U712" s="7">
        <v>1459996</v>
      </c>
      <c r="V712" s="7">
        <v>1142377</v>
      </c>
      <c r="W712" s="7">
        <v>925925</v>
      </c>
      <c r="X712" s="7">
        <v>2070866</v>
      </c>
      <c r="Y712" s="7">
        <v>2030048</v>
      </c>
      <c r="Z712" s="7">
        <v>1962812</v>
      </c>
      <c r="AA712" s="7">
        <v>1885842</v>
      </c>
      <c r="AB712" s="5">
        <v>66.156000000000006</v>
      </c>
      <c r="AC712" s="5">
        <v>67.218000000000004</v>
      </c>
      <c r="AD712" s="5">
        <v>19.257000000000001</v>
      </c>
      <c r="AE712" s="5">
        <v>21.128</v>
      </c>
      <c r="AF712" s="7">
        <v>31011528</v>
      </c>
      <c r="AG712" s="7">
        <v>30931476</v>
      </c>
      <c r="AH712" s="7">
        <v>30611584</v>
      </c>
      <c r="AI712" s="8">
        <v>81.900000000000006</v>
      </c>
      <c r="AJ712" s="7">
        <v>722</v>
      </c>
      <c r="AK712" s="7">
        <v>25399094</v>
      </c>
      <c r="AL712" s="6">
        <v>8466.5339929999991</v>
      </c>
      <c r="AM712" s="7">
        <v>25453159</v>
      </c>
      <c r="AN712" s="5">
        <v>82.076440000000005</v>
      </c>
    </row>
    <row r="713" spans="1:40" x14ac:dyDescent="0.3">
      <c r="A713" s="4" t="s">
        <v>761</v>
      </c>
      <c r="B713" s="2">
        <v>4993561</v>
      </c>
      <c r="C713" s="1" t="s">
        <v>54</v>
      </c>
      <c r="D713" s="5">
        <v>9175.64837248</v>
      </c>
      <c r="E713" s="6">
        <v>9210.0593719999997</v>
      </c>
      <c r="F713" s="6" t="s">
        <v>42</v>
      </c>
      <c r="G713" s="5">
        <v>2.36</v>
      </c>
      <c r="H713" s="5">
        <v>24.350576</v>
      </c>
      <c r="I713" s="5">
        <v>2.36</v>
      </c>
      <c r="J713" s="5">
        <v>24.350576</v>
      </c>
      <c r="K713" s="5">
        <v>10.36660586</v>
      </c>
      <c r="L713" s="5">
        <v>5.2369876199999998</v>
      </c>
      <c r="M713" s="5">
        <v>22.641116</v>
      </c>
      <c r="N713" s="5" t="s">
        <v>42</v>
      </c>
      <c r="O713" s="5" t="s">
        <v>42</v>
      </c>
      <c r="P713" s="5">
        <v>2.0543670000000001</v>
      </c>
      <c r="Q713" s="5">
        <v>15.543170999999999</v>
      </c>
      <c r="R713" s="5">
        <v>15.543170999999999</v>
      </c>
      <c r="S713" s="1" t="s">
        <v>47</v>
      </c>
      <c r="T713" s="7">
        <v>4479406</v>
      </c>
      <c r="U713" s="7">
        <v>4412794</v>
      </c>
      <c r="V713" s="7">
        <v>3810676</v>
      </c>
      <c r="W713" s="7">
        <v>3235919</v>
      </c>
      <c r="X713" s="7">
        <v>4483162</v>
      </c>
      <c r="Y713" s="7">
        <v>4479406</v>
      </c>
      <c r="Z713" s="7">
        <v>4476805</v>
      </c>
      <c r="AA713" s="7">
        <v>4462450</v>
      </c>
      <c r="AB713" s="8">
        <v>29.84</v>
      </c>
      <c r="AC713" s="5">
        <v>29.815000000000001</v>
      </c>
      <c r="AD713" s="8">
        <v>12.234999999999999</v>
      </c>
      <c r="AE713" s="8">
        <v>12.066000000000001</v>
      </c>
      <c r="AF713" s="7">
        <v>38446000</v>
      </c>
      <c r="AG713" s="7">
        <v>38409000</v>
      </c>
      <c r="AH713" s="7">
        <v>38755000</v>
      </c>
      <c r="AI713" s="5">
        <v>94.39</v>
      </c>
      <c r="AJ713" s="7">
        <v>528</v>
      </c>
      <c r="AK713" s="7">
        <v>36287789</v>
      </c>
      <c r="AL713" s="6">
        <v>8660.443722</v>
      </c>
      <c r="AM713" s="7">
        <v>38064396</v>
      </c>
      <c r="AN713" s="5">
        <v>99.006069999999994</v>
      </c>
    </row>
    <row r="714" spans="1:40" x14ac:dyDescent="0.3">
      <c r="A714" s="4" t="s">
        <v>762</v>
      </c>
      <c r="B714" s="2">
        <v>4987603</v>
      </c>
      <c r="C714" s="1" t="s">
        <v>54</v>
      </c>
      <c r="D714" s="5">
        <v>8903.47587484</v>
      </c>
      <c r="E714" s="6">
        <v>9690.7868739999994</v>
      </c>
      <c r="F714" s="6" t="s">
        <v>42</v>
      </c>
      <c r="G714" s="5">
        <v>1.67</v>
      </c>
      <c r="H714" s="5">
        <v>18.285032000000001</v>
      </c>
      <c r="I714" s="5">
        <v>1.67</v>
      </c>
      <c r="J714" s="5">
        <v>18.285032000000001</v>
      </c>
      <c r="K714" s="5">
        <v>19.06524988</v>
      </c>
      <c r="L714" s="5">
        <v>5.9617880699999999</v>
      </c>
      <c r="M714" s="5">
        <v>22.515685999999999</v>
      </c>
      <c r="N714" s="5" t="s">
        <v>42</v>
      </c>
      <c r="O714" s="5" t="s">
        <v>42</v>
      </c>
      <c r="P714" s="5">
        <v>3.325421</v>
      </c>
      <c r="Q714" s="5">
        <v>10.868399999999999</v>
      </c>
      <c r="R714" s="5">
        <v>10.868399999999999</v>
      </c>
      <c r="S714" s="1" t="s">
        <v>98</v>
      </c>
      <c r="T714" s="7">
        <v>2874473</v>
      </c>
      <c r="U714" s="7">
        <v>3071121</v>
      </c>
      <c r="V714" s="7">
        <v>2769315</v>
      </c>
      <c r="W714" s="7">
        <v>1982780</v>
      </c>
      <c r="X714" s="7">
        <v>2914153</v>
      </c>
      <c r="Y714" s="7">
        <v>2911763</v>
      </c>
      <c r="Z714" s="7">
        <v>2874473</v>
      </c>
      <c r="AA714" s="7">
        <v>2838192</v>
      </c>
      <c r="AB714" s="5">
        <v>39.866</v>
      </c>
      <c r="AC714" s="5">
        <v>39.058</v>
      </c>
      <c r="AD714" s="5">
        <v>29.995000000000001</v>
      </c>
      <c r="AE714" s="5">
        <v>29.454000000000001</v>
      </c>
      <c r="AF714" s="7">
        <v>71463000</v>
      </c>
      <c r="AG714" s="7">
        <v>71198000</v>
      </c>
      <c r="AH714" s="7">
        <v>70018000</v>
      </c>
      <c r="AI714" s="5">
        <v>90.84</v>
      </c>
      <c r="AJ714" s="7">
        <v>629</v>
      </c>
      <c r="AK714" s="7">
        <v>70435942</v>
      </c>
      <c r="AL714" s="6">
        <v>8088.1592190000001</v>
      </c>
      <c r="AM714" s="7">
        <v>70875173</v>
      </c>
      <c r="AN714" s="8">
        <v>91.409199999999998</v>
      </c>
    </row>
    <row r="715" spans="1:40" x14ac:dyDescent="0.3">
      <c r="A715" s="4" t="s">
        <v>763</v>
      </c>
      <c r="B715" s="2">
        <v>10563394</v>
      </c>
      <c r="C715" s="1" t="s">
        <v>54</v>
      </c>
      <c r="D715" s="5">
        <v>11315.01758598</v>
      </c>
      <c r="E715" s="6">
        <v>8473.5382250000002</v>
      </c>
      <c r="F715" s="6" t="s">
        <v>42</v>
      </c>
      <c r="G715" s="5">
        <v>0.13960121493257496</v>
      </c>
      <c r="H715" s="5">
        <v>27.135104999999999</v>
      </c>
      <c r="I715" s="5">
        <v>0.13960121493257496</v>
      </c>
      <c r="J715" s="5">
        <v>27.135104999999999</v>
      </c>
      <c r="K715" s="5">
        <v>2.4046920300000001</v>
      </c>
      <c r="L715" s="5">
        <v>2.17127421</v>
      </c>
      <c r="M715" s="5" t="s">
        <v>42</v>
      </c>
      <c r="N715" s="5" t="s">
        <v>42</v>
      </c>
      <c r="O715" s="5" t="s">
        <v>42</v>
      </c>
      <c r="P715" s="5">
        <v>5.6756779999999996</v>
      </c>
      <c r="Q715" s="5">
        <v>30.168046</v>
      </c>
      <c r="R715" s="5">
        <v>30.168046</v>
      </c>
      <c r="S715" s="1" t="s">
        <v>49</v>
      </c>
      <c r="T715" s="7">
        <v>1192160.6139496544</v>
      </c>
      <c r="U715" s="7">
        <v>1002247.6077644274</v>
      </c>
      <c r="V715" s="7">
        <v>721999.25568754703</v>
      </c>
      <c r="W715" s="7">
        <v>374301.32782562164</v>
      </c>
      <c r="X715" s="7">
        <v>1454302.7785723158</v>
      </c>
      <c r="Y715" s="7">
        <v>1343931.6420853429</v>
      </c>
      <c r="Z715" s="7">
        <v>1256717.7344623103</v>
      </c>
      <c r="AA715" s="7">
        <v>1192160.6139496544</v>
      </c>
      <c r="AB715" s="5">
        <v>85.388999999999996</v>
      </c>
      <c r="AC715" s="5">
        <v>80.611999999999995</v>
      </c>
      <c r="AD715" s="5">
        <v>13.561999999999999</v>
      </c>
      <c r="AE715" s="5">
        <v>18.626000000000001</v>
      </c>
      <c r="AF715" s="7">
        <v>1040921045</v>
      </c>
      <c r="AG715" s="7">
        <v>1040293603</v>
      </c>
      <c r="AH715" s="7">
        <v>1051262333</v>
      </c>
      <c r="AI715" s="5">
        <v>50.45</v>
      </c>
      <c r="AJ715" s="7">
        <v>232</v>
      </c>
      <c r="AK715" s="7">
        <v>527578039</v>
      </c>
      <c r="AL715" s="6">
        <v>5708.3943810000001</v>
      </c>
      <c r="AM715" s="7">
        <v>742726792</v>
      </c>
      <c r="AN715" s="5">
        <v>71.023340000000005</v>
      </c>
    </row>
    <row r="716" spans="1:40" x14ac:dyDescent="0.3">
      <c r="A716" s="4" t="s">
        <v>764</v>
      </c>
      <c r="B716" s="2">
        <v>4991569</v>
      </c>
      <c r="C716" s="1" t="s">
        <v>54</v>
      </c>
      <c r="D716" s="5">
        <v>9279.8779873500007</v>
      </c>
      <c r="E716" s="6">
        <v>10347.477987</v>
      </c>
      <c r="F716" s="6" t="s">
        <v>42</v>
      </c>
      <c r="G716" s="5">
        <v>1.65</v>
      </c>
      <c r="H716" s="5">
        <v>43.307580000000002</v>
      </c>
      <c r="I716" s="5">
        <v>1.65</v>
      </c>
      <c r="J716" s="5">
        <v>43.307580000000002</v>
      </c>
      <c r="K716" s="5" t="s">
        <v>799</v>
      </c>
      <c r="L716" s="5">
        <v>3.0081103200000001</v>
      </c>
      <c r="M716" s="5">
        <v>36.997509000000001</v>
      </c>
      <c r="N716" s="5" t="s">
        <v>42</v>
      </c>
      <c r="O716" s="5" t="s">
        <v>42</v>
      </c>
      <c r="P716" s="5">
        <v>6.500489</v>
      </c>
      <c r="Q716" s="5">
        <v>21.225595999999999</v>
      </c>
      <c r="R716" s="5">
        <v>21.225595999999999</v>
      </c>
      <c r="S716" s="1" t="s">
        <v>98</v>
      </c>
      <c r="T716" s="7">
        <v>1560300</v>
      </c>
      <c r="U716" s="7">
        <v>1469300</v>
      </c>
      <c r="V716" s="7">
        <v>942900</v>
      </c>
      <c r="W716" s="7">
        <v>609000</v>
      </c>
      <c r="X716" s="7">
        <v>1591800</v>
      </c>
      <c r="Y716" s="7">
        <v>1579500</v>
      </c>
      <c r="Z716" s="7">
        <v>1560300</v>
      </c>
      <c r="AA716" s="7">
        <v>1541000</v>
      </c>
      <c r="AB716" s="5">
        <v>42.991999999999997</v>
      </c>
      <c r="AC716" s="5">
        <v>43.624000000000002</v>
      </c>
      <c r="AD716" s="5">
        <v>29.827999999999999</v>
      </c>
      <c r="AE716" s="5">
        <v>29.984999999999999</v>
      </c>
      <c r="AF716" s="7">
        <v>29194186</v>
      </c>
      <c r="AG716" s="7">
        <v>29047779</v>
      </c>
      <c r="AH716" s="7">
        <v>28892183</v>
      </c>
      <c r="AI716" s="5">
        <v>92.22</v>
      </c>
      <c r="AJ716" s="7">
        <v>444</v>
      </c>
      <c r="AK716" s="7">
        <v>28806793</v>
      </c>
      <c r="AL716" s="6">
        <v>8558.2101320000002</v>
      </c>
      <c r="AM716" s="7">
        <v>28099142</v>
      </c>
      <c r="AN716" s="8">
        <v>89.957800000000006</v>
      </c>
    </row>
    <row r="717" spans="1:40" x14ac:dyDescent="0.3">
      <c r="A717" s="4" t="s">
        <v>765</v>
      </c>
      <c r="B717" s="2">
        <v>4150067</v>
      </c>
      <c r="C717" s="1" t="s">
        <v>41</v>
      </c>
      <c r="D717" s="5">
        <v>9860.3227725600009</v>
      </c>
      <c r="E717" s="6">
        <v>14642.422772</v>
      </c>
      <c r="F717" s="6">
        <v>14559.222773</v>
      </c>
      <c r="G717" s="5">
        <v>0.86</v>
      </c>
      <c r="H717" s="5">
        <v>24.330794000000001</v>
      </c>
      <c r="I717" s="5">
        <v>0.86</v>
      </c>
      <c r="J717" s="5">
        <v>24.330794000000001</v>
      </c>
      <c r="K717" s="5" t="s">
        <v>799</v>
      </c>
      <c r="L717" s="5">
        <v>8.9889447199999992</v>
      </c>
      <c r="M717" s="5">
        <v>65.252917999999994</v>
      </c>
      <c r="N717" s="5">
        <v>286.51483637277602</v>
      </c>
      <c r="O717" s="5" t="s">
        <v>799</v>
      </c>
      <c r="P717" s="5">
        <v>5.4813850000000004</v>
      </c>
      <c r="Q717" s="5">
        <v>13.846916999999999</v>
      </c>
      <c r="R717" s="5">
        <v>13.846916999999999</v>
      </c>
      <c r="S717" s="1" t="s">
        <v>49</v>
      </c>
      <c r="T717" s="7">
        <v>2461700</v>
      </c>
      <c r="U717" s="7">
        <v>1809800</v>
      </c>
      <c r="V717" s="7">
        <v>1597200</v>
      </c>
      <c r="W717" s="7">
        <v>1054000</v>
      </c>
      <c r="X717" s="7">
        <v>2671300</v>
      </c>
      <c r="Y717" s="7">
        <v>2615300</v>
      </c>
      <c r="Z717" s="7">
        <v>2493100</v>
      </c>
      <c r="AA717" s="7">
        <v>2461700</v>
      </c>
      <c r="AB717" s="5">
        <v>32.323</v>
      </c>
      <c r="AC717" s="5">
        <v>34.433</v>
      </c>
      <c r="AD717" s="5">
        <v>30.434000000000001</v>
      </c>
      <c r="AE717" s="5">
        <v>32.786000000000001</v>
      </c>
      <c r="AF717" s="7">
        <v>73500000</v>
      </c>
      <c r="AG717" s="7">
        <v>73400000</v>
      </c>
      <c r="AH717" s="7">
        <v>74600000</v>
      </c>
      <c r="AI717" s="5">
        <v>77.78</v>
      </c>
      <c r="AJ717" s="7">
        <v>507</v>
      </c>
      <c r="AK717" s="7">
        <v>57162112</v>
      </c>
      <c r="AL717" s="6">
        <v>7668.8689450000002</v>
      </c>
      <c r="AM717" s="7">
        <v>66544931</v>
      </c>
      <c r="AN717" s="5">
        <v>90.541340000000005</v>
      </c>
    </row>
    <row r="718" spans="1:40" x14ac:dyDescent="0.3">
      <c r="A718" s="4" t="s">
        <v>766</v>
      </c>
      <c r="B718" s="2">
        <v>4211657</v>
      </c>
      <c r="C718" s="1" t="s">
        <v>54</v>
      </c>
      <c r="D718" s="5">
        <v>8710.1488854899999</v>
      </c>
      <c r="E718" s="6">
        <v>8799.6488850000005</v>
      </c>
      <c r="F718" s="6" t="s">
        <v>42</v>
      </c>
      <c r="G718" s="5">
        <v>1.33</v>
      </c>
      <c r="H718" s="5">
        <v>33.655462</v>
      </c>
      <c r="I718" s="5">
        <v>1.33</v>
      </c>
      <c r="J718" s="5">
        <v>33.655462</v>
      </c>
      <c r="K718" s="5">
        <v>14.661849709999998</v>
      </c>
      <c r="L718" s="5">
        <v>5.5317679599999998</v>
      </c>
      <c r="M718" s="5">
        <v>46.885396999999998</v>
      </c>
      <c r="N718" s="5" t="s">
        <v>42</v>
      </c>
      <c r="O718" s="5" t="s">
        <v>42</v>
      </c>
      <c r="P718" s="5">
        <v>3.865259</v>
      </c>
      <c r="Q718" s="5">
        <v>19.261571</v>
      </c>
      <c r="R718" s="5">
        <v>19.261571</v>
      </c>
      <c r="S718" s="1" t="s">
        <v>49</v>
      </c>
      <c r="T718" s="7">
        <v>2086400</v>
      </c>
      <c r="U718" s="7">
        <v>2035000</v>
      </c>
      <c r="V718" s="7">
        <v>2062900</v>
      </c>
      <c r="W718" s="7">
        <v>2936900</v>
      </c>
      <c r="X718" s="7">
        <v>2276600</v>
      </c>
      <c r="Y718" s="7">
        <v>2209500</v>
      </c>
      <c r="Z718" s="7">
        <v>2137900</v>
      </c>
      <c r="AA718" s="7">
        <v>2086400</v>
      </c>
      <c r="AB718" s="5">
        <v>38.582999999999998</v>
      </c>
      <c r="AC718" s="5">
        <v>38.487000000000002</v>
      </c>
      <c r="AD718" s="5">
        <v>16.472999999999999</v>
      </c>
      <c r="AE718" s="5">
        <v>19.116</v>
      </c>
      <c r="AF718" s="7">
        <v>57226069</v>
      </c>
      <c r="AG718" s="7">
        <v>57186163</v>
      </c>
      <c r="AH718" s="7">
        <v>56798744</v>
      </c>
      <c r="AI718" s="5">
        <v>73.08</v>
      </c>
      <c r="AJ718" s="7">
        <v>529</v>
      </c>
      <c r="AK718" s="7">
        <v>41824276</v>
      </c>
      <c r="AL718" s="6">
        <v>6365.2365639999998</v>
      </c>
      <c r="AM718" s="7">
        <v>48889025</v>
      </c>
      <c r="AN718" s="5">
        <v>85.422430000000006</v>
      </c>
    </row>
    <row r="719" spans="1:40" x14ac:dyDescent="0.3">
      <c r="A719" s="4" t="s">
        <v>767</v>
      </c>
      <c r="B719" s="2">
        <v>4170804</v>
      </c>
      <c r="C719" s="1" t="s">
        <v>41</v>
      </c>
      <c r="D719" s="5">
        <v>9624.0129739999993</v>
      </c>
      <c r="E719" s="6">
        <v>8629.2969740000008</v>
      </c>
      <c r="F719" s="6" t="s">
        <v>42</v>
      </c>
      <c r="G719" s="5">
        <v>0.4</v>
      </c>
      <c r="H719" s="5">
        <v>21.770026000000001</v>
      </c>
      <c r="I719" s="5">
        <v>0.4</v>
      </c>
      <c r="J719" s="5">
        <v>21.770026000000001</v>
      </c>
      <c r="K719" s="5">
        <v>4.3545677700000001</v>
      </c>
      <c r="L719" s="5">
        <v>4.2326048700000003</v>
      </c>
      <c r="M719" s="5">
        <v>24.634502999999999</v>
      </c>
      <c r="N719" s="5" t="s">
        <v>42</v>
      </c>
      <c r="O719" s="5" t="s">
        <v>42</v>
      </c>
      <c r="P719" s="5">
        <v>4.1455159999999998</v>
      </c>
      <c r="Q719" s="5">
        <v>12.634748999999999</v>
      </c>
      <c r="R719" s="5">
        <v>12.634748999999999</v>
      </c>
      <c r="S719" s="1" t="s">
        <v>49</v>
      </c>
      <c r="T719" s="7">
        <v>1830208</v>
      </c>
      <c r="U719" s="7">
        <v>1611062</v>
      </c>
      <c r="V719" s="7">
        <v>1434970</v>
      </c>
      <c r="W719" s="7">
        <v>987538</v>
      </c>
      <c r="X719" s="7">
        <v>2081598</v>
      </c>
      <c r="Y719" s="7">
        <v>2013976</v>
      </c>
      <c r="Z719" s="7">
        <v>1846646</v>
      </c>
      <c r="AA719" s="7">
        <v>1830208</v>
      </c>
      <c r="AB719" s="5">
        <v>96.036000000000001</v>
      </c>
      <c r="AC719" s="5">
        <v>96.253</v>
      </c>
      <c r="AD719" s="8">
        <v>10.742000000000001</v>
      </c>
      <c r="AE719" s="5">
        <v>30.552</v>
      </c>
      <c r="AF719" s="7">
        <v>285780000</v>
      </c>
      <c r="AG719" s="7">
        <v>285222000</v>
      </c>
      <c r="AH719" s="7">
        <v>310970000</v>
      </c>
      <c r="AI719" s="5">
        <v>74.06</v>
      </c>
      <c r="AJ719" s="7">
        <v>549</v>
      </c>
      <c r="AK719" s="7">
        <v>211494405</v>
      </c>
      <c r="AL719" s="6">
        <v>7127.3614479999997</v>
      </c>
      <c r="AM719" s="7">
        <v>240655712</v>
      </c>
      <c r="AN719" s="8">
        <v>84.269400000000005</v>
      </c>
    </row>
    <row r="720" spans="1:40" x14ac:dyDescent="0.3">
      <c r="A720" s="4" t="s">
        <v>768</v>
      </c>
      <c r="B720" s="2">
        <v>8313471</v>
      </c>
      <c r="C720" s="1" t="s">
        <v>54</v>
      </c>
      <c r="D720" s="5">
        <v>9897.4232353999996</v>
      </c>
      <c r="E720" s="6">
        <v>12548.423235</v>
      </c>
      <c r="F720" s="6" t="s">
        <v>42</v>
      </c>
      <c r="G720" s="5">
        <v>0.22600000000000001</v>
      </c>
      <c r="H720" s="5" t="s">
        <v>799</v>
      </c>
      <c r="I720" s="5">
        <v>0.22600000000000001</v>
      </c>
      <c r="J720" s="5" t="s">
        <v>799</v>
      </c>
      <c r="K720" s="5" t="s">
        <v>799</v>
      </c>
      <c r="L720" s="5">
        <v>3.3358029299999998</v>
      </c>
      <c r="M720" s="5">
        <v>17.014643</v>
      </c>
      <c r="N720" s="5" t="s">
        <v>42</v>
      </c>
      <c r="O720" s="5" t="s">
        <v>42</v>
      </c>
      <c r="P720" s="5">
        <v>1.814405</v>
      </c>
      <c r="Q720" s="5">
        <v>13.819849</v>
      </c>
      <c r="R720" s="5">
        <v>13.819849</v>
      </c>
      <c r="S720" s="1" t="s">
        <v>49</v>
      </c>
      <c r="T720" s="7">
        <v>6928000</v>
      </c>
      <c r="U720" s="7">
        <v>6558000</v>
      </c>
      <c r="V720" s="7">
        <v>3940000</v>
      </c>
      <c r="W720" s="7">
        <v>3587000</v>
      </c>
      <c r="X720" s="7">
        <v>6916000</v>
      </c>
      <c r="Y720" s="7">
        <v>6874000</v>
      </c>
      <c r="Z720" s="7">
        <v>6915000</v>
      </c>
      <c r="AA720" s="7">
        <v>6928000</v>
      </c>
      <c r="AB720" s="5">
        <v>28.001999999999999</v>
      </c>
      <c r="AC720" s="5">
        <v>30.523</v>
      </c>
      <c r="AD720" s="8">
        <v>9.7289999999999992</v>
      </c>
      <c r="AE720" s="8">
        <v>10.656000000000001</v>
      </c>
      <c r="AF720" s="7">
        <v>274761552</v>
      </c>
      <c r="AG720" s="7">
        <v>274319653</v>
      </c>
      <c r="AH720" s="7">
        <v>235146035</v>
      </c>
      <c r="AI720" s="5">
        <v>70.19</v>
      </c>
      <c r="AJ720" s="7">
        <v>435</v>
      </c>
      <c r="AK720" s="7">
        <v>192861525</v>
      </c>
      <c r="AL720" s="6">
        <v>6946.8721299999997</v>
      </c>
      <c r="AM720" s="7">
        <v>215864571</v>
      </c>
      <c r="AN720" s="5">
        <v>78.56026</v>
      </c>
    </row>
    <row r="721" spans="1:40" x14ac:dyDescent="0.3">
      <c r="A721" s="4" t="s">
        <v>769</v>
      </c>
      <c r="B721" s="2">
        <v>4021543</v>
      </c>
      <c r="C721" s="1" t="s">
        <v>54</v>
      </c>
      <c r="D721" s="5">
        <v>9311.2730413200006</v>
      </c>
      <c r="E721" s="6">
        <v>12728.773041</v>
      </c>
      <c r="F721" s="6" t="s">
        <v>42</v>
      </c>
      <c r="G721" s="5">
        <v>1.0669999999999999</v>
      </c>
      <c r="H721" s="5">
        <v>21.740767000000002</v>
      </c>
      <c r="I721" s="5">
        <v>1.06</v>
      </c>
      <c r="J721" s="5">
        <v>22.345261000000001</v>
      </c>
      <c r="K721" s="5">
        <v>24.540626659999997</v>
      </c>
      <c r="L721" s="5">
        <v>4.7536261700000004</v>
      </c>
      <c r="M721" s="5">
        <v>34.22963</v>
      </c>
      <c r="N721" s="5" t="s">
        <v>42</v>
      </c>
      <c r="O721" s="5" t="s">
        <v>42</v>
      </c>
      <c r="P721" s="5">
        <v>2.4407999999999999</v>
      </c>
      <c r="Q721" s="5">
        <v>10.776137</v>
      </c>
      <c r="R721" s="5">
        <v>10.776137</v>
      </c>
      <c r="S721" s="1" t="s">
        <v>49</v>
      </c>
      <c r="T721" s="7">
        <v>4801200</v>
      </c>
      <c r="U721" s="7">
        <v>4348600</v>
      </c>
      <c r="V721" s="7">
        <v>4014900</v>
      </c>
      <c r="W721" s="7">
        <v>3566300</v>
      </c>
      <c r="X721" s="7">
        <v>5215000</v>
      </c>
      <c r="Y721" s="7">
        <v>5070900</v>
      </c>
      <c r="Z721" s="7">
        <v>4956800</v>
      </c>
      <c r="AA721" s="7">
        <v>4801200</v>
      </c>
      <c r="AB721" s="5">
        <v>41.298000000000002</v>
      </c>
      <c r="AC721" s="8">
        <v>41.404000000000003</v>
      </c>
      <c r="AD721" s="5">
        <v>20.946999999999999</v>
      </c>
      <c r="AE721" s="8">
        <v>21.556999999999999</v>
      </c>
      <c r="AF721" s="7">
        <v>100800000</v>
      </c>
      <c r="AG721" s="7">
        <v>100700000</v>
      </c>
      <c r="AH721" s="7">
        <v>100200000</v>
      </c>
      <c r="AI721" s="5">
        <v>96.8</v>
      </c>
      <c r="AJ721" s="7">
        <v>588</v>
      </c>
      <c r="AK721" s="7">
        <v>97521685</v>
      </c>
      <c r="AL721" s="6">
        <v>9012.9541270000009</v>
      </c>
      <c r="AM721" s="7">
        <v>99299213</v>
      </c>
      <c r="AN721" s="5">
        <v>98.560460000000006</v>
      </c>
    </row>
    <row r="722" spans="1:40" x14ac:dyDescent="0.3">
      <c r="A722" s="4" t="s">
        <v>770</v>
      </c>
      <c r="B722" s="2">
        <v>4298486</v>
      </c>
      <c r="C722" s="1" t="s">
        <v>54</v>
      </c>
      <c r="D722" s="5">
        <v>8766.3964372999999</v>
      </c>
      <c r="E722" s="6">
        <v>13701.296437000001</v>
      </c>
      <c r="F722" s="6" t="s">
        <v>42</v>
      </c>
      <c r="G722" s="5">
        <v>3.81</v>
      </c>
      <c r="H722" s="5">
        <v>14.361402999999999</v>
      </c>
      <c r="I722" s="5">
        <v>3.81</v>
      </c>
      <c r="J722" s="5">
        <v>14.361402999999999</v>
      </c>
      <c r="K722" s="5" t="s">
        <v>799</v>
      </c>
      <c r="L722" s="5">
        <v>1.7384966700000002</v>
      </c>
      <c r="M722" s="5">
        <v>12.179182000000001</v>
      </c>
      <c r="N722" s="5" t="s">
        <v>42</v>
      </c>
      <c r="O722" s="5" t="s">
        <v>42</v>
      </c>
      <c r="P722" s="5">
        <v>0.62871600000000005</v>
      </c>
      <c r="Q722" s="5">
        <v>7.9055439999999999</v>
      </c>
      <c r="R722" s="5">
        <v>7.9055439999999999</v>
      </c>
      <c r="S722" s="1" t="s">
        <v>49</v>
      </c>
      <c r="T722" s="7">
        <v>22385200</v>
      </c>
      <c r="U722" s="7">
        <v>21420100</v>
      </c>
      <c r="V722" s="7">
        <v>18217500</v>
      </c>
      <c r="W722" s="7">
        <v>12325995</v>
      </c>
      <c r="X722" s="7">
        <v>21792500</v>
      </c>
      <c r="Y722" s="7">
        <v>21947500</v>
      </c>
      <c r="Z722" s="7">
        <v>22213300</v>
      </c>
      <c r="AA722" s="7">
        <v>22385200</v>
      </c>
      <c r="AB722" s="5">
        <v>21.638000000000002</v>
      </c>
      <c r="AC722" s="5">
        <v>21.655999999999999</v>
      </c>
      <c r="AD722" s="8">
        <v>7.2510000000000003</v>
      </c>
      <c r="AE722" s="8">
        <v>6.6509999999999998</v>
      </c>
      <c r="AF722" s="7">
        <v>49000624</v>
      </c>
      <c r="AG722" s="7">
        <v>49153921</v>
      </c>
      <c r="AH722" s="7">
        <v>51074676</v>
      </c>
      <c r="AI722" s="8">
        <v>94.8</v>
      </c>
      <c r="AJ722" s="7">
        <v>596</v>
      </c>
      <c r="AK722" s="7">
        <v>46453393</v>
      </c>
      <c r="AL722" s="6">
        <v>8310.5120069999994</v>
      </c>
      <c r="AM722" s="7">
        <v>48190068</v>
      </c>
      <c r="AN722" s="5">
        <v>98.34375</v>
      </c>
    </row>
    <row r="723" spans="1:40" x14ac:dyDescent="0.3">
      <c r="A723" s="4" t="s">
        <v>771</v>
      </c>
      <c r="B723" s="2">
        <v>4144672</v>
      </c>
      <c r="C723" s="1" t="s">
        <v>54</v>
      </c>
      <c r="D723" s="5">
        <v>8267.7787108800003</v>
      </c>
      <c r="E723" s="6">
        <v>9271.4597099999992</v>
      </c>
      <c r="F723" s="6" t="s">
        <v>42</v>
      </c>
      <c r="G723" s="8">
        <v>4.26</v>
      </c>
      <c r="H723" s="5">
        <v>17.488292999999999</v>
      </c>
      <c r="I723" s="8">
        <v>4.26</v>
      </c>
      <c r="J723" s="5">
        <v>17.488292999999999</v>
      </c>
      <c r="K723" s="5">
        <v>8.7718424099999996</v>
      </c>
      <c r="L723" s="5">
        <v>5.7742585399999999</v>
      </c>
      <c r="M723" s="5">
        <v>18.128861000000001</v>
      </c>
      <c r="N723" s="5" t="s">
        <v>42</v>
      </c>
      <c r="O723" s="5" t="s">
        <v>42</v>
      </c>
      <c r="P723" s="5">
        <v>4.0882189999999996</v>
      </c>
      <c r="Q723" s="5">
        <v>11.264403</v>
      </c>
      <c r="R723" s="5">
        <v>11.264403</v>
      </c>
      <c r="S723" s="1" t="s">
        <v>98</v>
      </c>
      <c r="T723" s="7">
        <v>2259297</v>
      </c>
      <c r="U723" s="7">
        <v>2148069</v>
      </c>
      <c r="V723" s="7">
        <v>1861522</v>
      </c>
      <c r="W723" s="7">
        <v>1622642</v>
      </c>
      <c r="X723" s="7">
        <v>2267848</v>
      </c>
      <c r="Y723" s="7">
        <v>2266465</v>
      </c>
      <c r="Z723" s="7">
        <v>2259297</v>
      </c>
      <c r="AA723" s="7">
        <v>2252717</v>
      </c>
      <c r="AB723" s="5">
        <v>30.332999999999998</v>
      </c>
      <c r="AC723" s="8">
        <v>30.47</v>
      </c>
      <c r="AD723" s="5">
        <v>34.319000000000003</v>
      </c>
      <c r="AE723" s="5">
        <v>34.363999999999997</v>
      </c>
      <c r="AF723" s="7">
        <v>33539154</v>
      </c>
      <c r="AG723" s="7">
        <v>33761968</v>
      </c>
      <c r="AH723" s="7">
        <v>35031889</v>
      </c>
      <c r="AI723" s="5">
        <v>102.32</v>
      </c>
      <c r="AJ723" s="7">
        <v>582</v>
      </c>
      <c r="AK723" s="7">
        <v>34320652</v>
      </c>
      <c r="AL723" s="6">
        <v>8459.3543040000004</v>
      </c>
      <c r="AM723" s="7">
        <v>33108030</v>
      </c>
      <c r="AN723" s="5">
        <v>98.70205</v>
      </c>
    </row>
    <row r="724" spans="1:40" x14ac:dyDescent="0.3">
      <c r="A724" s="4" t="s">
        <v>772</v>
      </c>
      <c r="B724" s="2">
        <v>4914216</v>
      </c>
      <c r="C724" s="1" t="s">
        <v>54</v>
      </c>
      <c r="D724" s="5">
        <v>9511.3292929199997</v>
      </c>
      <c r="E724" s="6">
        <v>23374.529291999999</v>
      </c>
      <c r="F724" s="6" t="s">
        <v>42</v>
      </c>
      <c r="G724" s="8">
        <v>7.8</v>
      </c>
      <c r="H724" s="5">
        <v>12.188352999999999</v>
      </c>
      <c r="I724" s="8">
        <v>7.8</v>
      </c>
      <c r="J724" s="5">
        <v>12.188352999999999</v>
      </c>
      <c r="K724" s="5">
        <v>4.9905659099999999</v>
      </c>
      <c r="L724" s="5">
        <v>1.43807617</v>
      </c>
      <c r="M724" s="5" t="s">
        <v>799</v>
      </c>
      <c r="N724" s="5" t="s">
        <v>42</v>
      </c>
      <c r="O724" s="5" t="s">
        <v>42</v>
      </c>
      <c r="P724" s="5">
        <v>0.67383099999999996</v>
      </c>
      <c r="Q724" s="5">
        <v>10.742959000000001</v>
      </c>
      <c r="R724" s="5">
        <v>10.742959000000001</v>
      </c>
      <c r="S724" s="1" t="s">
        <v>49</v>
      </c>
      <c r="T724" s="7">
        <v>31042300</v>
      </c>
      <c r="U724" s="7">
        <v>28187800</v>
      </c>
      <c r="V724" s="7">
        <v>22831700</v>
      </c>
      <c r="W724" s="7">
        <v>13126500</v>
      </c>
      <c r="X724" s="7">
        <v>34689000</v>
      </c>
      <c r="Y724" s="7">
        <v>33744900</v>
      </c>
      <c r="Z724" s="7">
        <v>32630300</v>
      </c>
      <c r="AA724" s="7">
        <v>31042300</v>
      </c>
      <c r="AB724" s="5">
        <v>16.696999999999999</v>
      </c>
      <c r="AC724" s="5">
        <v>15.724</v>
      </c>
      <c r="AD724" s="8">
        <v>6.2510000000000003</v>
      </c>
      <c r="AE724" s="8">
        <v>5.274</v>
      </c>
      <c r="AF724" s="7">
        <v>26600000</v>
      </c>
      <c r="AG724" s="7">
        <v>26800000</v>
      </c>
      <c r="AH724" s="7">
        <v>27600000</v>
      </c>
      <c r="AI724" s="5">
        <v>96.42</v>
      </c>
      <c r="AJ724" s="7">
        <v>479</v>
      </c>
      <c r="AK724" s="7">
        <v>25683782</v>
      </c>
      <c r="AL724" s="6">
        <v>9170.9080379999996</v>
      </c>
      <c r="AM724" s="7">
        <v>23840485</v>
      </c>
      <c r="AN724" s="5">
        <v>89.500870000000006</v>
      </c>
    </row>
    <row r="725" spans="1:40" x14ac:dyDescent="0.3">
      <c r="A725" s="4" t="s">
        <v>773</v>
      </c>
      <c r="B725" s="2">
        <v>4200091</v>
      </c>
      <c r="C725" s="1" t="s">
        <v>54</v>
      </c>
      <c r="D725" s="5">
        <v>9013.2317834200003</v>
      </c>
      <c r="E725" s="6">
        <v>10778.391782999999</v>
      </c>
      <c r="F725" s="6" t="s">
        <v>42</v>
      </c>
      <c r="G725" s="5">
        <v>5.33</v>
      </c>
      <c r="H725" s="5">
        <v>19.924212000000001</v>
      </c>
      <c r="I725" s="5">
        <v>5.33</v>
      </c>
      <c r="J725" s="5">
        <v>19.924212000000001</v>
      </c>
      <c r="K725" s="5" t="s">
        <v>799</v>
      </c>
      <c r="L725" s="5">
        <v>2.4569365699999999</v>
      </c>
      <c r="M725" s="5">
        <v>22.378436000000001</v>
      </c>
      <c r="N725" s="5" t="s">
        <v>42</v>
      </c>
      <c r="O725" s="5" t="s">
        <v>42</v>
      </c>
      <c r="P725" s="5">
        <v>1.3701509999999999</v>
      </c>
      <c r="Q725" s="5">
        <v>11.538709000000001</v>
      </c>
      <c r="R725" s="5">
        <v>11.538709000000001</v>
      </c>
      <c r="S725" s="1" t="s">
        <v>47</v>
      </c>
      <c r="T725" s="7">
        <v>7659832</v>
      </c>
      <c r="U725" s="7">
        <v>6702546</v>
      </c>
      <c r="V725" s="7">
        <v>6202917</v>
      </c>
      <c r="W725" s="7">
        <v>6044135</v>
      </c>
      <c r="X725" s="7">
        <v>7866574</v>
      </c>
      <c r="Y725" s="7">
        <v>7659832</v>
      </c>
      <c r="Z725" s="7">
        <v>7324638</v>
      </c>
      <c r="AA725" s="7">
        <v>7131452</v>
      </c>
      <c r="AB725" s="5">
        <v>32.798000000000002</v>
      </c>
      <c r="AC725" s="5">
        <v>32.765999999999998</v>
      </c>
      <c r="AD725" s="8">
        <v>10.337999999999999</v>
      </c>
      <c r="AE725" s="8">
        <v>10.599</v>
      </c>
      <c r="AF725" s="7">
        <v>22305000</v>
      </c>
      <c r="AG725" s="7">
        <v>22301000</v>
      </c>
      <c r="AH725" s="7">
        <v>22226000</v>
      </c>
      <c r="AI725" s="5">
        <v>87.82</v>
      </c>
      <c r="AJ725" s="7">
        <v>659</v>
      </c>
      <c r="AK725" s="7">
        <v>19678212</v>
      </c>
      <c r="AL725" s="6">
        <v>7915.1672120000003</v>
      </c>
      <c r="AM725" s="7">
        <v>22123628</v>
      </c>
      <c r="AN725" s="5">
        <v>98.730260000000001</v>
      </c>
    </row>
    <row r="726" spans="1:40" x14ac:dyDescent="0.3">
      <c r="A726" s="4" t="s">
        <v>774</v>
      </c>
      <c r="B726" s="2">
        <v>4107971</v>
      </c>
      <c r="C726" s="1" t="s">
        <v>41</v>
      </c>
      <c r="D726" s="5">
        <v>9341.5066606199998</v>
      </c>
      <c r="E726" s="6">
        <v>19557.11866</v>
      </c>
      <c r="F726" s="6">
        <v>19481.224660999997</v>
      </c>
      <c r="G726" s="5">
        <v>-0.29199999999999998</v>
      </c>
      <c r="H726" s="5">
        <v>10.186328</v>
      </c>
      <c r="I726" s="5">
        <v>-0.29199999999999998</v>
      </c>
      <c r="J726" s="5">
        <v>10.186328</v>
      </c>
      <c r="K726" s="5" t="s">
        <v>799</v>
      </c>
      <c r="L726" s="5" t="s">
        <v>799</v>
      </c>
      <c r="M726" s="5">
        <v>10.271661</v>
      </c>
      <c r="N726" s="5">
        <v>6.8978420219558503</v>
      </c>
      <c r="O726" s="5">
        <v>51.491471396132901</v>
      </c>
      <c r="P726" s="5">
        <v>2.7430789999999998</v>
      </c>
      <c r="Q726" s="5">
        <v>10.325846</v>
      </c>
      <c r="R726" s="5">
        <v>10.325846</v>
      </c>
      <c r="S726" s="1" t="s">
        <v>49</v>
      </c>
      <c r="T726" s="7">
        <v>6531897</v>
      </c>
      <c r="U726" s="7">
        <v>3756825</v>
      </c>
      <c r="V726" s="7">
        <v>3763664</v>
      </c>
      <c r="W726" s="7">
        <v>2095861</v>
      </c>
      <c r="X726" s="7">
        <v>7129624</v>
      </c>
      <c r="Y726" s="7">
        <v>7108237</v>
      </c>
      <c r="Z726" s="7">
        <v>6971127</v>
      </c>
      <c r="AA726" s="7">
        <v>6531897</v>
      </c>
      <c r="AB726" s="8">
        <v>67.260000000000005</v>
      </c>
      <c r="AC726" s="8">
        <v>69.085999999999999</v>
      </c>
      <c r="AD726" s="8">
        <v>26.52</v>
      </c>
      <c r="AE726" s="8">
        <v>25.658000000000001</v>
      </c>
      <c r="AF726" s="7">
        <v>108944418</v>
      </c>
      <c r="AG726" s="7">
        <v>110397404</v>
      </c>
      <c r="AH726" s="7">
        <v>112518744</v>
      </c>
      <c r="AI726" s="8">
        <v>68.400000000000006</v>
      </c>
      <c r="AJ726" s="7">
        <v>690</v>
      </c>
      <c r="AK726" s="7">
        <v>74439787</v>
      </c>
      <c r="AL726" s="6">
        <v>6389.1669179999999</v>
      </c>
      <c r="AM726" s="7">
        <v>87710099</v>
      </c>
      <c r="AN726" s="5">
        <v>80.588260000000005</v>
      </c>
    </row>
    <row r="727" spans="1:40" x14ac:dyDescent="0.3">
      <c r="A727" s="4" t="s">
        <v>775</v>
      </c>
      <c r="B727" s="2">
        <v>4989051</v>
      </c>
      <c r="C727" s="1" t="s">
        <v>54</v>
      </c>
      <c r="D727" s="5">
        <v>9357.8637847499995</v>
      </c>
      <c r="E727" s="6">
        <v>10971.863783999999</v>
      </c>
      <c r="F727" s="6" t="s">
        <v>42</v>
      </c>
      <c r="G727" s="8">
        <v>2.27</v>
      </c>
      <c r="H727" s="5">
        <v>13.200146999999999</v>
      </c>
      <c r="I727" s="8">
        <v>2.27</v>
      </c>
      <c r="J727" s="5">
        <v>13.200146999999999</v>
      </c>
      <c r="K727" s="5" t="s">
        <v>799</v>
      </c>
      <c r="L727" s="5">
        <v>5.7810242400000007</v>
      </c>
      <c r="M727" s="5">
        <v>13.274760000000001</v>
      </c>
      <c r="N727" s="5" t="s">
        <v>42</v>
      </c>
      <c r="O727" s="5" t="s">
        <v>42</v>
      </c>
      <c r="P727" s="5">
        <v>3.4244270000000001</v>
      </c>
      <c r="Q727" s="5">
        <v>9.6668400000000005</v>
      </c>
      <c r="R727" s="5">
        <v>9.6668400000000005</v>
      </c>
      <c r="S727" s="1" t="s">
        <v>49</v>
      </c>
      <c r="T727" s="7">
        <v>3035000</v>
      </c>
      <c r="U727" s="7">
        <v>2769000</v>
      </c>
      <c r="V727" s="7">
        <v>2402000</v>
      </c>
      <c r="W727" s="7">
        <v>2081000</v>
      </c>
      <c r="X727" s="7">
        <v>3204000</v>
      </c>
      <c r="Y727" s="7">
        <v>3116000</v>
      </c>
      <c r="Z727" s="7">
        <v>3083000</v>
      </c>
      <c r="AA727" s="7">
        <v>3035000</v>
      </c>
      <c r="AB727" s="5">
        <v>48.435000000000002</v>
      </c>
      <c r="AC727" s="5">
        <v>48.064999999999998</v>
      </c>
      <c r="AD727" s="5">
        <v>35.618000000000002</v>
      </c>
      <c r="AE727" s="5">
        <v>35.268000000000001</v>
      </c>
      <c r="AF727" s="7">
        <v>86743980</v>
      </c>
      <c r="AG727" s="7">
        <v>87193692</v>
      </c>
      <c r="AH727" s="7">
        <v>89550756</v>
      </c>
      <c r="AI727" s="5">
        <v>99.89</v>
      </c>
      <c r="AJ727" s="7">
        <v>569</v>
      </c>
      <c r="AK727" s="7">
        <v>86531612</v>
      </c>
      <c r="AL727" s="6">
        <v>9348.0100440000006</v>
      </c>
      <c r="AM727" s="7">
        <v>85930886</v>
      </c>
      <c r="AN727" s="5">
        <v>99.201210000000003</v>
      </c>
    </row>
    <row r="728" spans="1:40" x14ac:dyDescent="0.3">
      <c r="A728" s="4" t="s">
        <v>776</v>
      </c>
      <c r="B728" s="2">
        <v>5293460</v>
      </c>
      <c r="C728" s="1" t="s">
        <v>41</v>
      </c>
      <c r="D728" s="5">
        <v>9165.0810000000001</v>
      </c>
      <c r="E728" s="6">
        <v>8293.8829999999998</v>
      </c>
      <c r="F728" s="6" t="s">
        <v>42</v>
      </c>
      <c r="G728" s="5">
        <v>0.18</v>
      </c>
      <c r="H728" s="5" t="s">
        <v>799</v>
      </c>
      <c r="I728" s="5">
        <v>0.18</v>
      </c>
      <c r="J728" s="5" t="s">
        <v>799</v>
      </c>
      <c r="K728" s="5">
        <v>13.283933190000001</v>
      </c>
      <c r="L728" s="5">
        <v>12.63028405</v>
      </c>
      <c r="M728" s="5" t="s">
        <v>799</v>
      </c>
      <c r="N728" s="5" t="s">
        <v>42</v>
      </c>
      <c r="O728" s="5" t="s">
        <v>42</v>
      </c>
      <c r="P728" s="5">
        <v>11.655309000000001</v>
      </c>
      <c r="Q728" s="5" t="s">
        <v>799</v>
      </c>
      <c r="R728" s="5">
        <v>-55.760945</v>
      </c>
      <c r="S728" s="1" t="s">
        <v>45</v>
      </c>
      <c r="T728" s="7">
        <v>579906</v>
      </c>
      <c r="U728" s="7">
        <v>424336</v>
      </c>
      <c r="V728" s="7">
        <v>252653</v>
      </c>
      <c r="W728" s="7">
        <v>152176</v>
      </c>
      <c r="X728" s="7">
        <v>711597</v>
      </c>
      <c r="Y728" s="7">
        <v>665218</v>
      </c>
      <c r="Z728" s="7">
        <v>622215</v>
      </c>
      <c r="AA728" s="7">
        <v>579906</v>
      </c>
      <c r="AB728" s="5">
        <v>89.784000000000006</v>
      </c>
      <c r="AC728" s="5">
        <v>89.001999999999995</v>
      </c>
      <c r="AD728" s="5">
        <v>-30.190999999999999</v>
      </c>
      <c r="AE728" s="5">
        <v>-20.774000000000001</v>
      </c>
      <c r="AF728" s="7">
        <v>162083000</v>
      </c>
      <c r="AG728" s="7">
        <v>160425000</v>
      </c>
      <c r="AH728" s="7">
        <v>155696000</v>
      </c>
      <c r="AI728" s="8">
        <v>63.21</v>
      </c>
      <c r="AJ728" s="7">
        <v>479</v>
      </c>
      <c r="AK728" s="7">
        <v>102586506</v>
      </c>
      <c r="AL728" s="6">
        <v>5793.0599929999998</v>
      </c>
      <c r="AM728" s="7">
        <v>115775471</v>
      </c>
      <c r="AN728" s="5">
        <v>71.334239999999994</v>
      </c>
    </row>
    <row r="729" spans="1:40" x14ac:dyDescent="0.3">
      <c r="A729" s="4" t="s">
        <v>777</v>
      </c>
      <c r="B729" s="2">
        <v>4286513</v>
      </c>
      <c r="C729" s="1" t="s">
        <v>41</v>
      </c>
      <c r="D729" s="5">
        <v>9415.7481575199999</v>
      </c>
      <c r="E729" s="6">
        <v>14852.748157</v>
      </c>
      <c r="F729" s="6" t="s">
        <v>42</v>
      </c>
      <c r="G729" s="5">
        <v>0.72799999999999998</v>
      </c>
      <c r="H729" s="5">
        <v>13.414815000000001</v>
      </c>
      <c r="I729" s="5">
        <v>0.72799999999999998</v>
      </c>
      <c r="J729" s="5">
        <v>13.545251</v>
      </c>
      <c r="K729" s="5" t="s">
        <v>799</v>
      </c>
      <c r="L729" s="5">
        <v>1.5175765699999999</v>
      </c>
      <c r="M729" s="5">
        <v>12.85765</v>
      </c>
      <c r="N729" s="5" t="s">
        <v>42</v>
      </c>
      <c r="O729" s="5" t="s">
        <v>42</v>
      </c>
      <c r="P729" s="5">
        <v>1.0243979999999999</v>
      </c>
      <c r="Q729" s="5">
        <v>6.7351770000000002</v>
      </c>
      <c r="R729" s="5">
        <v>6.7351770000000002</v>
      </c>
      <c r="S729" s="1" t="s">
        <v>49</v>
      </c>
      <c r="T729" s="7">
        <v>13866000</v>
      </c>
      <c r="U729" s="7">
        <v>12794000</v>
      </c>
      <c r="V729" s="7">
        <v>13089000</v>
      </c>
      <c r="W729" s="7">
        <v>11629000</v>
      </c>
      <c r="X729" s="7">
        <v>14499000</v>
      </c>
      <c r="Y729" s="7">
        <v>14483000</v>
      </c>
      <c r="Z729" s="7">
        <v>14220000</v>
      </c>
      <c r="AA729" s="7">
        <v>13866000</v>
      </c>
      <c r="AB729" s="8">
        <v>40.234999999999999</v>
      </c>
      <c r="AC729" s="8">
        <v>39.326999999999998</v>
      </c>
      <c r="AD729" s="8">
        <v>12.577999999999999</v>
      </c>
      <c r="AE729" s="8">
        <v>11.946</v>
      </c>
      <c r="AF729" s="7">
        <v>261200000</v>
      </c>
      <c r="AG729" s="7">
        <v>264200000</v>
      </c>
      <c r="AH729" s="7">
        <v>267900000</v>
      </c>
      <c r="AI729" s="5">
        <v>100.96</v>
      </c>
      <c r="AJ729" s="7">
        <v>865</v>
      </c>
      <c r="AK729" s="7">
        <v>262456268</v>
      </c>
      <c r="AL729" s="6">
        <v>9506.1660260000008</v>
      </c>
      <c r="AM729" s="7">
        <v>257956857</v>
      </c>
      <c r="AN729" s="5">
        <v>99.229470000000006</v>
      </c>
    </row>
    <row r="730" spans="1:40" x14ac:dyDescent="0.3">
      <c r="A730" s="4" t="s">
        <v>778</v>
      </c>
      <c r="B730" s="2">
        <v>1025038</v>
      </c>
      <c r="C730" s="1" t="s">
        <v>54</v>
      </c>
      <c r="D730" s="5">
        <v>9114.9207324399995</v>
      </c>
      <c r="E730" s="6" t="s">
        <v>42</v>
      </c>
      <c r="F730" s="6">
        <v>10869.920732</v>
      </c>
      <c r="G730" s="8">
        <v>1.8</v>
      </c>
      <c r="H730" s="5">
        <v>12.896604938271601</v>
      </c>
      <c r="I730" s="8">
        <v>1.8</v>
      </c>
      <c r="J730" s="5">
        <v>12.896604938271601</v>
      </c>
      <c r="K730" s="5">
        <v>1.60789284754064</v>
      </c>
      <c r="L730" s="5">
        <v>1.4413592887464799</v>
      </c>
      <c r="M730" s="5" t="s">
        <v>799</v>
      </c>
      <c r="N730" s="5" t="s">
        <v>42</v>
      </c>
      <c r="O730" s="5" t="s">
        <v>42</v>
      </c>
      <c r="P730" s="5" t="s">
        <v>42</v>
      </c>
      <c r="Q730" s="5" t="s">
        <v>42</v>
      </c>
      <c r="R730" s="5" t="s">
        <v>42</v>
      </c>
      <c r="S730" s="1" t="s">
        <v>49</v>
      </c>
      <c r="T730" s="7">
        <v>2619600</v>
      </c>
      <c r="U730" s="7">
        <v>2540900</v>
      </c>
      <c r="V730" s="7">
        <v>1953000</v>
      </c>
      <c r="W730" s="7">
        <v>1232093</v>
      </c>
      <c r="X730" s="7">
        <v>3005900</v>
      </c>
      <c r="Y730" s="7">
        <v>2899000</v>
      </c>
      <c r="Z730" s="7">
        <v>2796500</v>
      </c>
      <c r="AA730" s="7">
        <v>2619600</v>
      </c>
      <c r="AB730" s="5" t="s">
        <v>42</v>
      </c>
      <c r="AC730" s="5" t="s">
        <v>42</v>
      </c>
      <c r="AD730" s="5" t="s">
        <v>42</v>
      </c>
      <c r="AE730" s="5" t="s">
        <v>42</v>
      </c>
      <c r="AF730" s="7">
        <v>110072454</v>
      </c>
      <c r="AG730" s="7">
        <v>110198204</v>
      </c>
      <c r="AH730" s="7">
        <v>109472694</v>
      </c>
      <c r="AI730" s="5">
        <v>91.42</v>
      </c>
      <c r="AJ730" s="7">
        <v>477</v>
      </c>
      <c r="AK730" s="7">
        <v>99713384</v>
      </c>
      <c r="AL730" s="6">
        <v>8333.0475000000006</v>
      </c>
      <c r="AM730" s="7">
        <v>103257066</v>
      </c>
      <c r="AN730" s="5">
        <v>94.67107</v>
      </c>
    </row>
    <row r="731" spans="1:40" x14ac:dyDescent="0.3">
      <c r="A731" s="4" t="s">
        <v>779</v>
      </c>
      <c r="B731" s="2">
        <v>4241013</v>
      </c>
      <c r="C731" s="1" t="s">
        <v>54</v>
      </c>
      <c r="D731" s="5">
        <v>9842.7463728099992</v>
      </c>
      <c r="E731" s="6">
        <v>10793.603372</v>
      </c>
      <c r="F731" s="6" t="s">
        <v>42</v>
      </c>
      <c r="G731" s="5">
        <v>0.64800000000000002</v>
      </c>
      <c r="H731" s="5">
        <v>129.094708</v>
      </c>
      <c r="I731" s="5">
        <v>0.64800000000000002</v>
      </c>
      <c r="J731" s="5">
        <v>129.094708</v>
      </c>
      <c r="K731" s="5">
        <v>134.13892909</v>
      </c>
      <c r="L731" s="5">
        <v>4.2569119100000004</v>
      </c>
      <c r="M731" s="5">
        <v>17.959697999999999</v>
      </c>
      <c r="N731" s="5" t="s">
        <v>42</v>
      </c>
      <c r="O731" s="5" t="s">
        <v>42</v>
      </c>
      <c r="P731" s="5">
        <v>1.65788</v>
      </c>
      <c r="Q731" s="5">
        <v>18.218343999999998</v>
      </c>
      <c r="R731" s="5">
        <v>18.218343999999998</v>
      </c>
      <c r="S731" s="1" t="s">
        <v>49</v>
      </c>
      <c r="T731" s="7">
        <v>5442749</v>
      </c>
      <c r="U731" s="7">
        <v>4195272</v>
      </c>
      <c r="V731" s="7">
        <v>3660771</v>
      </c>
      <c r="W731" s="7">
        <v>3918946</v>
      </c>
      <c r="X731" s="7">
        <v>6510485</v>
      </c>
      <c r="Y731" s="7">
        <v>6118940</v>
      </c>
      <c r="Z731" s="7">
        <v>5804959</v>
      </c>
      <c r="AA731" s="7">
        <v>5442749</v>
      </c>
      <c r="AB731" s="5">
        <v>22.158000000000001</v>
      </c>
      <c r="AC731" s="5">
        <v>21.562999999999999</v>
      </c>
      <c r="AD731" s="8">
        <v>8.4570000000000007</v>
      </c>
      <c r="AE731" s="8">
        <v>8.9890000000000008</v>
      </c>
      <c r="AF731" s="7">
        <v>106202198</v>
      </c>
      <c r="AG731" s="7">
        <v>106196650</v>
      </c>
      <c r="AH731" s="7">
        <v>104888473</v>
      </c>
      <c r="AI731" s="5">
        <v>49.14</v>
      </c>
      <c r="AJ731" s="7">
        <v>453</v>
      </c>
      <c r="AK731" s="7">
        <v>52178315</v>
      </c>
      <c r="AL731" s="6">
        <v>4836.4080169999997</v>
      </c>
      <c r="AM731" s="7">
        <v>46159224</v>
      </c>
      <c r="AN731" s="5">
        <v>43.468539999999997</v>
      </c>
    </row>
    <row r="732" spans="1:40" x14ac:dyDescent="0.3">
      <c r="A732" s="4" t="s">
        <v>780</v>
      </c>
      <c r="B732" s="2">
        <v>4388431</v>
      </c>
      <c r="C732" s="1" t="s">
        <v>54</v>
      </c>
      <c r="D732" s="5">
        <v>9379.39776876</v>
      </c>
      <c r="E732" s="6">
        <v>11977.359768</v>
      </c>
      <c r="F732" s="6" t="s">
        <v>42</v>
      </c>
      <c r="G732" s="5">
        <v>1.33</v>
      </c>
      <c r="H732" s="5">
        <v>22.921769999999999</v>
      </c>
      <c r="I732" s="5">
        <v>1.33</v>
      </c>
      <c r="J732" s="5">
        <v>22.921769999999999</v>
      </c>
      <c r="K732" s="5" t="s">
        <v>799</v>
      </c>
      <c r="L732" s="5">
        <v>2.4797209599999999</v>
      </c>
      <c r="M732" s="5">
        <v>16.829066999999998</v>
      </c>
      <c r="N732" s="5" t="s">
        <v>42</v>
      </c>
      <c r="O732" s="5" t="s">
        <v>42</v>
      </c>
      <c r="P732" s="5">
        <v>2.9494229999999999</v>
      </c>
      <c r="Q732" s="5">
        <v>10.338391</v>
      </c>
      <c r="R732" s="5">
        <v>10.338391</v>
      </c>
      <c r="S732" s="1" t="s">
        <v>49</v>
      </c>
      <c r="T732" s="7">
        <v>4129409</v>
      </c>
      <c r="U732" s="7">
        <v>3976060</v>
      </c>
      <c r="V732" s="7">
        <v>3540160</v>
      </c>
      <c r="W732" s="7">
        <v>2923933</v>
      </c>
      <c r="X732" s="7">
        <v>4060916</v>
      </c>
      <c r="Y732" s="7">
        <v>4077776</v>
      </c>
      <c r="Z732" s="7">
        <v>4111596</v>
      </c>
      <c r="AA732" s="7">
        <v>4129409</v>
      </c>
      <c r="AB732" s="8">
        <v>37.031999999999996</v>
      </c>
      <c r="AC732" s="8">
        <v>35.667000000000002</v>
      </c>
      <c r="AD732" s="8">
        <v>23.497</v>
      </c>
      <c r="AE732" s="8">
        <v>23.102</v>
      </c>
      <c r="AF732" s="7">
        <v>51134000</v>
      </c>
      <c r="AG732" s="7">
        <v>51613000</v>
      </c>
      <c r="AH732" s="7">
        <v>51296000</v>
      </c>
      <c r="AI732" s="8">
        <v>103.01</v>
      </c>
      <c r="AJ732" s="7">
        <v>785</v>
      </c>
      <c r="AK732" s="7">
        <v>52673136</v>
      </c>
      <c r="AL732" s="6">
        <v>9661.3066049999998</v>
      </c>
      <c r="AM732" s="7">
        <v>50577414</v>
      </c>
      <c r="AN732" s="8">
        <v>98.907300000000006</v>
      </c>
    </row>
    <row r="733" spans="1:40" x14ac:dyDescent="0.3">
      <c r="A733" s="4" t="s">
        <v>781</v>
      </c>
      <c r="B733" s="2">
        <v>4166271</v>
      </c>
      <c r="C733" s="1" t="s">
        <v>54</v>
      </c>
      <c r="D733" s="5">
        <v>11052.54528</v>
      </c>
      <c r="E733" s="6">
        <v>15530.49128</v>
      </c>
      <c r="F733" s="6" t="s">
        <v>42</v>
      </c>
      <c r="G733" s="5">
        <v>-6.6000000000000003E-2</v>
      </c>
      <c r="H733" s="5">
        <v>243.28767099999999</v>
      </c>
      <c r="I733" s="5">
        <v>-6.6000000000000003E-2</v>
      </c>
      <c r="J733" s="5">
        <v>243.28767099999999</v>
      </c>
      <c r="K733" s="5">
        <v>1.5828171699999998</v>
      </c>
      <c r="L733" s="5">
        <v>1.5828171699999998</v>
      </c>
      <c r="M733" s="5">
        <v>145.57377</v>
      </c>
      <c r="N733" s="5" t="s">
        <v>42</v>
      </c>
      <c r="O733" s="5" t="s">
        <v>42</v>
      </c>
      <c r="P733" s="5">
        <v>3.6351</v>
      </c>
      <c r="Q733" s="5">
        <v>5.4987430000000002</v>
      </c>
      <c r="R733" s="5">
        <v>5.4987430000000002</v>
      </c>
      <c r="S733" s="1" t="s">
        <v>49</v>
      </c>
      <c r="T733" s="7">
        <v>4485096</v>
      </c>
      <c r="U733" s="7">
        <v>8716669</v>
      </c>
      <c r="V733" s="7">
        <v>6510705</v>
      </c>
      <c r="W733" s="7">
        <v>3397274</v>
      </c>
      <c r="X733" s="7">
        <v>4272370</v>
      </c>
      <c r="Y733" s="7">
        <v>4356657</v>
      </c>
      <c r="Z733" s="7">
        <v>4316560</v>
      </c>
      <c r="AA733" s="7">
        <v>4485096</v>
      </c>
      <c r="AB733" s="5">
        <v>64.744</v>
      </c>
      <c r="AC733" s="5">
        <v>63.790999999999997</v>
      </c>
      <c r="AD733" s="5">
        <v>27.866</v>
      </c>
      <c r="AE733" s="8">
        <v>20.61</v>
      </c>
      <c r="AF733" s="7">
        <v>311031000</v>
      </c>
      <c r="AG733" s="7">
        <v>310988000</v>
      </c>
      <c r="AH733" s="7">
        <v>300386000</v>
      </c>
      <c r="AI733" s="5">
        <v>85.32</v>
      </c>
      <c r="AJ733" s="7">
        <v>497</v>
      </c>
      <c r="AK733" s="7">
        <v>265474870</v>
      </c>
      <c r="AL733" s="6">
        <v>9429.6673819999996</v>
      </c>
      <c r="AM733" s="7">
        <v>295438354</v>
      </c>
      <c r="AN733" s="5">
        <v>94.946190000000001</v>
      </c>
    </row>
    <row r="734" spans="1:40" x14ac:dyDescent="0.3">
      <c r="A734" s="4" t="s">
        <v>782</v>
      </c>
      <c r="B734" s="2">
        <v>4149366</v>
      </c>
      <c r="C734" s="1" t="s">
        <v>54</v>
      </c>
      <c r="D734" s="5">
        <v>9906.7987507500002</v>
      </c>
      <c r="E734" s="6">
        <v>13103.07775</v>
      </c>
      <c r="F734" s="6" t="s">
        <v>42</v>
      </c>
      <c r="G734" s="8">
        <v>2.0830000000000002</v>
      </c>
      <c r="H734" s="5">
        <v>15.046524</v>
      </c>
      <c r="I734" s="8">
        <v>2.0830000000000002</v>
      </c>
      <c r="J734" s="5">
        <v>15.046524</v>
      </c>
      <c r="K734" s="5">
        <v>67.378472220000006</v>
      </c>
      <c r="L734" s="5">
        <v>1.2017960400000001</v>
      </c>
      <c r="M734" s="5">
        <v>14.512028000000001</v>
      </c>
      <c r="N734" s="5" t="s">
        <v>42</v>
      </c>
      <c r="O734" s="5" t="s">
        <v>42</v>
      </c>
      <c r="P734" s="5">
        <v>0.22981699999999999</v>
      </c>
      <c r="Q734" s="5">
        <v>7.2140240000000002</v>
      </c>
      <c r="R734" s="5">
        <v>7.2140240000000002</v>
      </c>
      <c r="S734" s="1" t="s">
        <v>82</v>
      </c>
      <c r="T734" s="7">
        <v>57555416</v>
      </c>
      <c r="U734" s="7">
        <v>62343810</v>
      </c>
      <c r="V734" s="7">
        <v>31614169</v>
      </c>
      <c r="W734" s="7">
        <v>19977150</v>
      </c>
      <c r="X734" s="7">
        <v>57015179</v>
      </c>
      <c r="Y734" s="7">
        <v>56291082</v>
      </c>
      <c r="Z734" s="7">
        <v>56405298</v>
      </c>
      <c r="AA734" s="7">
        <v>57555416</v>
      </c>
      <c r="AB734" s="8">
        <v>6.9009999999999998</v>
      </c>
      <c r="AC734" s="8">
        <v>6.944</v>
      </c>
      <c r="AD734" s="8">
        <v>2.984</v>
      </c>
      <c r="AE734" s="8">
        <v>2.9489999999999998</v>
      </c>
      <c r="AF734" s="7">
        <v>84270000</v>
      </c>
      <c r="AG734" s="7">
        <v>84664000</v>
      </c>
      <c r="AH734" s="7">
        <v>92034000</v>
      </c>
      <c r="AI734" s="5">
        <v>86.09</v>
      </c>
      <c r="AJ734" s="7">
        <v>568</v>
      </c>
      <c r="AK734" s="7">
        <v>73255489</v>
      </c>
      <c r="AL734" s="6">
        <v>8529.1365839999999</v>
      </c>
      <c r="AM734" s="7">
        <v>75577369</v>
      </c>
      <c r="AN734" s="5">
        <v>88.822569999999999</v>
      </c>
    </row>
    <row r="735" spans="1:40" x14ac:dyDescent="0.3">
      <c r="A735" s="4" t="s">
        <v>783</v>
      </c>
      <c r="B735" s="2">
        <v>5287007</v>
      </c>
      <c r="C735" s="1" t="s">
        <v>41</v>
      </c>
      <c r="D735" s="5">
        <v>9259.2960552299992</v>
      </c>
      <c r="E735" s="6">
        <v>8513.1370549999992</v>
      </c>
      <c r="F735" s="6" t="s">
        <v>42</v>
      </c>
      <c r="G735" s="5">
        <v>-0.22900000000000001</v>
      </c>
      <c r="H735" s="5" t="s">
        <v>799</v>
      </c>
      <c r="I735" s="5">
        <v>-0.22900000000000001</v>
      </c>
      <c r="J735" s="5" t="s">
        <v>799</v>
      </c>
      <c r="K735" s="5">
        <v>12.136715389999999</v>
      </c>
      <c r="L735" s="5">
        <v>9.8913805200000002</v>
      </c>
      <c r="M735" s="5" t="s">
        <v>799</v>
      </c>
      <c r="N735" s="5" t="s">
        <v>42</v>
      </c>
      <c r="O735" s="5" t="s">
        <v>42</v>
      </c>
      <c r="P735" s="5">
        <v>9.2978170000000002</v>
      </c>
      <c r="Q735" s="5" t="s">
        <v>799</v>
      </c>
      <c r="R735" s="5">
        <v>-26.132755</v>
      </c>
      <c r="S735" s="1" t="s">
        <v>49</v>
      </c>
      <c r="T735" s="7">
        <v>776952</v>
      </c>
      <c r="U735" s="7">
        <v>585944</v>
      </c>
      <c r="V735" s="7">
        <v>387864</v>
      </c>
      <c r="W735" s="7">
        <v>236577</v>
      </c>
      <c r="X735" s="7">
        <v>915606</v>
      </c>
      <c r="Y735" s="7">
        <v>865588</v>
      </c>
      <c r="Z735" s="7">
        <v>819887</v>
      </c>
      <c r="AA735" s="7">
        <v>776952</v>
      </c>
      <c r="AB735" s="5">
        <v>70.602000000000004</v>
      </c>
      <c r="AC735" s="5">
        <v>73.165000000000006</v>
      </c>
      <c r="AD735" s="5">
        <v>-52.320999999999998</v>
      </c>
      <c r="AE735" s="5">
        <v>-38.746000000000002</v>
      </c>
      <c r="AF735" s="7">
        <v>327323323</v>
      </c>
      <c r="AG735" s="7">
        <v>322232901</v>
      </c>
      <c r="AH735" s="7">
        <v>307092987</v>
      </c>
      <c r="AI735" s="8">
        <v>71.099999999999994</v>
      </c>
      <c r="AJ735" s="7">
        <v>473</v>
      </c>
      <c r="AK735" s="7">
        <v>233194104</v>
      </c>
      <c r="AL735" s="6">
        <v>6583.069555</v>
      </c>
      <c r="AM735" s="7">
        <v>248867121</v>
      </c>
      <c r="AN735" s="8">
        <v>75.875299999999996</v>
      </c>
    </row>
    <row r="736" spans="1:40" x14ac:dyDescent="0.3">
      <c r="A736" s="4" t="s">
        <v>784</v>
      </c>
      <c r="B736" s="2">
        <v>19070340</v>
      </c>
      <c r="C736" s="1" t="s">
        <v>54</v>
      </c>
      <c r="D736" s="5">
        <v>9741.1005847199995</v>
      </c>
      <c r="E736" s="6">
        <v>10509.600584</v>
      </c>
      <c r="F736" s="6" t="s">
        <v>42</v>
      </c>
      <c r="G736" s="5">
        <v>0.54100000000000004</v>
      </c>
      <c r="H736" s="5">
        <v>40.666666999999997</v>
      </c>
      <c r="I736" s="5">
        <v>0.54100000000000004</v>
      </c>
      <c r="J736" s="5">
        <v>40.666666999999997</v>
      </c>
      <c r="K736" s="5" t="s">
        <v>799</v>
      </c>
      <c r="L736" s="5" t="s">
        <v>799</v>
      </c>
      <c r="M736" s="5">
        <v>49.828721999999999</v>
      </c>
      <c r="N736" s="5" t="s">
        <v>42</v>
      </c>
      <c r="O736" s="5" t="s">
        <v>42</v>
      </c>
      <c r="P736" s="5">
        <v>5.2648029999999997</v>
      </c>
      <c r="Q736" s="5">
        <v>24.520766999999999</v>
      </c>
      <c r="R736" s="5">
        <v>24.520766999999999</v>
      </c>
      <c r="S736" s="1" t="s">
        <v>43</v>
      </c>
      <c r="T736" s="7">
        <v>1996200</v>
      </c>
      <c r="U736" s="7">
        <v>1666800</v>
      </c>
      <c r="V736" s="7">
        <v>1371500</v>
      </c>
      <c r="W736" s="7">
        <v>1247100</v>
      </c>
      <c r="X736" s="7">
        <v>1996200</v>
      </c>
      <c r="Y736" s="7">
        <v>1913000</v>
      </c>
      <c r="Z736" s="7">
        <v>1843500</v>
      </c>
      <c r="AA736" s="7">
        <v>1734500</v>
      </c>
      <c r="AB736" s="5">
        <v>35.432000000000002</v>
      </c>
      <c r="AC736" s="5">
        <v>35.432000000000002</v>
      </c>
      <c r="AD736" s="8">
        <v>21.25</v>
      </c>
      <c r="AE736" s="8">
        <v>21.25</v>
      </c>
      <c r="AF736" s="7">
        <v>128800000</v>
      </c>
      <c r="AG736" s="7">
        <v>129242457</v>
      </c>
      <c r="AH736" s="7">
        <v>131245350</v>
      </c>
      <c r="AI736" s="8">
        <v>95.1</v>
      </c>
      <c r="AJ736" s="7">
        <v>535</v>
      </c>
      <c r="AK736" s="7">
        <v>122467718</v>
      </c>
      <c r="AL736" s="6">
        <v>9263.4581890000009</v>
      </c>
      <c r="AM736" s="7">
        <v>127222586</v>
      </c>
      <c r="AN736" s="8">
        <v>98.788799999999995</v>
      </c>
    </row>
    <row r="737" spans="1:40" x14ac:dyDescent="0.3">
      <c r="A737" s="4" t="s">
        <v>785</v>
      </c>
      <c r="B737" s="2">
        <v>4245322</v>
      </c>
      <c r="C737" s="1" t="s">
        <v>54</v>
      </c>
      <c r="D737" s="5">
        <v>8999.5991520000007</v>
      </c>
      <c r="E737" s="6">
        <v>10516.024152</v>
      </c>
      <c r="F737" s="6">
        <v>10430.788152000001</v>
      </c>
      <c r="G737" s="8">
        <v>5.7279999999999998</v>
      </c>
      <c r="H737" s="5">
        <v>13.2390770741286</v>
      </c>
      <c r="I737" s="8">
        <v>4.8319999999999999</v>
      </c>
      <c r="J737" s="5">
        <v>20.523592085235901</v>
      </c>
      <c r="K737" s="5">
        <v>4.7521537547047101</v>
      </c>
      <c r="L737" s="5">
        <v>4.6416387214073298</v>
      </c>
      <c r="M737" s="5">
        <v>11.949434708716</v>
      </c>
      <c r="N737" s="5" t="s">
        <v>42</v>
      </c>
      <c r="O737" s="5" t="s">
        <v>42</v>
      </c>
      <c r="P737" s="5">
        <v>3.3513099999999998</v>
      </c>
      <c r="Q737" s="5">
        <v>10.248792</v>
      </c>
      <c r="R737" s="5">
        <v>10.7284931072326</v>
      </c>
      <c r="S737" s="1" t="s">
        <v>49</v>
      </c>
      <c r="T737" s="7">
        <v>2748507</v>
      </c>
      <c r="U737" s="7">
        <v>2720133</v>
      </c>
      <c r="V737" s="7">
        <v>2709732</v>
      </c>
      <c r="W737" s="7">
        <v>2217541</v>
      </c>
      <c r="X737" s="7">
        <v>3007225</v>
      </c>
      <c r="Y737" s="7">
        <v>2930592</v>
      </c>
      <c r="Z737" s="7">
        <v>2813131</v>
      </c>
      <c r="AA737" s="7">
        <v>2748507</v>
      </c>
      <c r="AB737" s="5">
        <v>65.019000000000005</v>
      </c>
      <c r="AC737" s="5">
        <v>68.036000000000001</v>
      </c>
      <c r="AD737" s="5">
        <v>30.393999999999998</v>
      </c>
      <c r="AE737" s="5">
        <v>32.368000000000002</v>
      </c>
      <c r="AF737" s="7">
        <v>33508129</v>
      </c>
      <c r="AG737" s="7">
        <v>33993897</v>
      </c>
      <c r="AH737" s="7">
        <v>35342474</v>
      </c>
      <c r="AI737" s="5">
        <v>93.84</v>
      </c>
      <c r="AJ737" s="7">
        <v>522</v>
      </c>
      <c r="AK737" s="7">
        <v>31314708</v>
      </c>
      <c r="AL737" s="6">
        <v>8444.9504529999995</v>
      </c>
      <c r="AM737" s="7">
        <v>33175801</v>
      </c>
      <c r="AN737" s="5">
        <v>99.413870000000003</v>
      </c>
    </row>
    <row r="738" spans="1:40" x14ac:dyDescent="0.3">
      <c r="A738" s="4" t="s">
        <v>786</v>
      </c>
      <c r="B738" s="2">
        <v>4982351</v>
      </c>
      <c r="C738" s="1" t="s">
        <v>41</v>
      </c>
      <c r="D738" s="5">
        <v>10297.736403465</v>
      </c>
      <c r="E738" s="6">
        <v>14311.137213</v>
      </c>
      <c r="F738" s="6" t="s">
        <v>42</v>
      </c>
      <c r="G738" s="5">
        <v>0.55840485973029985</v>
      </c>
      <c r="H738" s="5">
        <v>19.76267</v>
      </c>
      <c r="I738" s="5">
        <v>0.55840485973029985</v>
      </c>
      <c r="J738" s="5">
        <v>19.76267</v>
      </c>
      <c r="K738" s="5">
        <v>53.179133220000004</v>
      </c>
      <c r="L738" s="5">
        <v>5.8960981700000001</v>
      </c>
      <c r="M738" s="5">
        <v>11.640067999999999</v>
      </c>
      <c r="N738" s="5" t="s">
        <v>42</v>
      </c>
      <c r="O738" s="5" t="s">
        <v>42</v>
      </c>
      <c r="P738" s="5">
        <v>4.2804650000000004</v>
      </c>
      <c r="Q738" s="5">
        <v>9.6794399999999996</v>
      </c>
      <c r="R738" s="5">
        <v>9.6794399999999996</v>
      </c>
      <c r="S738" s="1" t="s">
        <v>49</v>
      </c>
      <c r="T738" s="7">
        <v>3092267.2930235593</v>
      </c>
      <c r="U738" s="7">
        <v>2063244.855063691</v>
      </c>
      <c r="V738" s="7">
        <v>1982117.8492003765</v>
      </c>
      <c r="W738" s="7">
        <v>1478745.6461551129</v>
      </c>
      <c r="X738" s="7">
        <v>3256798.9108717861</v>
      </c>
      <c r="Y738" s="7">
        <v>3226310.02757423</v>
      </c>
      <c r="Z738" s="7">
        <v>3166008.7894023233</v>
      </c>
      <c r="AA738" s="7">
        <v>3092267.2930235593</v>
      </c>
      <c r="AB738" s="5">
        <v>34.462000000000003</v>
      </c>
      <c r="AC738" s="5">
        <v>35.588000000000001</v>
      </c>
      <c r="AD738" s="5">
        <v>28.023</v>
      </c>
      <c r="AE738" s="5">
        <v>27.209</v>
      </c>
      <c r="AF738" s="7">
        <v>310286842</v>
      </c>
      <c r="AG738" s="7">
        <v>313334441</v>
      </c>
      <c r="AH738" s="7">
        <v>318827413</v>
      </c>
      <c r="AI738" s="5">
        <v>57.53</v>
      </c>
      <c r="AJ738" s="7">
        <v>299</v>
      </c>
      <c r="AK738" s="7">
        <v>180251916</v>
      </c>
      <c r="AL738" s="6">
        <v>5923.9792189999998</v>
      </c>
      <c r="AM738" s="7">
        <v>192667428</v>
      </c>
      <c r="AN738" s="5">
        <v>61.48939</v>
      </c>
    </row>
    <row r="739" spans="1:40" x14ac:dyDescent="0.3">
      <c r="A739" s="4" t="s">
        <v>787</v>
      </c>
      <c r="B739" s="2">
        <v>4067589</v>
      </c>
      <c r="C739" s="1" t="s">
        <v>54</v>
      </c>
      <c r="D739" s="5">
        <v>12081.246730950001</v>
      </c>
      <c r="E739" s="6">
        <v>12381.373729999999</v>
      </c>
      <c r="F739" s="6" t="s">
        <v>42</v>
      </c>
      <c r="G739" s="5">
        <v>0.25</v>
      </c>
      <c r="H739" s="5">
        <v>146.56896599999999</v>
      </c>
      <c r="I739" s="5">
        <v>0.25</v>
      </c>
      <c r="J739" s="5">
        <v>146.56896599999999</v>
      </c>
      <c r="K739" s="5">
        <v>5.4962177499999996</v>
      </c>
      <c r="L739" s="5">
        <v>4.3062661499999999</v>
      </c>
      <c r="M739" s="5">
        <v>32.558407000000003</v>
      </c>
      <c r="N739" s="5" t="s">
        <v>42</v>
      </c>
      <c r="O739" s="5" t="s">
        <v>42</v>
      </c>
      <c r="P739" s="5">
        <v>3.0838139999999998</v>
      </c>
      <c r="Q739" s="5">
        <v>35.878680000000003</v>
      </c>
      <c r="R739" s="5">
        <v>35.878680000000003</v>
      </c>
      <c r="S739" s="1" t="s">
        <v>56</v>
      </c>
      <c r="T739" s="7">
        <v>4014955</v>
      </c>
      <c r="U739" s="7">
        <v>4386549</v>
      </c>
      <c r="V739" s="7">
        <v>3632661</v>
      </c>
      <c r="W739" s="7">
        <v>3620684</v>
      </c>
      <c r="X739" s="7">
        <v>4014955</v>
      </c>
      <c r="Y739" s="7">
        <v>4020330</v>
      </c>
      <c r="Z739" s="7">
        <v>4145908</v>
      </c>
      <c r="AA739" s="7">
        <v>4367737</v>
      </c>
      <c r="AB739" s="8">
        <v>42.83</v>
      </c>
      <c r="AC739" s="8">
        <v>42.83</v>
      </c>
      <c r="AD739" s="8">
        <v>8.0869999999999997</v>
      </c>
      <c r="AE739" s="8">
        <v>8.0869999999999997</v>
      </c>
      <c r="AF739" s="7">
        <v>142656116</v>
      </c>
      <c r="AG739" s="7">
        <v>144426873</v>
      </c>
      <c r="AH739" s="7">
        <v>144829938</v>
      </c>
      <c r="AI739" s="5">
        <v>101.83</v>
      </c>
      <c r="AJ739" s="7">
        <v>543</v>
      </c>
      <c r="AK739" s="7">
        <v>144712702</v>
      </c>
      <c r="AL739" s="6">
        <v>12302.026797</v>
      </c>
      <c r="AM739" s="7">
        <v>140711186</v>
      </c>
      <c r="AN739" s="5">
        <v>99.011780000000002</v>
      </c>
    </row>
    <row r="740" spans="1:40" x14ac:dyDescent="0.3">
      <c r="A740" s="4" t="s">
        <v>788</v>
      </c>
      <c r="B740" s="2">
        <v>6225324</v>
      </c>
      <c r="C740" s="1" t="s">
        <v>41</v>
      </c>
      <c r="D740" s="5">
        <v>10873.970110030001</v>
      </c>
      <c r="E740" s="6">
        <v>9360.1891099999993</v>
      </c>
      <c r="F740" s="6">
        <v>9360.1891099999993</v>
      </c>
      <c r="G740" s="5">
        <v>-6.2E-2</v>
      </c>
      <c r="H740" s="5" t="s">
        <v>799</v>
      </c>
      <c r="I740" s="5">
        <v>-6.2E-2</v>
      </c>
      <c r="J740" s="5" t="s">
        <v>799</v>
      </c>
      <c r="K740" s="5">
        <v>5.3815751699999996</v>
      </c>
      <c r="L740" s="5">
        <v>4.4193319999999998</v>
      </c>
      <c r="M740" s="5">
        <v>72.427465999999995</v>
      </c>
      <c r="N740" s="5" t="s">
        <v>42</v>
      </c>
      <c r="O740" s="5" t="s">
        <v>799</v>
      </c>
      <c r="P740" s="5">
        <v>2.402342</v>
      </c>
      <c r="Q740" s="5">
        <v>67.278987000000001</v>
      </c>
      <c r="R740" s="5">
        <v>67.278987000000001</v>
      </c>
      <c r="S740" s="1" t="s">
        <v>49</v>
      </c>
      <c r="T740" s="7">
        <v>3484619</v>
      </c>
      <c r="U740" s="7">
        <v>3126534</v>
      </c>
      <c r="V740" s="7">
        <v>2764584</v>
      </c>
      <c r="W740" s="7">
        <v>1778388</v>
      </c>
      <c r="X740" s="7">
        <v>3896276</v>
      </c>
      <c r="Y740" s="7">
        <v>3746091</v>
      </c>
      <c r="Z740" s="7">
        <v>3625098</v>
      </c>
      <c r="AA740" s="7">
        <v>3484619</v>
      </c>
      <c r="AB740" s="5">
        <v>45.713999999999999</v>
      </c>
      <c r="AC740" s="8">
        <v>44.54</v>
      </c>
      <c r="AD740" s="8">
        <v>-4.5599999999999996</v>
      </c>
      <c r="AE740" s="8">
        <v>1.38</v>
      </c>
      <c r="AF740" s="7">
        <v>145199227</v>
      </c>
      <c r="AG740" s="7">
        <v>144688688</v>
      </c>
      <c r="AH740" s="7">
        <v>142495832</v>
      </c>
      <c r="AI740" s="5">
        <v>78.430000000000007</v>
      </c>
      <c r="AJ740" s="7">
        <v>650</v>
      </c>
      <c r="AK740" s="7">
        <v>113877738</v>
      </c>
      <c r="AL740" s="6">
        <v>8528.3037980000008</v>
      </c>
      <c r="AM740" s="7">
        <v>127002441</v>
      </c>
      <c r="AN740" s="5">
        <v>87.467709999999997</v>
      </c>
    </row>
    <row r="741" spans="1:40" x14ac:dyDescent="0.3">
      <c r="A741" s="4" t="s">
        <v>789</v>
      </c>
      <c r="B741" s="2">
        <v>5303886</v>
      </c>
      <c r="C741" s="1" t="s">
        <v>54</v>
      </c>
      <c r="D741" s="5">
        <v>11284.16611815</v>
      </c>
      <c r="E741" s="6">
        <v>10499.883118</v>
      </c>
      <c r="F741" s="6" t="s">
        <v>42</v>
      </c>
      <c r="G741" s="5">
        <v>-5.0000000000000001E-3</v>
      </c>
      <c r="H741" s="5" t="s">
        <v>799</v>
      </c>
      <c r="I741" s="5">
        <v>-5.0000000000000001E-3</v>
      </c>
      <c r="J741" s="5" t="s">
        <v>799</v>
      </c>
      <c r="K741" s="5">
        <v>11.10079576</v>
      </c>
      <c r="L741" s="5">
        <v>11.10079576</v>
      </c>
      <c r="M741" s="5">
        <v>87.369519999999994</v>
      </c>
      <c r="N741" s="5" t="s">
        <v>42</v>
      </c>
      <c r="O741" s="5" t="s">
        <v>42</v>
      </c>
      <c r="P741" s="5">
        <v>12.08386</v>
      </c>
      <c r="Q741" s="5" t="s">
        <v>799</v>
      </c>
      <c r="R741" s="5" t="s">
        <v>799</v>
      </c>
      <c r="S741" s="1" t="s">
        <v>49</v>
      </c>
      <c r="T741" s="7">
        <v>698099</v>
      </c>
      <c r="U741" s="7">
        <v>472748</v>
      </c>
      <c r="V741" s="7">
        <v>290640</v>
      </c>
      <c r="W741" s="7" t="s">
        <v>42</v>
      </c>
      <c r="X741" s="7">
        <v>868918</v>
      </c>
      <c r="Y741" s="7">
        <v>809631</v>
      </c>
      <c r="Z741" s="7">
        <v>752004</v>
      </c>
      <c r="AA741" s="7">
        <v>698099</v>
      </c>
      <c r="AB741" s="5">
        <v>74.680999999999997</v>
      </c>
      <c r="AC741" s="5">
        <v>77.606999999999999</v>
      </c>
      <c r="AD741" s="5">
        <v>-44.533999999999999</v>
      </c>
      <c r="AE741" s="5">
        <v>-8.3960000000000008</v>
      </c>
      <c r="AF741" s="7">
        <v>269174453</v>
      </c>
      <c r="AG741" s="7">
        <v>266591767</v>
      </c>
      <c r="AH741" s="7">
        <v>258297958</v>
      </c>
      <c r="AI741" s="5">
        <v>34.46</v>
      </c>
      <c r="AJ741" s="7">
        <v>190</v>
      </c>
      <c r="AK741" s="7">
        <v>92910002</v>
      </c>
      <c r="AL741" s="6">
        <v>3888.2835829999999</v>
      </c>
      <c r="AM741" s="7">
        <v>77838064</v>
      </c>
      <c r="AN741" s="5">
        <v>28.868089999999999</v>
      </c>
    </row>
    <row r="742" spans="1:40" x14ac:dyDescent="0.3">
      <c r="A742" s="4" t="s">
        <v>790</v>
      </c>
      <c r="B742" s="2">
        <v>102950</v>
      </c>
      <c r="C742" s="1" t="s">
        <v>54</v>
      </c>
      <c r="D742" s="5">
        <v>9424.2212995999998</v>
      </c>
      <c r="E742" s="6">
        <v>14300.116298999999</v>
      </c>
      <c r="F742" s="6">
        <v>14297.782797000002</v>
      </c>
      <c r="G742" s="5">
        <v>0.69799999999999995</v>
      </c>
      <c r="H742" s="5">
        <v>32.244186046511601</v>
      </c>
      <c r="I742" s="5">
        <v>0.69799999999999995</v>
      </c>
      <c r="J742" s="5">
        <v>32.244186046511601</v>
      </c>
      <c r="K742" s="5">
        <v>3.19240178</v>
      </c>
      <c r="L742" s="5">
        <v>3.1924352403354699</v>
      </c>
      <c r="M742" s="5">
        <v>19.719111000000002</v>
      </c>
      <c r="N742" s="5" t="s">
        <v>42</v>
      </c>
      <c r="O742" s="5" t="s">
        <v>42</v>
      </c>
      <c r="P742" s="5">
        <v>12.067405000000001</v>
      </c>
      <c r="Q742" s="5">
        <v>18.380163</v>
      </c>
      <c r="R742" s="5">
        <v>17.5144949367665</v>
      </c>
      <c r="S742" s="1" t="s">
        <v>49</v>
      </c>
      <c r="T742" s="7">
        <v>1140710</v>
      </c>
      <c r="U742" s="7">
        <v>1080620</v>
      </c>
      <c r="V742" s="7">
        <v>953278</v>
      </c>
      <c r="W742" s="7">
        <v>829326</v>
      </c>
      <c r="X742" s="7">
        <v>1189444</v>
      </c>
      <c r="Y742" s="7">
        <v>1172583</v>
      </c>
      <c r="Z742" s="7">
        <v>1159341</v>
      </c>
      <c r="AA742" s="7">
        <v>1140710</v>
      </c>
      <c r="AB742" s="8">
        <v>68.739999999999995</v>
      </c>
      <c r="AC742" s="8">
        <v>68.138999999999996</v>
      </c>
      <c r="AD742" s="8">
        <v>62.48</v>
      </c>
      <c r="AE742" s="8">
        <v>62.363999999999997</v>
      </c>
      <c r="AF742" s="7">
        <v>84952538</v>
      </c>
      <c r="AG742" s="7">
        <v>83590543</v>
      </c>
      <c r="AH742" s="7">
        <v>81618162</v>
      </c>
      <c r="AI742" s="5">
        <v>88.28</v>
      </c>
      <c r="AJ742" s="7">
        <v>627</v>
      </c>
      <c r="AK742" s="7">
        <v>75004796</v>
      </c>
      <c r="AL742" s="6">
        <v>8319.5319720000007</v>
      </c>
      <c r="AM742" s="7">
        <v>76732214</v>
      </c>
      <c r="AN742" s="8">
        <v>90.311300000000003</v>
      </c>
    </row>
    <row r="743" spans="1:40" x14ac:dyDescent="0.3">
      <c r="A743" s="4" t="s">
        <v>791</v>
      </c>
      <c r="B743" s="2">
        <v>4103358</v>
      </c>
      <c r="C743" s="1" t="s">
        <v>41</v>
      </c>
      <c r="D743" s="5">
        <v>9622.3634702700001</v>
      </c>
      <c r="E743" s="6">
        <v>9939.9734700000008</v>
      </c>
      <c r="F743" s="6" t="s">
        <v>42</v>
      </c>
      <c r="G743" s="5">
        <v>0.75600000000000001</v>
      </c>
      <c r="H743" s="5">
        <v>20.082411</v>
      </c>
      <c r="I743" s="5">
        <v>0.75600000000000001</v>
      </c>
      <c r="J743" s="5">
        <v>20.082411</v>
      </c>
      <c r="K743" s="5">
        <v>21.33316658</v>
      </c>
      <c r="L743" s="5">
        <v>2.7852524299999999</v>
      </c>
      <c r="M743" s="5">
        <v>15.915283000000001</v>
      </c>
      <c r="N743" s="5" t="s">
        <v>42</v>
      </c>
      <c r="O743" s="5" t="s">
        <v>42</v>
      </c>
      <c r="P743" s="5">
        <v>1.986013</v>
      </c>
      <c r="Q743" s="5">
        <v>9.8643529999999995</v>
      </c>
      <c r="R743" s="5">
        <v>9.8643529999999995</v>
      </c>
      <c r="S743" s="1" t="s">
        <v>43</v>
      </c>
      <c r="T743" s="7">
        <v>5004989</v>
      </c>
      <c r="U743" s="7">
        <v>4887550</v>
      </c>
      <c r="V743" s="7">
        <v>4576697</v>
      </c>
      <c r="W743" s="7">
        <v>4288640</v>
      </c>
      <c r="X743" s="7">
        <v>5004989</v>
      </c>
      <c r="Y743" s="7">
        <v>4983671</v>
      </c>
      <c r="Z743" s="7">
        <v>4969574</v>
      </c>
      <c r="AA743" s="7">
        <v>4947029</v>
      </c>
      <c r="AB743" s="5">
        <v>35.073</v>
      </c>
      <c r="AC743" s="5">
        <v>35.073</v>
      </c>
      <c r="AD743" s="5">
        <v>19.036000000000001</v>
      </c>
      <c r="AE743" s="5">
        <v>19.036000000000001</v>
      </c>
      <c r="AF743" s="7">
        <v>112890564</v>
      </c>
      <c r="AG743" s="7">
        <v>114191000</v>
      </c>
      <c r="AH743" s="7">
        <v>117347819</v>
      </c>
      <c r="AI743" s="5">
        <v>99.11</v>
      </c>
      <c r="AJ743" s="7">
        <v>618</v>
      </c>
      <c r="AK743" s="7">
        <v>111813757</v>
      </c>
      <c r="AL743" s="6">
        <v>9536.5953339999996</v>
      </c>
      <c r="AM743" s="7">
        <v>110625643</v>
      </c>
      <c r="AN743" s="5">
        <v>98.055549999999997</v>
      </c>
    </row>
    <row r="744" spans="1:40" x14ac:dyDescent="0.3">
      <c r="A744" s="4" t="s">
        <v>792</v>
      </c>
      <c r="B744" s="2">
        <v>5217252</v>
      </c>
      <c r="C744" s="1" t="s">
        <v>54</v>
      </c>
      <c r="D744" s="5">
        <v>9980.5415430600005</v>
      </c>
      <c r="E744" s="6">
        <v>9188.4745430000003</v>
      </c>
      <c r="F744" s="6" t="s">
        <v>42</v>
      </c>
      <c r="G744" s="5">
        <v>0.22</v>
      </c>
      <c r="H744" s="5">
        <v>61.167048000000001</v>
      </c>
      <c r="I744" s="5">
        <v>0.22</v>
      </c>
      <c r="J744" s="5">
        <v>61.167048000000001</v>
      </c>
      <c r="K744" s="5">
        <v>11.504196260000001</v>
      </c>
      <c r="L744" s="5">
        <v>10.388651379999999</v>
      </c>
      <c r="M744" s="5">
        <v>45.809769000000003</v>
      </c>
      <c r="N744" s="5" t="s">
        <v>42</v>
      </c>
      <c r="O744" s="5" t="s">
        <v>42</v>
      </c>
      <c r="P744" s="5">
        <v>17.77787</v>
      </c>
      <c r="Q744" s="5">
        <v>43.655273000000001</v>
      </c>
      <c r="R744" s="5">
        <v>43.655273000000001</v>
      </c>
      <c r="S744" s="1" t="s">
        <v>98</v>
      </c>
      <c r="T744" s="7">
        <v>475422</v>
      </c>
      <c r="U744" s="7">
        <v>419052</v>
      </c>
      <c r="V744" s="7">
        <v>343548</v>
      </c>
      <c r="W744" s="7">
        <v>206897</v>
      </c>
      <c r="X744" s="7">
        <v>516849</v>
      </c>
      <c r="Y744" s="7">
        <v>493629</v>
      </c>
      <c r="Z744" s="7">
        <v>475422</v>
      </c>
      <c r="AA744" s="7">
        <v>468331</v>
      </c>
      <c r="AB744" s="5">
        <v>89.341999999999999</v>
      </c>
      <c r="AC744" s="5">
        <v>89.941999999999993</v>
      </c>
      <c r="AD744" s="5">
        <v>37.447000000000003</v>
      </c>
      <c r="AE744" s="5">
        <v>40.222999999999999</v>
      </c>
      <c r="AF744" s="7">
        <v>186780648</v>
      </c>
      <c r="AG744" s="7">
        <v>185704178</v>
      </c>
      <c r="AH744" s="7">
        <v>188518556</v>
      </c>
      <c r="AI744" s="5">
        <v>64.22</v>
      </c>
      <c r="AJ744" s="7">
        <v>419</v>
      </c>
      <c r="AK744" s="7">
        <v>119895387</v>
      </c>
      <c r="AL744" s="6">
        <v>6409.6073889999998</v>
      </c>
      <c r="AM744" s="7">
        <v>124618611</v>
      </c>
      <c r="AN744" s="8">
        <v>66.751000000000005</v>
      </c>
    </row>
    <row r="745" spans="1:40" x14ac:dyDescent="0.3">
      <c r="A745" s="4" t="s">
        <v>793</v>
      </c>
      <c r="B745" s="2">
        <v>6963342</v>
      </c>
      <c r="C745" s="1" t="s">
        <v>41</v>
      </c>
      <c r="D745" s="5">
        <v>5332.6852832100003</v>
      </c>
      <c r="E745" s="6">
        <v>5337.9072829999996</v>
      </c>
      <c r="F745" s="6" t="s">
        <v>42</v>
      </c>
      <c r="G745" s="5">
        <v>-0.45800000000000002</v>
      </c>
      <c r="H745" s="5" t="s">
        <v>799</v>
      </c>
      <c r="I745" s="5">
        <v>-0.45800000000000002</v>
      </c>
      <c r="J745" s="5" t="s">
        <v>799</v>
      </c>
      <c r="K745" s="5" t="s">
        <v>799</v>
      </c>
      <c r="L745" s="5">
        <v>97.890173410000003</v>
      </c>
      <c r="M745" s="5" t="s">
        <v>799</v>
      </c>
      <c r="N745" s="5" t="s">
        <v>42</v>
      </c>
      <c r="O745" s="5" t="s">
        <v>42</v>
      </c>
      <c r="P745" s="5">
        <v>8.3347239999999996</v>
      </c>
      <c r="Q745" s="5" t="s">
        <v>799</v>
      </c>
      <c r="R745" s="5">
        <v>-8.2688509999999997</v>
      </c>
      <c r="S745" s="1" t="s">
        <v>49</v>
      </c>
      <c r="T745" s="7">
        <v>531822</v>
      </c>
      <c r="U745" s="7">
        <v>320668</v>
      </c>
      <c r="V745" s="7">
        <v>257853</v>
      </c>
      <c r="W745" s="7">
        <v>188004</v>
      </c>
      <c r="X745" s="7">
        <v>640442</v>
      </c>
      <c r="Y745" s="7">
        <v>595570</v>
      </c>
      <c r="Z745" s="7">
        <v>562018</v>
      </c>
      <c r="AA745" s="7">
        <v>531822</v>
      </c>
      <c r="AB745" s="8">
        <v>53.81</v>
      </c>
      <c r="AC745" s="5">
        <v>53.182000000000002</v>
      </c>
      <c r="AD745" s="5">
        <v>-29.294</v>
      </c>
      <c r="AE745" s="5">
        <v>-102.453</v>
      </c>
      <c r="AF745" s="7">
        <v>155324152</v>
      </c>
      <c r="AG745" s="7">
        <v>154318712</v>
      </c>
      <c r="AH745" s="7">
        <v>63285784</v>
      </c>
      <c r="AI745" s="5">
        <v>38.03</v>
      </c>
      <c r="AJ745" s="7">
        <v>110</v>
      </c>
      <c r="AK745" s="7">
        <v>59876274</v>
      </c>
      <c r="AL745" s="6">
        <v>2028.0093999999999</v>
      </c>
      <c r="AM745" s="7">
        <v>74049263</v>
      </c>
      <c r="AN745" s="5">
        <v>47.03163</v>
      </c>
    </row>
    <row r="746" spans="1:40" x14ac:dyDescent="0.3">
      <c r="A746" s="4" t="s">
        <v>794</v>
      </c>
      <c r="B746" s="2">
        <v>4972792</v>
      </c>
      <c r="C746" s="1" t="s">
        <v>54</v>
      </c>
      <c r="D746" s="5">
        <v>9376.2179867699997</v>
      </c>
      <c r="E746" s="6">
        <v>9534.5869860000003</v>
      </c>
      <c r="F746" s="6" t="s">
        <v>42</v>
      </c>
      <c r="G746" s="5">
        <v>0.98</v>
      </c>
      <c r="H746" s="5">
        <v>56.611097000000001</v>
      </c>
      <c r="I746" s="5">
        <v>0.98</v>
      </c>
      <c r="J746" s="5">
        <v>56.611097000000001</v>
      </c>
      <c r="K746" s="5">
        <v>27.419883930000001</v>
      </c>
      <c r="L746" s="5">
        <v>4.9929928600000002</v>
      </c>
      <c r="M746" s="5">
        <v>58.343623999999998</v>
      </c>
      <c r="N746" s="5" t="s">
        <v>42</v>
      </c>
      <c r="O746" s="5" t="s">
        <v>42</v>
      </c>
      <c r="P746" s="5">
        <v>4.0505300000000002</v>
      </c>
      <c r="Q746" s="5">
        <v>24.046029000000001</v>
      </c>
      <c r="R746" s="5">
        <v>24.046029000000001</v>
      </c>
      <c r="S746" s="1" t="s">
        <v>49</v>
      </c>
      <c r="T746" s="7">
        <v>2095939</v>
      </c>
      <c r="U746" s="7">
        <v>1780243</v>
      </c>
      <c r="V746" s="7">
        <v>1297078</v>
      </c>
      <c r="W746" s="7">
        <v>814139</v>
      </c>
      <c r="X746" s="7">
        <v>2353911</v>
      </c>
      <c r="Y746" s="7">
        <v>2284526</v>
      </c>
      <c r="Z746" s="7">
        <v>2194596</v>
      </c>
      <c r="AA746" s="7">
        <v>2095939</v>
      </c>
      <c r="AB746" s="5">
        <v>36.311999999999998</v>
      </c>
      <c r="AC746" s="5">
        <v>36.012</v>
      </c>
      <c r="AD746" s="5">
        <v>14.923</v>
      </c>
      <c r="AE746" s="5">
        <v>15.144</v>
      </c>
      <c r="AF746" s="7">
        <v>43419000</v>
      </c>
      <c r="AG746" s="7">
        <v>43244000</v>
      </c>
      <c r="AH746" s="7">
        <v>42696000</v>
      </c>
      <c r="AI746" s="5">
        <v>97.92</v>
      </c>
      <c r="AJ746" s="7">
        <v>469</v>
      </c>
      <c r="AK746" s="7">
        <v>42246694</v>
      </c>
      <c r="AL746" s="6">
        <v>9181.4740070000007</v>
      </c>
      <c r="AM746" s="7">
        <v>39432322</v>
      </c>
      <c r="AN746" s="5">
        <v>91.399609999999996</v>
      </c>
    </row>
    <row r="747" spans="1:40" x14ac:dyDescent="0.3">
      <c r="A747" s="4" t="s">
        <v>795</v>
      </c>
      <c r="B747" s="2">
        <v>103407</v>
      </c>
      <c r="C747" s="1" t="s">
        <v>54</v>
      </c>
      <c r="D747" s="5">
        <v>9090.9163819999994</v>
      </c>
      <c r="E747" s="6">
        <v>10554.116382</v>
      </c>
      <c r="F747" s="6">
        <v>10554.116381999998</v>
      </c>
      <c r="G747" s="5">
        <v>1.32</v>
      </c>
      <c r="H747" s="5">
        <v>10.2877492877493</v>
      </c>
      <c r="I747" s="5">
        <v>1.32</v>
      </c>
      <c r="J747" s="5">
        <v>10.2877492877493</v>
      </c>
      <c r="K747" s="5">
        <v>1.4183032199999999</v>
      </c>
      <c r="L747" s="5">
        <v>1.4205623465160599</v>
      </c>
      <c r="M747" s="5">
        <v>8.2783130000000007</v>
      </c>
      <c r="N747" s="5" t="s">
        <v>42</v>
      </c>
      <c r="O747" s="5" t="s">
        <v>42</v>
      </c>
      <c r="P747" s="5">
        <v>1.291782</v>
      </c>
      <c r="Q747" s="5">
        <v>7.6677739999999996</v>
      </c>
      <c r="R747" s="5">
        <v>7.6677739999999996</v>
      </c>
      <c r="S747" s="1" t="s">
        <v>49</v>
      </c>
      <c r="T747" s="7">
        <v>7258200</v>
      </c>
      <c r="U747" s="7">
        <v>8083500</v>
      </c>
      <c r="V747" s="7">
        <v>9341400</v>
      </c>
      <c r="W747" s="7">
        <v>7165900</v>
      </c>
      <c r="X747" s="7">
        <v>8170100</v>
      </c>
      <c r="Y747" s="7">
        <v>7588600</v>
      </c>
      <c r="Z747" s="7">
        <v>7515100</v>
      </c>
      <c r="AA747" s="7">
        <v>7258200</v>
      </c>
      <c r="AB747" s="5">
        <v>64.227000000000004</v>
      </c>
      <c r="AC747" s="5">
        <v>63.692</v>
      </c>
      <c r="AD747" s="8">
        <v>11.872999999999999</v>
      </c>
      <c r="AE747" s="5">
        <v>15.913</v>
      </c>
      <c r="AF747" s="7">
        <v>253557200</v>
      </c>
      <c r="AG747" s="7">
        <v>258493941</v>
      </c>
      <c r="AH747" s="7">
        <v>280377703</v>
      </c>
      <c r="AI747" s="5">
        <v>70.959999999999994</v>
      </c>
      <c r="AJ747" s="7">
        <v>644</v>
      </c>
      <c r="AK747" s="7">
        <v>178639270</v>
      </c>
      <c r="AL747" s="6">
        <v>6450.6640390000002</v>
      </c>
      <c r="AM747" s="7">
        <v>231294294</v>
      </c>
      <c r="AN747" s="5">
        <v>91.872330000000005</v>
      </c>
    </row>
    <row r="748" spans="1:40" x14ac:dyDescent="0.3">
      <c r="A748" s="4" t="s">
        <v>796</v>
      </c>
      <c r="B748" s="2">
        <v>4991217</v>
      </c>
      <c r="C748" s="1" t="s">
        <v>54</v>
      </c>
      <c r="D748" s="5">
        <v>8990.8189044800001</v>
      </c>
      <c r="E748" s="6">
        <v>8718.5189040000005</v>
      </c>
      <c r="F748" s="6" t="s">
        <v>42</v>
      </c>
      <c r="G748" s="5">
        <v>3.77</v>
      </c>
      <c r="H748" s="5">
        <v>21.887649</v>
      </c>
      <c r="I748" s="5">
        <v>3.77</v>
      </c>
      <c r="J748" s="5">
        <v>21.887649</v>
      </c>
      <c r="K748" s="5">
        <v>10.6862104</v>
      </c>
      <c r="L748" s="5">
        <v>3.77174875</v>
      </c>
      <c r="M748" s="5">
        <v>16.364597</v>
      </c>
      <c r="N748" s="5" t="s">
        <v>42</v>
      </c>
      <c r="O748" s="5" t="s">
        <v>42</v>
      </c>
      <c r="P748" s="5">
        <v>2.269857</v>
      </c>
      <c r="Q748" s="5">
        <v>12.935487999999999</v>
      </c>
      <c r="R748" s="5">
        <v>12.935487999999999</v>
      </c>
      <c r="S748" s="1" t="s">
        <v>66</v>
      </c>
      <c r="T748" s="7">
        <v>3841000</v>
      </c>
      <c r="U748" s="7">
        <v>3952200</v>
      </c>
      <c r="V748" s="7">
        <v>4006100</v>
      </c>
      <c r="W748" s="7">
        <v>3461000</v>
      </c>
      <c r="X748" s="7">
        <v>3841000</v>
      </c>
      <c r="Y748" s="7">
        <v>3819100</v>
      </c>
      <c r="Z748" s="7">
        <v>3851300</v>
      </c>
      <c r="AA748" s="7">
        <v>3889000</v>
      </c>
      <c r="AB748" s="5">
        <v>46.386000000000003</v>
      </c>
      <c r="AC748" s="5">
        <v>46.386000000000003</v>
      </c>
      <c r="AD748" s="5">
        <v>16.738</v>
      </c>
      <c r="AE748" s="5">
        <v>16.738</v>
      </c>
      <c r="AF748" s="7">
        <v>30500000</v>
      </c>
      <c r="AG748" s="7">
        <v>30400000</v>
      </c>
      <c r="AH748" s="7">
        <v>30748990</v>
      </c>
      <c r="AI748" s="5">
        <v>98.73</v>
      </c>
      <c r="AJ748" s="7">
        <v>570</v>
      </c>
      <c r="AK748" s="7">
        <v>30174358</v>
      </c>
      <c r="AL748" s="6">
        <v>8876.3908919999994</v>
      </c>
      <c r="AM748" s="7">
        <v>30420769</v>
      </c>
      <c r="AN748" s="5">
        <v>99.533510000000007</v>
      </c>
    </row>
    <row r="749" spans="1:40" x14ac:dyDescent="0.3">
      <c r="A749" s="4" t="s">
        <v>797</v>
      </c>
      <c r="B749" s="2">
        <v>4064525</v>
      </c>
      <c r="C749" s="1" t="s">
        <v>41</v>
      </c>
      <c r="D749" s="5">
        <v>8494.7932091999992</v>
      </c>
      <c r="E749" s="6">
        <v>8022.4532090000002</v>
      </c>
      <c r="F749" s="6">
        <v>8016.635209</v>
      </c>
      <c r="G749" s="5">
        <v>1.9</v>
      </c>
      <c r="H749" s="5">
        <v>30.491271000000001</v>
      </c>
      <c r="I749" s="5">
        <v>1.9</v>
      </c>
      <c r="J749" s="5">
        <v>30.491271000000001</v>
      </c>
      <c r="K749" s="5">
        <v>8.1318125999999999</v>
      </c>
      <c r="L749" s="5">
        <v>6.1311127399999998</v>
      </c>
      <c r="M749" s="5">
        <v>29.082225000000001</v>
      </c>
      <c r="N749" s="5" t="s">
        <v>42</v>
      </c>
      <c r="O749" s="5" t="s">
        <v>42</v>
      </c>
      <c r="P749" s="5">
        <v>9.8805859999999992</v>
      </c>
      <c r="Q749" s="5">
        <v>18.690640999999999</v>
      </c>
      <c r="R749" s="5">
        <v>18.690640999999999</v>
      </c>
      <c r="S749" s="1" t="s">
        <v>49</v>
      </c>
      <c r="T749" s="7">
        <v>752547</v>
      </c>
      <c r="U749" s="7">
        <v>718300</v>
      </c>
      <c r="V749" s="7">
        <v>698951</v>
      </c>
      <c r="W749" s="7">
        <v>689125</v>
      </c>
      <c r="X749" s="7">
        <v>811941</v>
      </c>
      <c r="Y749" s="7">
        <v>777510</v>
      </c>
      <c r="Z749" s="7">
        <v>759696</v>
      </c>
      <c r="AA749" s="7">
        <v>752547</v>
      </c>
      <c r="AB749" s="5">
        <v>64.171000000000006</v>
      </c>
      <c r="AC749" s="8">
        <v>62.552</v>
      </c>
      <c r="AD749" s="5">
        <v>51.235999999999997</v>
      </c>
      <c r="AE749" s="8">
        <v>50.832999999999998</v>
      </c>
      <c r="AF749" s="7">
        <v>37724684</v>
      </c>
      <c r="AG749" s="7">
        <v>37783610</v>
      </c>
      <c r="AH749" s="7">
        <v>37680665</v>
      </c>
      <c r="AI749" s="5">
        <v>98.28</v>
      </c>
      <c r="AJ749" s="7">
        <v>665</v>
      </c>
      <c r="AK749" s="7">
        <v>37056247</v>
      </c>
      <c r="AL749" s="6">
        <v>8348.7724490000001</v>
      </c>
      <c r="AM749" s="7">
        <v>36974173</v>
      </c>
      <c r="AN749" s="5">
        <v>98.063379999999995</v>
      </c>
    </row>
    <row r="750" spans="1:40" x14ac:dyDescent="0.3">
      <c r="A750" s="4" t="s">
        <v>798</v>
      </c>
      <c r="B750" s="2">
        <v>5291924</v>
      </c>
      <c r="C750" s="1" t="s">
        <v>41</v>
      </c>
      <c r="D750" s="5">
        <v>7262.03110947</v>
      </c>
      <c r="E750" s="6">
        <v>5799.2561089999999</v>
      </c>
      <c r="F750" s="6" t="s">
        <v>42</v>
      </c>
      <c r="G750" s="5">
        <v>-0.93700000000000006</v>
      </c>
      <c r="H750" s="5" t="s">
        <v>799</v>
      </c>
      <c r="I750" s="5">
        <v>-0.93700000000000006</v>
      </c>
      <c r="J750" s="5" t="s">
        <v>799</v>
      </c>
      <c r="K750" s="5">
        <v>4.8445741199999999</v>
      </c>
      <c r="L750" s="5">
        <v>4.6235407500000001</v>
      </c>
      <c r="M750" s="5" t="s">
        <v>799</v>
      </c>
      <c r="N750" s="5" t="s">
        <v>42</v>
      </c>
      <c r="O750" s="5" t="s">
        <v>42</v>
      </c>
      <c r="P750" s="5" t="s">
        <v>799</v>
      </c>
      <c r="Q750" s="5" t="s">
        <v>799</v>
      </c>
      <c r="R750" s="5">
        <v>-9.5013229999999993</v>
      </c>
      <c r="S750" s="1" t="s">
        <v>49</v>
      </c>
      <c r="T750" s="7">
        <v>11580</v>
      </c>
      <c r="U750" s="7">
        <v>35380</v>
      </c>
      <c r="V750" s="7">
        <v>29390</v>
      </c>
      <c r="W750" s="7">
        <v>42983</v>
      </c>
      <c r="X750" s="7">
        <v>742</v>
      </c>
      <c r="Y750" s="7">
        <v>742</v>
      </c>
      <c r="Z750" s="7">
        <v>4566</v>
      </c>
      <c r="AA750" s="7">
        <v>11580</v>
      </c>
      <c r="AB750" s="5" t="s">
        <v>799</v>
      </c>
      <c r="AC750" s="5" t="s">
        <v>799</v>
      </c>
      <c r="AD750" s="5" t="s">
        <v>799</v>
      </c>
      <c r="AE750" s="5" t="s">
        <v>799</v>
      </c>
      <c r="AF750" s="7">
        <v>167748336</v>
      </c>
      <c r="AG750" s="7">
        <v>165646508</v>
      </c>
      <c r="AH750" s="7">
        <v>109451685</v>
      </c>
      <c r="AI750" s="5">
        <v>95.97</v>
      </c>
      <c r="AJ750" s="7">
        <v>320</v>
      </c>
      <c r="AK750" s="7">
        <v>161437535</v>
      </c>
      <c r="AL750" s="6">
        <v>6969.2583850000001</v>
      </c>
      <c r="AM750" s="7">
        <v>152430243</v>
      </c>
      <c r="AN750" s="5">
        <v>90.613960000000006</v>
      </c>
    </row>
    <row r="751" spans="1:40" x14ac:dyDescent="0.3">
      <c r="A751" s="4" t="s">
        <v>800</v>
      </c>
      <c r="B751" s="2">
        <v>4055925</v>
      </c>
      <c r="C751" s="1" t="s">
        <v>41</v>
      </c>
      <c r="D751" s="5">
        <v>8705.5846149999998</v>
      </c>
      <c r="E751" s="6" t="s">
        <v>42</v>
      </c>
      <c r="F751" s="6">
        <v>8805.0176150000007</v>
      </c>
      <c r="G751" s="5">
        <v>1.86</v>
      </c>
      <c r="H751" s="5">
        <v>21.625475285171099</v>
      </c>
      <c r="I751" s="5">
        <v>1.86</v>
      </c>
      <c r="J751" s="5">
        <v>21.625475285171099</v>
      </c>
      <c r="K751" s="5">
        <v>2.0634906315562302</v>
      </c>
      <c r="L751" s="5">
        <v>1.4338051259137199</v>
      </c>
      <c r="M751" s="5">
        <v>21.162790999999999</v>
      </c>
      <c r="N751" s="5" t="s">
        <v>42</v>
      </c>
      <c r="O751" s="5" t="s">
        <v>42</v>
      </c>
      <c r="P751" s="5" t="s">
        <v>42</v>
      </c>
      <c r="Q751" s="5" t="s">
        <v>42</v>
      </c>
      <c r="R751" s="5" t="s">
        <v>42</v>
      </c>
      <c r="S751" s="1" t="s">
        <v>49</v>
      </c>
      <c r="T751" s="7">
        <v>1616845</v>
      </c>
      <c r="U751" s="7">
        <v>1539917</v>
      </c>
      <c r="V751" s="7">
        <v>1328135</v>
      </c>
      <c r="W751" s="7">
        <v>1139628</v>
      </c>
      <c r="X751" s="7">
        <v>1653127</v>
      </c>
      <c r="Y751" s="7">
        <v>1594420</v>
      </c>
      <c r="Z751" s="7">
        <v>1631410</v>
      </c>
      <c r="AA751" s="7">
        <v>1616845</v>
      </c>
      <c r="AB751" s="5" t="s">
        <v>42</v>
      </c>
      <c r="AC751" s="5" t="s">
        <v>42</v>
      </c>
      <c r="AD751" s="5" t="s">
        <v>42</v>
      </c>
      <c r="AE751" s="5" t="s">
        <v>42</v>
      </c>
      <c r="AF751" s="7">
        <v>77231765</v>
      </c>
      <c r="AG751" s="7">
        <v>77217496</v>
      </c>
      <c r="AH751" s="7">
        <v>76753306</v>
      </c>
      <c r="AI751" s="5">
        <v>89.41</v>
      </c>
      <c r="AJ751" s="7">
        <v>482</v>
      </c>
      <c r="AK751" s="7">
        <v>68431309</v>
      </c>
      <c r="AL751" s="6">
        <v>7784.0613979999998</v>
      </c>
      <c r="AM751" s="7">
        <v>75292194</v>
      </c>
      <c r="AN751" s="5">
        <v>98.379230000000007</v>
      </c>
    </row>
    <row r="752" spans="1:40" x14ac:dyDescent="0.3">
      <c r="A752" s="4" t="s">
        <v>801</v>
      </c>
      <c r="B752" s="2">
        <v>4397057</v>
      </c>
      <c r="C752" s="1" t="s">
        <v>54</v>
      </c>
      <c r="D752" s="5">
        <v>8484.6105972999994</v>
      </c>
      <c r="E752" s="6">
        <v>11044.910597</v>
      </c>
      <c r="F752" s="6" t="s">
        <v>42</v>
      </c>
      <c r="G752" s="8">
        <v>1.0900000000000001</v>
      </c>
      <c r="H752" s="5">
        <v>19.255709</v>
      </c>
      <c r="I752" s="8">
        <v>1.0900000000000001</v>
      </c>
      <c r="J752" s="5">
        <v>19.255709</v>
      </c>
      <c r="K752" s="5" t="s">
        <v>799</v>
      </c>
      <c r="L752" s="5">
        <v>3.5412454000000002</v>
      </c>
      <c r="M752" s="5">
        <v>21.283888999999999</v>
      </c>
      <c r="N752" s="5" t="s">
        <v>42</v>
      </c>
      <c r="O752" s="5" t="s">
        <v>42</v>
      </c>
      <c r="P752" s="5">
        <v>2.367054</v>
      </c>
      <c r="Q752" s="5">
        <v>10.846155</v>
      </c>
      <c r="R752" s="5">
        <v>10.846155</v>
      </c>
      <c r="S752" s="1" t="s">
        <v>49</v>
      </c>
      <c r="T752" s="7">
        <v>4626200</v>
      </c>
      <c r="U752" s="7">
        <v>4723000</v>
      </c>
      <c r="V752" s="7">
        <v>4801100</v>
      </c>
      <c r="W752" s="7">
        <v>3621300</v>
      </c>
      <c r="X752" s="7">
        <v>4666100</v>
      </c>
      <c r="Y752" s="7">
        <v>4772000</v>
      </c>
      <c r="Z752" s="7">
        <v>4695800</v>
      </c>
      <c r="AA752" s="7">
        <v>4626200</v>
      </c>
      <c r="AB752" s="5">
        <v>41.786000000000001</v>
      </c>
      <c r="AC752" s="8">
        <v>44.47</v>
      </c>
      <c r="AD752" s="5">
        <v>18.870999999999999</v>
      </c>
      <c r="AE752" s="5">
        <v>20.846</v>
      </c>
      <c r="AF752" s="7">
        <v>124225631</v>
      </c>
      <c r="AG752" s="7">
        <v>124107680</v>
      </c>
      <c r="AH752" s="7">
        <v>126094963</v>
      </c>
      <c r="AI752" s="5">
        <v>87.97</v>
      </c>
      <c r="AJ752" s="7">
        <v>765</v>
      </c>
      <c r="AK752" s="7">
        <v>109276262</v>
      </c>
      <c r="AL752" s="6">
        <v>7463.5686939999996</v>
      </c>
      <c r="AM752" s="7">
        <v>114901655</v>
      </c>
      <c r="AN752" s="5">
        <v>92.494320000000002</v>
      </c>
    </row>
    <row r="753" spans="1:40" x14ac:dyDescent="0.3">
      <c r="A753" s="4" t="s">
        <v>802</v>
      </c>
      <c r="B753" s="2">
        <v>4912170</v>
      </c>
      <c r="C753" s="1" t="s">
        <v>54</v>
      </c>
      <c r="D753" s="5">
        <v>9894.7405326000007</v>
      </c>
      <c r="E753" s="6">
        <v>12751.340532</v>
      </c>
      <c r="F753" s="6" t="s">
        <v>42</v>
      </c>
      <c r="G753" s="5">
        <v>0.73</v>
      </c>
      <c r="H753" s="5">
        <v>26.018265</v>
      </c>
      <c r="I753" s="5">
        <v>0.73</v>
      </c>
      <c r="J753" s="5">
        <v>26.018265</v>
      </c>
      <c r="K753" s="5" t="s">
        <v>799</v>
      </c>
      <c r="L753" s="5">
        <v>17.521525220000001</v>
      </c>
      <c r="M753" s="5">
        <v>18.993333</v>
      </c>
      <c r="N753" s="5" t="s">
        <v>42</v>
      </c>
      <c r="O753" s="5" t="s">
        <v>42</v>
      </c>
      <c r="P753" s="5">
        <v>2.6057709999999998</v>
      </c>
      <c r="Q753" s="5">
        <v>12.702436000000001</v>
      </c>
      <c r="R753" s="5">
        <v>12.702436000000001</v>
      </c>
      <c r="S753" s="1" t="s">
        <v>49</v>
      </c>
      <c r="T753" s="7">
        <v>4925400</v>
      </c>
      <c r="U753" s="7">
        <v>4921200</v>
      </c>
      <c r="V753" s="7">
        <v>4930800</v>
      </c>
      <c r="W753" s="7">
        <v>3676900</v>
      </c>
      <c r="X753" s="7">
        <v>4893500</v>
      </c>
      <c r="Y753" s="7">
        <v>4870600</v>
      </c>
      <c r="Z753" s="7">
        <v>4906700</v>
      </c>
      <c r="AA753" s="7">
        <v>4925400</v>
      </c>
      <c r="AB753" s="5">
        <v>43.283999999999999</v>
      </c>
      <c r="AC753" s="8">
        <v>44.4</v>
      </c>
      <c r="AD753" s="5">
        <v>14.673</v>
      </c>
      <c r="AE753" s="5">
        <v>15.718999999999999</v>
      </c>
      <c r="AF753" s="7">
        <v>173600000</v>
      </c>
      <c r="AG753" s="7">
        <v>173600000</v>
      </c>
      <c r="AH753" s="7">
        <v>172300000</v>
      </c>
      <c r="AI753" s="5">
        <v>81.47</v>
      </c>
      <c r="AJ753" s="7">
        <v>435</v>
      </c>
      <c r="AK753" s="7">
        <v>141472576</v>
      </c>
      <c r="AL753" s="6">
        <v>8061.1073800000004</v>
      </c>
      <c r="AM753" s="7">
        <v>135439790</v>
      </c>
      <c r="AN753" s="5">
        <v>77.994560000000007</v>
      </c>
    </row>
    <row r="754" spans="1:40" x14ac:dyDescent="0.3">
      <c r="A754" s="4" t="s">
        <v>803</v>
      </c>
      <c r="B754" s="2">
        <v>5261676</v>
      </c>
      <c r="C754" s="1" t="s">
        <v>54</v>
      </c>
      <c r="D754" s="5">
        <v>9067.9305834700008</v>
      </c>
      <c r="E754" s="6">
        <v>10263.025583000001</v>
      </c>
      <c r="F754" s="6" t="s">
        <v>42</v>
      </c>
      <c r="G754" s="5">
        <v>-0.313</v>
      </c>
      <c r="H754" s="5" t="s">
        <v>799</v>
      </c>
      <c r="I754" s="5">
        <v>-0.313</v>
      </c>
      <c r="J754" s="5" t="s">
        <v>799</v>
      </c>
      <c r="K754" s="5" t="s">
        <v>799</v>
      </c>
      <c r="L754" s="5">
        <v>2.8464845699999999</v>
      </c>
      <c r="M754" s="5">
        <v>38.282313000000002</v>
      </c>
      <c r="N754" s="5" t="s">
        <v>42</v>
      </c>
      <c r="O754" s="5" t="s">
        <v>42</v>
      </c>
      <c r="P754" s="5">
        <v>5.221787</v>
      </c>
      <c r="Q754" s="5" t="s">
        <v>799</v>
      </c>
      <c r="R754" s="5" t="s">
        <v>799</v>
      </c>
      <c r="S754" s="1" t="s">
        <v>49</v>
      </c>
      <c r="T754" s="7">
        <v>2187317</v>
      </c>
      <c r="U754" s="7">
        <v>1391024</v>
      </c>
      <c r="V754" s="7">
        <v>1110526</v>
      </c>
      <c r="W754" s="7">
        <v>772445</v>
      </c>
      <c r="X754" s="7">
        <v>1965424</v>
      </c>
      <c r="Y754" s="7">
        <v>2063117</v>
      </c>
      <c r="Z754" s="7">
        <v>2147336</v>
      </c>
      <c r="AA754" s="7">
        <v>2187317</v>
      </c>
      <c r="AB754" s="5">
        <v>67.072999999999993</v>
      </c>
      <c r="AC754" s="5">
        <v>69.554000000000002</v>
      </c>
      <c r="AD754" s="5">
        <v>-9.0749999999999993</v>
      </c>
      <c r="AE754" s="5">
        <v>-3.9180000000000001</v>
      </c>
      <c r="AF754" s="7">
        <v>402578140</v>
      </c>
      <c r="AG754" s="7">
        <v>395444298</v>
      </c>
      <c r="AH754" s="7">
        <v>379719951</v>
      </c>
      <c r="AI754" s="5">
        <v>59.45</v>
      </c>
      <c r="AJ754" s="7">
        <v>529</v>
      </c>
      <c r="AK754" s="7">
        <v>239477588</v>
      </c>
      <c r="AL754" s="6">
        <v>5390.6405050000003</v>
      </c>
      <c r="AM754" s="7">
        <v>309685652</v>
      </c>
      <c r="AN754" s="5">
        <v>76.875579999999999</v>
      </c>
    </row>
    <row r="755" spans="1:40" x14ac:dyDescent="0.3">
      <c r="A755" s="4" t="s">
        <v>804</v>
      </c>
      <c r="B755" s="2">
        <v>106003939</v>
      </c>
      <c r="C755" s="1" t="s">
        <v>41</v>
      </c>
      <c r="D755" s="5">
        <v>9565.2659406099992</v>
      </c>
      <c r="E755" s="6">
        <v>15736.02363</v>
      </c>
      <c r="F755" s="6" t="s">
        <v>42</v>
      </c>
      <c r="G755" s="5">
        <v>-0.22609797138170482</v>
      </c>
      <c r="H755" s="5" t="s">
        <v>799</v>
      </c>
      <c r="I755" s="5">
        <v>-0.22609797138170482</v>
      </c>
      <c r="J755" s="5" t="s">
        <v>799</v>
      </c>
      <c r="K755" s="5" t="s">
        <v>799</v>
      </c>
      <c r="L755" s="5" t="s">
        <v>799</v>
      </c>
      <c r="M755" s="5" t="s">
        <v>799</v>
      </c>
      <c r="N755" s="5" t="s">
        <v>42</v>
      </c>
      <c r="O755" s="5" t="s">
        <v>42</v>
      </c>
      <c r="P755" s="5">
        <v>10.370805000000001</v>
      </c>
      <c r="Q755" s="5" t="s">
        <v>799</v>
      </c>
      <c r="R755" s="5">
        <v>-13.283224000000001</v>
      </c>
      <c r="S755" s="1" t="s">
        <v>49</v>
      </c>
      <c r="T755" s="7">
        <v>1171131.6901311551</v>
      </c>
      <c r="U755" s="7">
        <v>639235.87200941192</v>
      </c>
      <c r="V755" s="7">
        <v>696823.02376840147</v>
      </c>
      <c r="W755" s="7">
        <v>588476.2217849791</v>
      </c>
      <c r="X755" s="7">
        <v>1501745.5376707762</v>
      </c>
      <c r="Y755" s="7">
        <v>1352870.7830268347</v>
      </c>
      <c r="Z755" s="7">
        <v>1348629.4389286682</v>
      </c>
      <c r="AA755" s="7">
        <v>1171131.6901311551</v>
      </c>
      <c r="AB755" s="5">
        <v>-47.771000000000001</v>
      </c>
      <c r="AC755" s="5">
        <v>-44.481999999999999</v>
      </c>
      <c r="AD755" s="5">
        <v>-116.07599999999999</v>
      </c>
      <c r="AE755" s="5">
        <v>-84.534000000000006</v>
      </c>
      <c r="AF755" s="7">
        <v>2338695829</v>
      </c>
      <c r="AG755" s="7">
        <v>2338695829</v>
      </c>
      <c r="AH755" s="7">
        <v>2332229366</v>
      </c>
      <c r="AI755" s="5">
        <v>0.13</v>
      </c>
      <c r="AJ755" s="7">
        <v>35</v>
      </c>
      <c r="AK755" s="7">
        <v>3066837</v>
      </c>
      <c r="AL755" s="6">
        <v>12.543362999999999</v>
      </c>
      <c r="AM755" s="7">
        <v>49659806</v>
      </c>
      <c r="AN755" s="8">
        <v>2.1234000000000002</v>
      </c>
    </row>
    <row r="756" spans="1:40" x14ac:dyDescent="0.3">
      <c r="A756" s="4" t="s">
        <v>805</v>
      </c>
      <c r="B756" s="2">
        <v>112203863</v>
      </c>
      <c r="C756" s="1" t="s">
        <v>54</v>
      </c>
      <c r="D756" s="5">
        <v>10835.86666338</v>
      </c>
      <c r="E756" s="6">
        <v>11977.390192999999</v>
      </c>
      <c r="F756" s="6" t="s">
        <v>42</v>
      </c>
      <c r="G756" s="5">
        <v>0.30649151941375991</v>
      </c>
      <c r="H756" s="5">
        <v>50.710641000000003</v>
      </c>
      <c r="I756" s="5">
        <v>0.30649151941375991</v>
      </c>
      <c r="J756" s="5">
        <v>50.710641000000003</v>
      </c>
      <c r="K756" s="5" t="s">
        <v>799</v>
      </c>
      <c r="L756" s="5">
        <v>3.7009769599999998</v>
      </c>
      <c r="M756" s="5">
        <v>27.353175</v>
      </c>
      <c r="N756" s="5" t="s">
        <v>42</v>
      </c>
      <c r="O756" s="5" t="s">
        <v>42</v>
      </c>
      <c r="P756" s="5">
        <v>5.9505670000000004</v>
      </c>
      <c r="Q756" s="5">
        <v>19.544015000000002</v>
      </c>
      <c r="R756" s="5">
        <v>19.544015000000002</v>
      </c>
      <c r="S756" s="1" t="s">
        <v>43</v>
      </c>
      <c r="T756" s="7">
        <v>1956842.0240791817</v>
      </c>
      <c r="U756" s="7">
        <v>1593245.6681569614</v>
      </c>
      <c r="V756" s="7">
        <v>1347320.6054849981</v>
      </c>
      <c r="W756" s="7">
        <v>1327304.8432439866</v>
      </c>
      <c r="X756" s="7">
        <v>1956842.0240791817</v>
      </c>
      <c r="Y756" s="7">
        <v>1864222.0640374061</v>
      </c>
      <c r="Z756" s="7">
        <v>1770069.7657356393</v>
      </c>
      <c r="AA756" s="7">
        <v>1672354.2908946457</v>
      </c>
      <c r="AB756" s="5">
        <v>58.773000000000003</v>
      </c>
      <c r="AC756" s="5">
        <v>58.773000000000003</v>
      </c>
      <c r="AD756" s="5">
        <v>28.103999999999999</v>
      </c>
      <c r="AE756" s="5">
        <v>28.103999999999999</v>
      </c>
      <c r="AF756" s="7">
        <v>187829202</v>
      </c>
      <c r="AG756" s="7">
        <v>187829202</v>
      </c>
      <c r="AH756" s="7">
        <v>182721369</v>
      </c>
      <c r="AI756" s="5">
        <v>25.39</v>
      </c>
      <c r="AJ756" s="7">
        <v>216</v>
      </c>
      <c r="AK756" s="7">
        <v>47688380</v>
      </c>
      <c r="AL756" s="6">
        <v>2751.1426419999998</v>
      </c>
      <c r="AM756" s="7">
        <v>39370044</v>
      </c>
      <c r="AN756" s="5">
        <v>20.960560000000001</v>
      </c>
    </row>
    <row r="757" spans="1:40" x14ac:dyDescent="0.3">
      <c r="A757" s="4" t="s">
        <v>806</v>
      </c>
      <c r="B757" s="2">
        <v>4004423</v>
      </c>
      <c r="C757" s="1" t="s">
        <v>54</v>
      </c>
      <c r="D757" s="5">
        <v>8340.0416405600008</v>
      </c>
      <c r="E757" s="6">
        <v>8892.5416399999995</v>
      </c>
      <c r="F757" s="6" t="s">
        <v>42</v>
      </c>
      <c r="G757" s="5">
        <v>1.67</v>
      </c>
      <c r="H757" s="5">
        <v>37.248441999999997</v>
      </c>
      <c r="I757" s="5">
        <v>1.67</v>
      </c>
      <c r="J757" s="5">
        <v>37.248441999999997</v>
      </c>
      <c r="K757" s="5">
        <v>5.87623797</v>
      </c>
      <c r="L757" s="5">
        <v>5.0229653899999995</v>
      </c>
      <c r="M757" s="5">
        <v>40.513317000000001</v>
      </c>
      <c r="N757" s="5" t="s">
        <v>42</v>
      </c>
      <c r="O757" s="5" t="s">
        <v>42</v>
      </c>
      <c r="P757" s="5">
        <v>3.147357</v>
      </c>
      <c r="Q757" s="5">
        <v>17.060032</v>
      </c>
      <c r="R757" s="5">
        <v>17.060032</v>
      </c>
      <c r="S757" s="1" t="s">
        <v>47</v>
      </c>
      <c r="T757" s="7">
        <v>2759700</v>
      </c>
      <c r="U757" s="7">
        <v>2550300</v>
      </c>
      <c r="V757" s="7">
        <v>1836300</v>
      </c>
      <c r="W757" s="7">
        <v>1475600</v>
      </c>
      <c r="X757" s="7">
        <v>2825400</v>
      </c>
      <c r="Y757" s="7">
        <v>2759700</v>
      </c>
      <c r="Z757" s="7">
        <v>2719300</v>
      </c>
      <c r="AA757" s="7">
        <v>2724400</v>
      </c>
      <c r="AB757" s="5">
        <v>21.172999999999998</v>
      </c>
      <c r="AC757" s="5">
        <v>22.527999999999999</v>
      </c>
      <c r="AD757" s="5">
        <v>16.596</v>
      </c>
      <c r="AE757" s="5">
        <v>17.927</v>
      </c>
      <c r="AF757" s="7">
        <v>49842234</v>
      </c>
      <c r="AG757" s="7">
        <v>49776955</v>
      </c>
      <c r="AH757" s="7">
        <v>49275925</v>
      </c>
      <c r="AI757" s="5">
        <v>94.57</v>
      </c>
      <c r="AJ757" s="7">
        <v>467</v>
      </c>
      <c r="AK757" s="7">
        <v>47139865</v>
      </c>
      <c r="AL757" s="6">
        <v>7887.4422109999996</v>
      </c>
      <c r="AM757" s="7">
        <v>48598648</v>
      </c>
      <c r="AN757" s="5">
        <v>97.49982</v>
      </c>
    </row>
    <row r="758" spans="1:40" x14ac:dyDescent="0.3">
      <c r="A758" s="4" t="s">
        <v>807</v>
      </c>
      <c r="B758" s="2">
        <v>4233886</v>
      </c>
      <c r="C758" s="1" t="s">
        <v>54</v>
      </c>
      <c r="D758" s="5">
        <v>9937.13917382</v>
      </c>
      <c r="E758" s="6">
        <v>10469.707173000001</v>
      </c>
      <c r="F758" s="6" t="s">
        <v>42</v>
      </c>
      <c r="G758" s="5">
        <v>0.44</v>
      </c>
      <c r="H758" s="5">
        <v>107.73493999999999</v>
      </c>
      <c r="I758" s="5">
        <v>0.44</v>
      </c>
      <c r="J758" s="5">
        <v>107.73493999999999</v>
      </c>
      <c r="K758" s="5">
        <v>13.937032420000001</v>
      </c>
      <c r="L758" s="5">
        <v>2.81513663</v>
      </c>
      <c r="M758" s="5">
        <v>21.630382000000001</v>
      </c>
      <c r="N758" s="5" t="s">
        <v>42</v>
      </c>
      <c r="O758" s="5" t="s">
        <v>42</v>
      </c>
      <c r="P758" s="5">
        <v>5.3249139999999997</v>
      </c>
      <c r="Q758" s="5">
        <v>15.524039</v>
      </c>
      <c r="R758" s="5">
        <v>15.524039</v>
      </c>
      <c r="S758" s="1" t="s">
        <v>49</v>
      </c>
      <c r="T758" s="7">
        <v>1965311</v>
      </c>
      <c r="U758" s="7">
        <v>2141518</v>
      </c>
      <c r="V758" s="7">
        <v>2251657</v>
      </c>
      <c r="W758" s="7">
        <v>1870346</v>
      </c>
      <c r="X758" s="7">
        <v>1966174</v>
      </c>
      <c r="Y758" s="7">
        <v>1940199</v>
      </c>
      <c r="Z758" s="7">
        <v>1938709</v>
      </c>
      <c r="AA758" s="7">
        <v>1965311</v>
      </c>
      <c r="AB758" s="8">
        <v>66.040000000000006</v>
      </c>
      <c r="AC758" s="8">
        <v>66.27</v>
      </c>
      <c r="AD758" s="5">
        <v>32.508000000000003</v>
      </c>
      <c r="AE758" s="5">
        <v>34.054000000000002</v>
      </c>
      <c r="AF758" s="7">
        <v>222257000</v>
      </c>
      <c r="AG758" s="7">
        <v>222244000</v>
      </c>
      <c r="AH758" s="7">
        <v>221336540</v>
      </c>
      <c r="AI758" s="5">
        <v>82.45</v>
      </c>
      <c r="AJ758" s="7">
        <v>572</v>
      </c>
      <c r="AK758" s="7">
        <v>183246285</v>
      </c>
      <c r="AL758" s="6">
        <v>8192.9414020000004</v>
      </c>
      <c r="AM758" s="7">
        <v>220334025</v>
      </c>
      <c r="AN758" s="5">
        <v>99.134510000000006</v>
      </c>
    </row>
    <row r="759" spans="1:40" x14ac:dyDescent="0.3">
      <c r="A759" s="4" t="s">
        <v>808</v>
      </c>
      <c r="B759" s="2">
        <v>4081203</v>
      </c>
      <c r="C759" s="1" t="s">
        <v>54</v>
      </c>
      <c r="D759" s="5">
        <v>10223.823569120001</v>
      </c>
      <c r="E759" s="6">
        <v>11403.444568999999</v>
      </c>
      <c r="F759" s="6" t="s">
        <v>42</v>
      </c>
      <c r="G759" s="8">
        <v>1.26</v>
      </c>
      <c r="H759" s="5">
        <v>16.700369999999999</v>
      </c>
      <c r="I759" s="8">
        <v>1.26</v>
      </c>
      <c r="J759" s="5">
        <v>16.700369999999999</v>
      </c>
      <c r="K759" s="5">
        <v>2.40039699</v>
      </c>
      <c r="L759" s="5">
        <v>2.3454438400000002</v>
      </c>
      <c r="M759" s="5">
        <v>25.926493000000001</v>
      </c>
      <c r="N759" s="5" t="s">
        <v>42</v>
      </c>
      <c r="O759" s="5" t="s">
        <v>42</v>
      </c>
      <c r="P759" s="5">
        <v>1.3080529999999999</v>
      </c>
      <c r="Q759" s="5">
        <v>7.6661060000000001</v>
      </c>
      <c r="R759" s="5">
        <v>7.6661060000000001</v>
      </c>
      <c r="S759" s="1" t="s">
        <v>49</v>
      </c>
      <c r="T759" s="7">
        <v>8000342</v>
      </c>
      <c r="U759" s="7">
        <v>7444550</v>
      </c>
      <c r="V759" s="7">
        <v>6310187</v>
      </c>
      <c r="W759" s="7">
        <v>4613430</v>
      </c>
      <c r="X759" s="7">
        <v>8717875</v>
      </c>
      <c r="Y759" s="7">
        <v>8395128</v>
      </c>
      <c r="Z759" s="7">
        <v>8250001</v>
      </c>
      <c r="AA759" s="7">
        <v>8000342</v>
      </c>
      <c r="AB759" s="5">
        <v>51.902999999999999</v>
      </c>
      <c r="AC759" s="5">
        <v>53.115000000000002</v>
      </c>
      <c r="AD759" s="8">
        <v>12.103</v>
      </c>
      <c r="AE759" s="8">
        <v>12.305</v>
      </c>
      <c r="AF759" s="7">
        <v>150972000</v>
      </c>
      <c r="AG759" s="7">
        <v>152310000</v>
      </c>
      <c r="AH759" s="7">
        <v>153960000</v>
      </c>
      <c r="AI759" s="5">
        <v>81.510000000000005</v>
      </c>
      <c r="AJ759" s="7">
        <v>592</v>
      </c>
      <c r="AK759" s="7">
        <v>123051450</v>
      </c>
      <c r="AL759" s="6">
        <v>8333.0441940000001</v>
      </c>
      <c r="AM759" s="7">
        <v>130380884</v>
      </c>
      <c r="AN759" s="5">
        <v>86.360969999999995</v>
      </c>
    </row>
    <row r="760" spans="1:40" x14ac:dyDescent="0.3">
      <c r="A760" s="4" t="s">
        <v>809</v>
      </c>
      <c r="B760" s="2">
        <v>4089622</v>
      </c>
      <c r="C760" s="1" t="s">
        <v>54</v>
      </c>
      <c r="D760" s="5">
        <v>8462.59287778</v>
      </c>
      <c r="E760" s="6">
        <v>6662.592877</v>
      </c>
      <c r="F760" s="6" t="s">
        <v>42</v>
      </c>
      <c r="G760" s="5">
        <v>0.31</v>
      </c>
      <c r="H760" s="5">
        <v>32.871419000000003</v>
      </c>
      <c r="I760" s="5">
        <v>0.31</v>
      </c>
      <c r="J760" s="5">
        <v>32.871419000000003</v>
      </c>
      <c r="K760" s="5">
        <v>4.1337131400000002</v>
      </c>
      <c r="L760" s="5">
        <v>3.7552325100000004</v>
      </c>
      <c r="M760" s="5">
        <v>13.267007</v>
      </c>
      <c r="N760" s="5" t="s">
        <v>42</v>
      </c>
      <c r="O760" s="5" t="s">
        <v>42</v>
      </c>
      <c r="P760" s="5">
        <v>0.41969099999999998</v>
      </c>
      <c r="Q760" s="5">
        <v>13.193253</v>
      </c>
      <c r="R760" s="5">
        <v>13.193253</v>
      </c>
      <c r="S760" s="1" t="s">
        <v>49</v>
      </c>
      <c r="T760" s="7">
        <v>15474000</v>
      </c>
      <c r="U760" s="7">
        <v>13744000</v>
      </c>
      <c r="V760" s="7">
        <v>14156000</v>
      </c>
      <c r="W760" s="7">
        <v>15788000</v>
      </c>
      <c r="X760" s="7">
        <v>15875000</v>
      </c>
      <c r="Y760" s="7">
        <v>15743000</v>
      </c>
      <c r="Z760" s="7">
        <v>15456000</v>
      </c>
      <c r="AA760" s="7">
        <v>15474000</v>
      </c>
      <c r="AB760" s="8">
        <v>3.0830000000000002</v>
      </c>
      <c r="AC760" s="8">
        <v>2.7210000000000001</v>
      </c>
      <c r="AD760" s="8">
        <v>2.1579999999999999</v>
      </c>
      <c r="AE760" s="8">
        <v>1.909</v>
      </c>
      <c r="AF760" s="7">
        <v>171326177</v>
      </c>
      <c r="AG760" s="7">
        <v>171281080</v>
      </c>
      <c r="AH760" s="7">
        <v>170373444</v>
      </c>
      <c r="AI760" s="5">
        <v>93.45</v>
      </c>
      <c r="AJ760" s="7">
        <v>509</v>
      </c>
      <c r="AK760" s="7">
        <v>160275972</v>
      </c>
      <c r="AL760" s="6">
        <v>7908.0164580000001</v>
      </c>
      <c r="AM760" s="7">
        <v>169801486</v>
      </c>
      <c r="AN760" s="5">
        <v>99.000450000000001</v>
      </c>
    </row>
    <row r="761" spans="1:40" x14ac:dyDescent="0.3">
      <c r="A761" s="4" t="s">
        <v>810</v>
      </c>
      <c r="B761" s="2">
        <v>4216479</v>
      </c>
      <c r="C761" s="1" t="s">
        <v>41</v>
      </c>
      <c r="D761" s="5">
        <v>8617.4332267499994</v>
      </c>
      <c r="E761" s="6">
        <v>8501.8422260000007</v>
      </c>
      <c r="F761" s="6">
        <v>8612.6202269999994</v>
      </c>
      <c r="G761" s="5">
        <v>1.46</v>
      </c>
      <c r="H761" s="5">
        <v>30.057338999999999</v>
      </c>
      <c r="I761" s="5">
        <v>1.46</v>
      </c>
      <c r="J761" s="5">
        <v>30.057338999999999</v>
      </c>
      <c r="K761" s="5">
        <v>2.83302348</v>
      </c>
      <c r="L761" s="5">
        <v>2.83302348</v>
      </c>
      <c r="M761" s="5">
        <v>19.829021000000001</v>
      </c>
      <c r="N761" s="5">
        <v>22.965196322922999</v>
      </c>
      <c r="O761" s="5">
        <v>16.812844068054002</v>
      </c>
      <c r="P761" s="5">
        <v>12.831206999999999</v>
      </c>
      <c r="Q761" s="5">
        <v>16.134855000000002</v>
      </c>
      <c r="R761" s="5">
        <v>16.134855000000002</v>
      </c>
      <c r="S761" s="1" t="s">
        <v>49</v>
      </c>
      <c r="T761" s="7">
        <v>598423</v>
      </c>
      <c r="U761" s="7">
        <v>596185</v>
      </c>
      <c r="V761" s="7">
        <v>609113</v>
      </c>
      <c r="W761" s="7">
        <v>494995</v>
      </c>
      <c r="X761" s="7">
        <v>662591</v>
      </c>
      <c r="Y761" s="7">
        <v>607220</v>
      </c>
      <c r="Z761" s="7">
        <v>577473</v>
      </c>
      <c r="AA761" s="7">
        <v>598423</v>
      </c>
      <c r="AB761" s="5">
        <v>84.873000000000005</v>
      </c>
      <c r="AC761" s="5">
        <v>85.828000000000003</v>
      </c>
      <c r="AD761" s="5">
        <v>78.228999999999999</v>
      </c>
      <c r="AE761" s="5">
        <v>79.525000000000006</v>
      </c>
      <c r="AF761" s="7">
        <v>65689357</v>
      </c>
      <c r="AG761" s="7">
        <v>65656625</v>
      </c>
      <c r="AH761" s="7">
        <v>65631760</v>
      </c>
      <c r="AI761" s="5">
        <v>86.54</v>
      </c>
      <c r="AJ761" s="7">
        <v>577</v>
      </c>
      <c r="AK761" s="7">
        <v>56906203</v>
      </c>
      <c r="AL761" s="6">
        <v>7457.5579029999999</v>
      </c>
      <c r="AM761" s="7">
        <v>65484853</v>
      </c>
      <c r="AN761" s="5">
        <v>99.586380000000005</v>
      </c>
    </row>
    <row r="762" spans="1:40" x14ac:dyDescent="0.3">
      <c r="A762" s="4" t="s">
        <v>811</v>
      </c>
      <c r="B762" s="2">
        <v>4972396</v>
      </c>
      <c r="C762" s="1" t="s">
        <v>41</v>
      </c>
      <c r="D762" s="5">
        <v>9402.54189615</v>
      </c>
      <c r="E762" s="6">
        <v>9341.6168959999995</v>
      </c>
      <c r="F762" s="6" t="s">
        <v>42</v>
      </c>
      <c r="G762" s="5">
        <v>0.38800000000000001</v>
      </c>
      <c r="H762" s="5">
        <v>124.875</v>
      </c>
      <c r="I762" s="5">
        <v>0.38800000000000001</v>
      </c>
      <c r="J762" s="5">
        <v>124.875</v>
      </c>
      <c r="K762" s="5">
        <v>13.057510560000001</v>
      </c>
      <c r="L762" s="5">
        <v>8.3244663800000005</v>
      </c>
      <c r="M762" s="5">
        <v>66.668378000000004</v>
      </c>
      <c r="N762" s="5" t="s">
        <v>42</v>
      </c>
      <c r="O762" s="5" t="s">
        <v>42</v>
      </c>
      <c r="P762" s="5">
        <v>12.804137000000001</v>
      </c>
      <c r="Q762" s="5">
        <v>57.004527000000003</v>
      </c>
      <c r="R762" s="5">
        <v>57.004527000000003</v>
      </c>
      <c r="S762" s="1" t="s">
        <v>43</v>
      </c>
      <c r="T762" s="7">
        <v>729578</v>
      </c>
      <c r="U762" s="7">
        <v>648407</v>
      </c>
      <c r="V762" s="7">
        <v>675170</v>
      </c>
      <c r="W762" s="7">
        <v>606920</v>
      </c>
      <c r="X762" s="7">
        <v>729578</v>
      </c>
      <c r="Y762" s="7">
        <v>679243</v>
      </c>
      <c r="Z762" s="7">
        <v>637279</v>
      </c>
      <c r="AA762" s="7">
        <v>625451</v>
      </c>
      <c r="AB762" s="5">
        <v>53.972999999999999</v>
      </c>
      <c r="AC762" s="5">
        <v>53.972999999999999</v>
      </c>
      <c r="AD762" s="8">
        <v>20.37</v>
      </c>
      <c r="AE762" s="8">
        <v>20.37</v>
      </c>
      <c r="AF762" s="7">
        <v>72196000</v>
      </c>
      <c r="AG762" s="7">
        <v>72185000</v>
      </c>
      <c r="AH762" s="7">
        <v>70990000</v>
      </c>
      <c r="AI762" s="5">
        <v>87.81</v>
      </c>
      <c r="AJ762" s="7">
        <v>407</v>
      </c>
      <c r="AK762" s="7">
        <v>63572303</v>
      </c>
      <c r="AL762" s="6">
        <v>8256.1349900000005</v>
      </c>
      <c r="AM762" s="7">
        <v>60242538</v>
      </c>
      <c r="AN762" s="5">
        <v>83.208330000000004</v>
      </c>
    </row>
    <row r="763" spans="1:40" x14ac:dyDescent="0.3">
      <c r="A763" s="4" t="s">
        <v>812</v>
      </c>
      <c r="B763" s="2">
        <v>4994083</v>
      </c>
      <c r="C763" s="1" t="s">
        <v>54</v>
      </c>
      <c r="D763" s="5">
        <v>8510.7150099999999</v>
      </c>
      <c r="E763" s="6">
        <v>11719.103010000001</v>
      </c>
      <c r="F763" s="6" t="s">
        <v>42</v>
      </c>
      <c r="G763" s="5">
        <v>0.188</v>
      </c>
      <c r="H763" s="5">
        <v>227.57575800000001</v>
      </c>
      <c r="I763" s="5">
        <v>0.188</v>
      </c>
      <c r="J763" s="5">
        <v>227.57575800000001</v>
      </c>
      <c r="K763" s="5">
        <v>8.3404727899999997</v>
      </c>
      <c r="L763" s="5">
        <v>1.2055403900000001</v>
      </c>
      <c r="M763" s="5" t="s">
        <v>799</v>
      </c>
      <c r="N763" s="5" t="s">
        <v>42</v>
      </c>
      <c r="O763" s="5" t="s">
        <v>42</v>
      </c>
      <c r="P763" s="5">
        <v>1.567204</v>
      </c>
      <c r="Q763" s="5">
        <v>10.417073</v>
      </c>
      <c r="R763" s="5">
        <v>10.417073</v>
      </c>
      <c r="S763" s="1" t="s">
        <v>49</v>
      </c>
      <c r="T763" s="7">
        <v>7141766</v>
      </c>
      <c r="U763" s="7">
        <v>7428582</v>
      </c>
      <c r="V763" s="7">
        <v>5998019</v>
      </c>
      <c r="W763" s="7">
        <v>4673863</v>
      </c>
      <c r="X763" s="7">
        <v>7477716</v>
      </c>
      <c r="Y763" s="7">
        <v>7620976</v>
      </c>
      <c r="Z763" s="7">
        <v>7327301</v>
      </c>
      <c r="AA763" s="7">
        <v>7141766</v>
      </c>
      <c r="AB763" s="5">
        <v>27.507000000000001</v>
      </c>
      <c r="AC763" s="5">
        <v>24.209</v>
      </c>
      <c r="AD763" s="5">
        <v>14.257</v>
      </c>
      <c r="AE763" s="8">
        <v>12.664</v>
      </c>
      <c r="AF763" s="7">
        <v>161871000</v>
      </c>
      <c r="AG763" s="7">
        <v>161836000</v>
      </c>
      <c r="AH763" s="7">
        <v>161347000</v>
      </c>
      <c r="AI763" s="5">
        <v>95.48</v>
      </c>
      <c r="AJ763" s="7">
        <v>565</v>
      </c>
      <c r="AK763" s="7">
        <v>154575292</v>
      </c>
      <c r="AL763" s="6">
        <v>8126.0231000000003</v>
      </c>
      <c r="AM763" s="7">
        <v>156996905</v>
      </c>
      <c r="AN763" s="5">
        <v>96.975719999999995</v>
      </c>
    </row>
    <row r="764" spans="1:40" x14ac:dyDescent="0.3">
      <c r="A764" s="4" t="s">
        <v>813</v>
      </c>
      <c r="B764" s="2">
        <v>4811795</v>
      </c>
      <c r="C764" s="1" t="s">
        <v>41</v>
      </c>
      <c r="D764" s="5">
        <v>8624.2051059799996</v>
      </c>
      <c r="E764" s="6">
        <v>12958.205104999999</v>
      </c>
      <c r="F764" s="6" t="s">
        <v>42</v>
      </c>
      <c r="G764" s="5">
        <v>0.78</v>
      </c>
      <c r="H764" s="5">
        <v>28.535478999999999</v>
      </c>
      <c r="I764" s="5">
        <v>0.78</v>
      </c>
      <c r="J764" s="5">
        <v>28.535478999999999</v>
      </c>
      <c r="K764" s="5" t="s">
        <v>799</v>
      </c>
      <c r="L764" s="5">
        <v>2.4713280200000001</v>
      </c>
      <c r="M764" s="5">
        <v>21.049909</v>
      </c>
      <c r="N764" s="5" t="s">
        <v>42</v>
      </c>
      <c r="O764" s="5" t="s">
        <v>42</v>
      </c>
      <c r="P764" s="5">
        <v>1.0367390000000001</v>
      </c>
      <c r="Q764" s="5">
        <v>12.492846999999999</v>
      </c>
      <c r="R764" s="5">
        <v>12.492846999999999</v>
      </c>
      <c r="S764" s="1" t="s">
        <v>49</v>
      </c>
      <c r="T764" s="7">
        <v>12339000</v>
      </c>
      <c r="U764" s="7">
        <v>12647000</v>
      </c>
      <c r="V764" s="7">
        <v>12401000</v>
      </c>
      <c r="W764" s="7">
        <v>10119000</v>
      </c>
      <c r="X764" s="7">
        <v>12499000</v>
      </c>
      <c r="Y764" s="7">
        <v>12487000</v>
      </c>
      <c r="Z764" s="7">
        <v>12451000</v>
      </c>
      <c r="AA764" s="7">
        <v>12339000</v>
      </c>
      <c r="AB764" s="5">
        <v>31.291</v>
      </c>
      <c r="AC764" s="8">
        <v>31.587</v>
      </c>
      <c r="AD764" s="8">
        <v>7.6420000000000003</v>
      </c>
      <c r="AE764" s="8">
        <v>7.3769999999999998</v>
      </c>
      <c r="AF764" s="7">
        <v>125154194</v>
      </c>
      <c r="AG764" s="7">
        <v>127080545</v>
      </c>
      <c r="AH764" s="7">
        <v>129935883</v>
      </c>
      <c r="AI764" s="5">
        <v>106.84</v>
      </c>
      <c r="AJ764" s="7">
        <v>709</v>
      </c>
      <c r="AK764" s="7">
        <v>133214489</v>
      </c>
      <c r="AL764" s="6">
        <v>9214.4462039999999</v>
      </c>
      <c r="AM764" s="7">
        <v>122907164</v>
      </c>
      <c r="AN764" s="5">
        <v>98.577070000000006</v>
      </c>
    </row>
    <row r="765" spans="1:40" x14ac:dyDescent="0.3">
      <c r="A765" s="4" t="s">
        <v>814</v>
      </c>
      <c r="B765" s="2">
        <v>4227527</v>
      </c>
      <c r="C765" s="1" t="s">
        <v>41</v>
      </c>
      <c r="D765" s="5">
        <v>8388.5994734399992</v>
      </c>
      <c r="E765" s="6">
        <v>9082.3174729999992</v>
      </c>
      <c r="F765" s="6" t="s">
        <v>42</v>
      </c>
      <c r="G765" s="5">
        <v>0.879</v>
      </c>
      <c r="H765" s="5">
        <v>83.964911999999998</v>
      </c>
      <c r="I765" s="5">
        <v>0.879</v>
      </c>
      <c r="J765" s="5">
        <v>83.964911999999998</v>
      </c>
      <c r="K765" s="5" t="s">
        <v>799</v>
      </c>
      <c r="L765" s="5" t="s">
        <v>799</v>
      </c>
      <c r="M765" s="5">
        <v>60.353090000000002</v>
      </c>
      <c r="N765" s="5" t="s">
        <v>42</v>
      </c>
      <c r="O765" s="5" t="s">
        <v>42</v>
      </c>
      <c r="P765" s="5">
        <v>15.366593</v>
      </c>
      <c r="Q765" s="5">
        <v>51.003051999999997</v>
      </c>
      <c r="R765" s="5">
        <v>51.003051999999997</v>
      </c>
      <c r="S765" s="1" t="s">
        <v>49</v>
      </c>
      <c r="T765" s="7">
        <v>460055</v>
      </c>
      <c r="U765" s="7">
        <v>357521</v>
      </c>
      <c r="V765" s="7">
        <v>282502</v>
      </c>
      <c r="W765" s="7">
        <v>248811</v>
      </c>
      <c r="X765" s="7">
        <v>591043</v>
      </c>
      <c r="Y765" s="7">
        <v>545649</v>
      </c>
      <c r="Z765" s="7">
        <v>497123</v>
      </c>
      <c r="AA765" s="7">
        <v>460055</v>
      </c>
      <c r="AB765" s="5">
        <v>48.435000000000002</v>
      </c>
      <c r="AC765" s="5">
        <v>48.137</v>
      </c>
      <c r="AD765" s="5">
        <v>28.492000000000001</v>
      </c>
      <c r="AE765" s="5">
        <v>29.032</v>
      </c>
      <c r="AF765" s="7">
        <v>29212082</v>
      </c>
      <c r="AG765" s="7">
        <v>29304401</v>
      </c>
      <c r="AH765" s="7">
        <v>29414920</v>
      </c>
      <c r="AI765" s="5">
        <v>102.74</v>
      </c>
      <c r="AJ765" s="7">
        <v>582</v>
      </c>
      <c r="AK765" s="7">
        <v>30013442</v>
      </c>
      <c r="AL765" s="6">
        <v>8618.6600039999994</v>
      </c>
      <c r="AM765" s="7">
        <v>29099529</v>
      </c>
      <c r="AN765" s="5">
        <v>99.614019999999996</v>
      </c>
    </row>
    <row r="766" spans="1:40" x14ac:dyDescent="0.3">
      <c r="A766" s="4" t="s">
        <v>815</v>
      </c>
      <c r="B766" s="2">
        <v>4059483</v>
      </c>
      <c r="C766" s="1" t="s">
        <v>54</v>
      </c>
      <c r="D766" s="5">
        <v>8935.7176524799997</v>
      </c>
      <c r="E766" s="6">
        <v>9917.7176519999994</v>
      </c>
      <c r="F766" s="6" t="s">
        <v>42</v>
      </c>
      <c r="G766" s="5">
        <v>2.83</v>
      </c>
      <c r="H766" s="5">
        <v>13.370381</v>
      </c>
      <c r="I766" s="5">
        <v>2.83</v>
      </c>
      <c r="J766" s="5">
        <v>13.370381</v>
      </c>
      <c r="K766" s="5">
        <v>3.3626756200000001</v>
      </c>
      <c r="L766" s="5">
        <v>2.2602017299999999</v>
      </c>
      <c r="M766" s="5">
        <v>7.7787860000000002</v>
      </c>
      <c r="N766" s="5" t="s">
        <v>42</v>
      </c>
      <c r="O766" s="5" t="s">
        <v>42</v>
      </c>
      <c r="P766" s="5">
        <v>1.313431</v>
      </c>
      <c r="Q766" s="5">
        <v>7.8587300000000004</v>
      </c>
      <c r="R766" s="5">
        <v>7.8587300000000004</v>
      </c>
      <c r="S766" s="1" t="s">
        <v>49</v>
      </c>
      <c r="T766" s="7">
        <v>8160000</v>
      </c>
      <c r="U766" s="7">
        <v>7946000</v>
      </c>
      <c r="V766" s="7">
        <v>6894000</v>
      </c>
      <c r="W766" s="7">
        <v>5987000</v>
      </c>
      <c r="X766" s="7">
        <v>7551000</v>
      </c>
      <c r="Y766" s="7">
        <v>7714000</v>
      </c>
      <c r="Z766" s="7">
        <v>7905000</v>
      </c>
      <c r="AA766" s="7">
        <v>8160000</v>
      </c>
      <c r="AB766" s="5">
        <v>21.434000000000001</v>
      </c>
      <c r="AC766" s="8">
        <v>23.07</v>
      </c>
      <c r="AD766" s="5">
        <v>14.461</v>
      </c>
      <c r="AE766" s="5">
        <v>15.494999999999999</v>
      </c>
      <c r="AF766" s="7">
        <v>65100000</v>
      </c>
      <c r="AG766" s="7">
        <v>65200000</v>
      </c>
      <c r="AH766" s="7">
        <v>65187701</v>
      </c>
      <c r="AI766" s="8">
        <v>87.6</v>
      </c>
      <c r="AJ766" s="7">
        <v>713</v>
      </c>
      <c r="AK766" s="7">
        <v>57080884</v>
      </c>
      <c r="AL766" s="6">
        <v>7828.0724309999996</v>
      </c>
      <c r="AM766" s="7">
        <v>64759887</v>
      </c>
      <c r="AN766" s="5">
        <v>99.389570000000006</v>
      </c>
    </row>
    <row r="767" spans="1:40" x14ac:dyDescent="0.3">
      <c r="A767" s="4" t="s">
        <v>816</v>
      </c>
      <c r="B767" s="2">
        <v>7390107</v>
      </c>
      <c r="C767" s="1" t="s">
        <v>54</v>
      </c>
      <c r="D767" s="5">
        <v>8485.2915530999999</v>
      </c>
      <c r="E767" s="6">
        <v>12075.985553</v>
      </c>
      <c r="F767" s="6" t="s">
        <v>42</v>
      </c>
      <c r="G767" s="5">
        <v>5.8000000000000003E-2</v>
      </c>
      <c r="H767" s="5" t="s">
        <v>799</v>
      </c>
      <c r="I767" s="5">
        <v>5.8000000000000003E-2</v>
      </c>
      <c r="J767" s="5" t="s">
        <v>799</v>
      </c>
      <c r="K767" s="5" t="s">
        <v>799</v>
      </c>
      <c r="L767" s="5">
        <v>6.12949988</v>
      </c>
      <c r="M767" s="5">
        <v>172.58503400000001</v>
      </c>
      <c r="N767" s="5" t="s">
        <v>42</v>
      </c>
      <c r="O767" s="5" t="s">
        <v>42</v>
      </c>
      <c r="P767" s="5">
        <v>2.4223089999999998</v>
      </c>
      <c r="Q767" s="5">
        <v>19.750454000000001</v>
      </c>
      <c r="R767" s="5">
        <v>19.750454000000001</v>
      </c>
      <c r="S767" s="1"/>
      <c r="T767" s="7">
        <v>4563284</v>
      </c>
      <c r="U767" s="7">
        <v>4150478</v>
      </c>
      <c r="V767" s="7">
        <v>3479886</v>
      </c>
      <c r="W767" s="7" t="s">
        <v>42</v>
      </c>
      <c r="X767" s="7">
        <v>4985319</v>
      </c>
      <c r="Y767" s="7">
        <v>4840133</v>
      </c>
      <c r="Z767" s="7">
        <v>4701708.5</v>
      </c>
      <c r="AA767" s="7">
        <v>4563284</v>
      </c>
      <c r="AB767" s="5">
        <v>13.922000000000001</v>
      </c>
      <c r="AC767" s="5">
        <v>14.247</v>
      </c>
      <c r="AD767" s="8">
        <v>11.744999999999999</v>
      </c>
      <c r="AE767" s="8">
        <v>11.617000000000001</v>
      </c>
      <c r="AF767" s="7">
        <v>281211630</v>
      </c>
      <c r="AG767" s="7">
        <v>281211630</v>
      </c>
      <c r="AH767" s="7">
        <v>281211630</v>
      </c>
      <c r="AI767" s="5">
        <v>5.34</v>
      </c>
      <c r="AJ767" s="7">
        <v>2</v>
      </c>
      <c r="AK767" s="7">
        <v>17876606</v>
      </c>
      <c r="AL767" s="6">
        <v>453.529494</v>
      </c>
      <c r="AM767" s="7">
        <v>71740774</v>
      </c>
      <c r="AN767" s="5">
        <v>21.449629999999999</v>
      </c>
    </row>
    <row r="768" spans="1:40" x14ac:dyDescent="0.3">
      <c r="A768" s="4" t="s">
        <v>817</v>
      </c>
      <c r="B768" s="2">
        <v>4065191</v>
      </c>
      <c r="C768" s="1" t="s">
        <v>41</v>
      </c>
      <c r="D768" s="5">
        <v>11578.648149520001</v>
      </c>
      <c r="E768" s="6">
        <v>41801.648149000001</v>
      </c>
      <c r="F768" s="6" t="s">
        <v>42</v>
      </c>
      <c r="G768" s="5">
        <v>-0.23</v>
      </c>
      <c r="H768" s="5">
        <v>42.052506000000001</v>
      </c>
      <c r="I768" s="5">
        <v>-0.23</v>
      </c>
      <c r="J768" s="5">
        <v>42.052506000000001</v>
      </c>
      <c r="K768" s="5" t="s">
        <v>799</v>
      </c>
      <c r="L768" s="5" t="s">
        <v>799</v>
      </c>
      <c r="M768" s="5" t="s">
        <v>799</v>
      </c>
      <c r="N768" s="5" t="s">
        <v>42</v>
      </c>
      <c r="O768" s="5" t="s">
        <v>42</v>
      </c>
      <c r="P768" s="5">
        <v>0.77969200000000005</v>
      </c>
      <c r="Q768" s="5">
        <v>4.2895479999999999</v>
      </c>
      <c r="R768" s="5">
        <v>4.2895479999999999</v>
      </c>
      <c r="S768" s="1" t="s">
        <v>49</v>
      </c>
      <c r="T768" s="7">
        <v>52788000</v>
      </c>
      <c r="U768" s="7">
        <v>48971000</v>
      </c>
      <c r="V768" s="7">
        <v>29882000</v>
      </c>
      <c r="W768" s="7">
        <v>17337000</v>
      </c>
      <c r="X768" s="7">
        <v>53613000</v>
      </c>
      <c r="Y768" s="7">
        <v>53448000</v>
      </c>
      <c r="Z768" s="7">
        <v>53169000</v>
      </c>
      <c r="AA768" s="7">
        <v>52788000</v>
      </c>
      <c r="AB768" s="5">
        <v>26.116</v>
      </c>
      <c r="AC768" s="5">
        <v>24.033000000000001</v>
      </c>
      <c r="AD768" s="8">
        <v>11.933</v>
      </c>
      <c r="AE768" s="8">
        <v>9.4510000000000005</v>
      </c>
      <c r="AF768" s="7">
        <v>657102842</v>
      </c>
      <c r="AG768" s="7">
        <v>656607802</v>
      </c>
      <c r="AH768" s="7">
        <v>653504063</v>
      </c>
      <c r="AI768" s="5">
        <v>55.86</v>
      </c>
      <c r="AJ768" s="7">
        <v>641</v>
      </c>
      <c r="AK768" s="7">
        <v>367074198</v>
      </c>
      <c r="AL768" s="6">
        <v>6467.8473679999997</v>
      </c>
      <c r="AM768" s="7">
        <v>648791150</v>
      </c>
      <c r="AN768" s="5">
        <v>98.730869999999996</v>
      </c>
    </row>
    <row r="769" spans="1:40" x14ac:dyDescent="0.3">
      <c r="A769" s="4" t="s">
        <v>818</v>
      </c>
      <c r="B769" s="2">
        <v>4913427</v>
      </c>
      <c r="C769" s="1" t="s">
        <v>54</v>
      </c>
      <c r="D769" s="5">
        <v>10297.410614009999</v>
      </c>
      <c r="E769" s="6">
        <v>6471.2206139999998</v>
      </c>
      <c r="F769" s="6" t="s">
        <v>42</v>
      </c>
      <c r="G769" s="8">
        <v>1.4890000000000001</v>
      </c>
      <c r="H769" s="5">
        <v>27.437908</v>
      </c>
      <c r="I769" s="8">
        <v>1.4890000000000001</v>
      </c>
      <c r="J769" s="5">
        <v>27.437908</v>
      </c>
      <c r="K769" s="5">
        <v>2.7030391500000004</v>
      </c>
      <c r="L769" s="5">
        <v>2.6159022900000002</v>
      </c>
      <c r="M769" s="5">
        <v>17.162714999999999</v>
      </c>
      <c r="N769" s="5" t="s">
        <v>42</v>
      </c>
      <c r="O769" s="5" t="s">
        <v>42</v>
      </c>
      <c r="P769" s="5">
        <v>1.3919649999999999</v>
      </c>
      <c r="Q769" s="5">
        <v>8.4081899999999994</v>
      </c>
      <c r="R769" s="5">
        <v>8.4081899999999994</v>
      </c>
      <c r="S769" s="1" t="s">
        <v>63</v>
      </c>
      <c r="T769" s="7">
        <v>4313586</v>
      </c>
      <c r="U769" s="7">
        <v>2997760</v>
      </c>
      <c r="V769" s="7">
        <v>3105246</v>
      </c>
      <c r="W769" s="7">
        <v>4276539</v>
      </c>
      <c r="X769" s="7">
        <v>4648981</v>
      </c>
      <c r="Y769" s="7">
        <v>4313586</v>
      </c>
      <c r="Z769" s="7">
        <v>4037478</v>
      </c>
      <c r="AA769" s="7">
        <v>3584345</v>
      </c>
      <c r="AB769" s="5">
        <v>52.453000000000003</v>
      </c>
      <c r="AC769" s="5">
        <v>52.823</v>
      </c>
      <c r="AD769" s="8">
        <v>10.6</v>
      </c>
      <c r="AE769" s="8">
        <v>11.643000000000001</v>
      </c>
      <c r="AF769" s="7">
        <v>164866679</v>
      </c>
      <c r="AG769" s="7">
        <v>164751486</v>
      </c>
      <c r="AH769" s="7">
        <v>165120389</v>
      </c>
      <c r="AI769" s="5">
        <v>60.53</v>
      </c>
      <c r="AJ769" s="7">
        <v>279</v>
      </c>
      <c r="AK769" s="7">
        <v>98980966</v>
      </c>
      <c r="AL769" s="6">
        <v>6232.8314289999998</v>
      </c>
      <c r="AM769" s="7">
        <v>121023457</v>
      </c>
      <c r="AN769" s="5">
        <v>74.007409999999993</v>
      </c>
    </row>
    <row r="770" spans="1:40" x14ac:dyDescent="0.3">
      <c r="A770" s="4" t="s">
        <v>819</v>
      </c>
      <c r="B770" s="2">
        <v>4098629</v>
      </c>
      <c r="C770" s="1" t="s">
        <v>54</v>
      </c>
      <c r="D770" s="5">
        <v>9132.7088574400004</v>
      </c>
      <c r="E770" s="6">
        <v>8898.3278570000002</v>
      </c>
      <c r="F770" s="6" t="s">
        <v>42</v>
      </c>
      <c r="G770" s="5">
        <v>23.34</v>
      </c>
      <c r="H770" s="5" t="s">
        <v>799</v>
      </c>
      <c r="I770" s="5">
        <v>23.34</v>
      </c>
      <c r="J770" s="5" t="s">
        <v>799</v>
      </c>
      <c r="K770" s="5">
        <v>1.3504096699999999</v>
      </c>
      <c r="L770" s="5">
        <v>1.2201222599999999</v>
      </c>
      <c r="M770" s="5">
        <v>41.455793</v>
      </c>
      <c r="N770" s="5" t="s">
        <v>42</v>
      </c>
      <c r="O770" s="5" t="s">
        <v>42</v>
      </c>
      <c r="P770" s="5">
        <v>3.4486849999999998</v>
      </c>
      <c r="Q770" s="5">
        <v>16.123460000000001</v>
      </c>
      <c r="R770" s="5">
        <v>16.123460000000001</v>
      </c>
      <c r="S770" s="1" t="s">
        <v>49</v>
      </c>
      <c r="T770" s="7">
        <v>2671262</v>
      </c>
      <c r="U770" s="7">
        <v>2802249</v>
      </c>
      <c r="V770" s="7">
        <v>2922545</v>
      </c>
      <c r="W770" s="7">
        <v>2545626</v>
      </c>
      <c r="X770" s="7">
        <v>2580209</v>
      </c>
      <c r="Y770" s="7">
        <v>2562604</v>
      </c>
      <c r="Z770" s="7">
        <v>2605238</v>
      </c>
      <c r="AA770" s="7">
        <v>2671262</v>
      </c>
      <c r="AB770" s="5">
        <v>53.564</v>
      </c>
      <c r="AC770" s="8">
        <v>54.54</v>
      </c>
      <c r="AD770" s="5">
        <v>19.152000000000001</v>
      </c>
      <c r="AE770" s="5">
        <v>18.738</v>
      </c>
      <c r="AF770" s="7">
        <v>27995677</v>
      </c>
      <c r="AG770" s="7">
        <v>28198730</v>
      </c>
      <c r="AH770" s="7">
        <v>29145170</v>
      </c>
      <c r="AI770" s="5">
        <v>70.05</v>
      </c>
      <c r="AJ770" s="7">
        <v>561</v>
      </c>
      <c r="AK770" s="7">
        <v>19613088</v>
      </c>
      <c r="AL770" s="6">
        <v>6400.5351369999998</v>
      </c>
      <c r="AM770" s="7">
        <v>19428126</v>
      </c>
      <c r="AN770" s="5">
        <v>69.394180000000006</v>
      </c>
    </row>
    <row r="771" spans="1:40" x14ac:dyDescent="0.3">
      <c r="A771" s="4" t="s">
        <v>820</v>
      </c>
      <c r="B771" s="2">
        <v>100206</v>
      </c>
      <c r="C771" s="1" t="s">
        <v>54</v>
      </c>
      <c r="D771" s="5">
        <v>8080.2310963199998</v>
      </c>
      <c r="E771" s="6" t="s">
        <v>42</v>
      </c>
      <c r="F771" s="6">
        <v>8796.2310959999995</v>
      </c>
      <c r="G771" s="5">
        <v>1.33</v>
      </c>
      <c r="H771" s="5">
        <v>15.36</v>
      </c>
      <c r="I771" s="5">
        <v>1.33</v>
      </c>
      <c r="J771" s="5">
        <v>15.36</v>
      </c>
      <c r="K771" s="5">
        <v>1.2880303435413001</v>
      </c>
      <c r="L771" s="5">
        <v>1.1696098830981101</v>
      </c>
      <c r="M771" s="5">
        <v>4.3475799999999998</v>
      </c>
      <c r="N771" s="5" t="s">
        <v>42</v>
      </c>
      <c r="O771" s="5" t="s">
        <v>42</v>
      </c>
      <c r="P771" s="5" t="s">
        <v>42</v>
      </c>
      <c r="Q771" s="5" t="s">
        <v>42</v>
      </c>
      <c r="R771" s="5" t="s">
        <v>42</v>
      </c>
      <c r="S771" s="1" t="s">
        <v>49</v>
      </c>
      <c r="T771" s="7">
        <v>3592000</v>
      </c>
      <c r="U771" s="7">
        <v>3534000</v>
      </c>
      <c r="V771" s="7">
        <v>2967000</v>
      </c>
      <c r="W771" s="7">
        <v>2912000</v>
      </c>
      <c r="X771" s="7">
        <v>3200000</v>
      </c>
      <c r="Y771" s="7">
        <v>3280000</v>
      </c>
      <c r="Z771" s="7">
        <v>3386000</v>
      </c>
      <c r="AA771" s="7">
        <v>3592000</v>
      </c>
      <c r="AB771" s="5" t="s">
        <v>42</v>
      </c>
      <c r="AC771" s="5" t="s">
        <v>42</v>
      </c>
      <c r="AD771" s="5" t="s">
        <v>42</v>
      </c>
      <c r="AE771" s="5" t="s">
        <v>42</v>
      </c>
      <c r="AF771" s="7">
        <v>132723309</v>
      </c>
      <c r="AG771" s="7">
        <v>132604838</v>
      </c>
      <c r="AH771" s="7">
        <v>131790088</v>
      </c>
      <c r="AI771" s="5">
        <v>87.06</v>
      </c>
      <c r="AJ771" s="7">
        <v>605</v>
      </c>
      <c r="AK771" s="7">
        <v>114501981</v>
      </c>
      <c r="AL771" s="6">
        <v>7035.0017120000002</v>
      </c>
      <c r="AM771" s="7">
        <v>130631356</v>
      </c>
      <c r="AN771" s="5">
        <v>99.328729999999993</v>
      </c>
    </row>
    <row r="772" spans="1:40" x14ac:dyDescent="0.3">
      <c r="A772" s="4" t="s">
        <v>821</v>
      </c>
      <c r="B772" s="2">
        <v>100184</v>
      </c>
      <c r="C772" s="1" t="s">
        <v>41</v>
      </c>
      <c r="D772" s="5">
        <v>8418.9716050700008</v>
      </c>
      <c r="E772" s="6" t="s">
        <v>42</v>
      </c>
      <c r="F772" s="6">
        <v>7007.8606050000017</v>
      </c>
      <c r="G772" s="8">
        <v>1.0680000000000001</v>
      </c>
      <c r="H772" s="5">
        <v>17.098041531861998</v>
      </c>
      <c r="I772" s="8">
        <v>1.0680000000000001</v>
      </c>
      <c r="J772" s="5">
        <v>17.098041531861998</v>
      </c>
      <c r="K772" s="5">
        <v>2.5685065270910399</v>
      </c>
      <c r="L772" s="5">
        <v>2.45591774277763</v>
      </c>
      <c r="M772" s="5">
        <v>10.213982</v>
      </c>
      <c r="N772" s="5" t="s">
        <v>42</v>
      </c>
      <c r="O772" s="5" t="s">
        <v>42</v>
      </c>
      <c r="P772" s="5" t="s">
        <v>42</v>
      </c>
      <c r="Q772" s="5" t="s">
        <v>42</v>
      </c>
      <c r="R772" s="5" t="s">
        <v>42</v>
      </c>
      <c r="S772" s="1" t="s">
        <v>49</v>
      </c>
      <c r="T772" s="7">
        <v>1583535</v>
      </c>
      <c r="U772" s="7">
        <v>1507991</v>
      </c>
      <c r="V772" s="7">
        <v>1418476</v>
      </c>
      <c r="W772" s="7">
        <v>1346746</v>
      </c>
      <c r="X772" s="7">
        <v>1643953</v>
      </c>
      <c r="Y772" s="7">
        <v>1612782</v>
      </c>
      <c r="Z772" s="7">
        <v>1592718</v>
      </c>
      <c r="AA772" s="7">
        <v>1583535</v>
      </c>
      <c r="AB772" s="5" t="s">
        <v>42</v>
      </c>
      <c r="AC772" s="5" t="s">
        <v>42</v>
      </c>
      <c r="AD772" s="5" t="s">
        <v>42</v>
      </c>
      <c r="AE772" s="5" t="s">
        <v>42</v>
      </c>
      <c r="AF772" s="7">
        <v>134797835</v>
      </c>
      <c r="AG772" s="7">
        <v>135454443</v>
      </c>
      <c r="AH772" s="7">
        <v>137115461</v>
      </c>
      <c r="AI772" s="5">
        <v>70.72</v>
      </c>
      <c r="AJ772" s="7">
        <v>507</v>
      </c>
      <c r="AK772" s="7">
        <v>95214656</v>
      </c>
      <c r="AL772" s="6">
        <v>5953.7724390000003</v>
      </c>
      <c r="AM772" s="7">
        <v>122638388</v>
      </c>
      <c r="AN772" s="5">
        <v>91.086879999999994</v>
      </c>
    </row>
    <row r="773" spans="1:40" x14ac:dyDescent="0.3">
      <c r="A773" s="4" t="s">
        <v>822</v>
      </c>
      <c r="B773" s="2">
        <v>4250588</v>
      </c>
      <c r="C773" s="1" t="s">
        <v>54</v>
      </c>
      <c r="D773" s="5">
        <v>7975.9353078000004</v>
      </c>
      <c r="E773" s="6">
        <v>11059.277307</v>
      </c>
      <c r="F773" s="6">
        <v>19767.902707000001</v>
      </c>
      <c r="G773" s="5">
        <v>9.5000000000000001E-2</v>
      </c>
      <c r="H773" s="5">
        <v>82.753246753246799</v>
      </c>
      <c r="I773" s="5">
        <v>9.5000000000000001E-2</v>
      </c>
      <c r="J773" s="5">
        <v>82.753246753246799</v>
      </c>
      <c r="K773" s="5" t="s">
        <v>799</v>
      </c>
      <c r="L773" s="5">
        <v>26.3628050071978</v>
      </c>
      <c r="M773" s="5">
        <v>25.8587943000881</v>
      </c>
      <c r="N773" s="5" t="s">
        <v>42</v>
      </c>
      <c r="O773" s="5" t="s">
        <v>42</v>
      </c>
      <c r="P773" s="5">
        <v>4.7567149999999998</v>
      </c>
      <c r="Q773" s="5">
        <v>16.716943000000001</v>
      </c>
      <c r="R773" s="5">
        <v>36.815507559768697</v>
      </c>
      <c r="S773" s="1" t="s">
        <v>49</v>
      </c>
      <c r="T773" s="7">
        <v>2086280</v>
      </c>
      <c r="U773" s="7">
        <v>1724779</v>
      </c>
      <c r="V773" s="7">
        <v>1432012</v>
      </c>
      <c r="W773" s="7">
        <v>1018714</v>
      </c>
      <c r="X773" s="7">
        <v>2401403</v>
      </c>
      <c r="Y773" s="7">
        <v>2296736</v>
      </c>
      <c r="Z773" s="7">
        <v>2184338</v>
      </c>
      <c r="AA773" s="7">
        <v>2086280</v>
      </c>
      <c r="AB773" s="5">
        <v>35.926000000000002</v>
      </c>
      <c r="AC773" s="5">
        <v>37.607999999999997</v>
      </c>
      <c r="AD773" s="5">
        <v>24.553999999999998</v>
      </c>
      <c r="AE773" s="5">
        <v>26.277000000000001</v>
      </c>
      <c r="AF773" s="7">
        <v>261821296</v>
      </c>
      <c r="AG773" s="7">
        <v>260503201</v>
      </c>
      <c r="AH773" s="7">
        <v>260248863</v>
      </c>
      <c r="AI773" s="5">
        <v>79.150000000000006</v>
      </c>
      <c r="AJ773" s="7">
        <v>417</v>
      </c>
      <c r="AK773" s="7">
        <v>99074217</v>
      </c>
      <c r="AL773" s="6">
        <v>6313.0091069999999</v>
      </c>
      <c r="AM773" s="7">
        <v>104115329</v>
      </c>
      <c r="AN773" s="5">
        <v>83.178070000000005</v>
      </c>
    </row>
    <row r="774" spans="1:40" x14ac:dyDescent="0.3">
      <c r="A774" s="4" t="s">
        <v>823</v>
      </c>
      <c r="B774" s="2">
        <v>6318839</v>
      </c>
      <c r="C774" s="1" t="s">
        <v>54</v>
      </c>
      <c r="D774" s="5">
        <v>9208.3973228399991</v>
      </c>
      <c r="E774" s="6">
        <v>9415.5267019999992</v>
      </c>
      <c r="F774" s="6" t="s">
        <v>42</v>
      </c>
      <c r="G774" s="5">
        <v>-0.34928223976130252</v>
      </c>
      <c r="H774" s="5" t="s">
        <v>799</v>
      </c>
      <c r="I774" s="5">
        <v>-0.34928223976130252</v>
      </c>
      <c r="J774" s="5" t="s">
        <v>799</v>
      </c>
      <c r="K774" s="5">
        <v>5.6811224100000004</v>
      </c>
      <c r="L774" s="5">
        <v>5.5648451400000001</v>
      </c>
      <c r="M774" s="5" t="s">
        <v>42</v>
      </c>
      <c r="N774" s="5" t="s">
        <v>42</v>
      </c>
      <c r="O774" s="5" t="s">
        <v>42</v>
      </c>
      <c r="P774" s="5">
        <v>1.0461560000000001</v>
      </c>
      <c r="Q774" s="5" t="s">
        <v>799</v>
      </c>
      <c r="R774" s="5">
        <v>-3.9616750000000001</v>
      </c>
      <c r="S774" s="1" t="s">
        <v>49</v>
      </c>
      <c r="T774" s="7">
        <v>7859679.8794203317</v>
      </c>
      <c r="U774" s="7">
        <v>7333220.6752013862</v>
      </c>
      <c r="V774" s="7">
        <v>5602397.2651196737</v>
      </c>
      <c r="W774" s="7">
        <v>2357919.5409210999</v>
      </c>
      <c r="X774" s="7">
        <v>8767097.6947088204</v>
      </c>
      <c r="Y774" s="7">
        <v>8796857.5028004348</v>
      </c>
      <c r="Z774" s="7">
        <v>7656785.3777592061</v>
      </c>
      <c r="AA774" s="7">
        <v>7859679.8794203317</v>
      </c>
      <c r="AB774" s="8">
        <v>5.4870000000000001</v>
      </c>
      <c r="AC774" s="8">
        <v>8.6530000000000005</v>
      </c>
      <c r="AD774" s="8">
        <v>-34.659999999999997</v>
      </c>
      <c r="AE774" s="5">
        <v>-29.611999999999998</v>
      </c>
      <c r="AF774" s="7">
        <v>2055157535</v>
      </c>
      <c r="AG774" s="7">
        <v>2049835673</v>
      </c>
      <c r="AH774" s="7">
        <v>1735659934</v>
      </c>
      <c r="AI774" s="5">
        <v>16.059999999999999</v>
      </c>
      <c r="AJ774" s="7">
        <v>540</v>
      </c>
      <c r="AK774" s="7">
        <v>337550378</v>
      </c>
      <c r="AL774" s="6">
        <v>1478.4706550000001</v>
      </c>
      <c r="AM774" s="7">
        <v>1335596032</v>
      </c>
      <c r="AN774" s="8">
        <v>63.527999999999999</v>
      </c>
    </row>
    <row r="775" spans="1:40" x14ac:dyDescent="0.3">
      <c r="A775" s="4" t="s">
        <v>824</v>
      </c>
      <c r="B775" s="2">
        <v>4811863</v>
      </c>
      <c r="C775" s="1" t="s">
        <v>54</v>
      </c>
      <c r="D775" s="5">
        <v>9141.1576178199994</v>
      </c>
      <c r="E775" s="6">
        <v>9076.8226169999998</v>
      </c>
      <c r="F775" s="6" t="s">
        <v>42</v>
      </c>
      <c r="G775" s="5">
        <v>0.75</v>
      </c>
      <c r="H775" s="5">
        <v>269.12994400000002</v>
      </c>
      <c r="I775" s="5">
        <v>0.75</v>
      </c>
      <c r="J775" s="5">
        <v>269.12994400000002</v>
      </c>
      <c r="K775" s="5">
        <v>9.8145706299999986</v>
      </c>
      <c r="L775" s="5">
        <v>8.2744485000000001</v>
      </c>
      <c r="M775" s="5">
        <v>68.679354000000004</v>
      </c>
      <c r="N775" s="5" t="s">
        <v>42</v>
      </c>
      <c r="O775" s="5" t="s">
        <v>42</v>
      </c>
      <c r="P775" s="5">
        <v>7.7994589999999997</v>
      </c>
      <c r="Q775" s="5">
        <v>65.335783000000006</v>
      </c>
      <c r="R775" s="5">
        <v>65.335783000000006</v>
      </c>
      <c r="S775" s="1" t="s">
        <v>49</v>
      </c>
      <c r="T775" s="7">
        <v>1058522</v>
      </c>
      <c r="U775" s="7">
        <v>847133</v>
      </c>
      <c r="V775" s="7">
        <v>747590</v>
      </c>
      <c r="W775" s="7">
        <v>560412</v>
      </c>
      <c r="X775" s="7">
        <v>1163776</v>
      </c>
      <c r="Y775" s="7">
        <v>1133683</v>
      </c>
      <c r="Z775" s="7">
        <v>1095779</v>
      </c>
      <c r="AA775" s="7">
        <v>1058522</v>
      </c>
      <c r="AB775" s="8">
        <v>64.489999999999995</v>
      </c>
      <c r="AC775" s="5">
        <v>62.835999999999999</v>
      </c>
      <c r="AD775" s="8">
        <v>11.026999999999999</v>
      </c>
      <c r="AE775" s="8">
        <v>8.81</v>
      </c>
      <c r="AF775" s="7">
        <v>38363321</v>
      </c>
      <c r="AG775" s="7">
        <v>38835781</v>
      </c>
      <c r="AH775" s="7">
        <v>38572339</v>
      </c>
      <c r="AI775" s="5">
        <v>93.67</v>
      </c>
      <c r="AJ775" s="7">
        <v>430</v>
      </c>
      <c r="AK775" s="7">
        <v>35948081</v>
      </c>
      <c r="AL775" s="6">
        <v>8562.1139320000002</v>
      </c>
      <c r="AM775" s="7">
        <v>37053486</v>
      </c>
      <c r="AN775" s="5">
        <v>96.545749999999998</v>
      </c>
    </row>
    <row r="776" spans="1:40" x14ac:dyDescent="0.3">
      <c r="A776" s="4" t="s">
        <v>825</v>
      </c>
      <c r="B776" s="2">
        <v>15057999</v>
      </c>
      <c r="C776" s="1" t="s">
        <v>54</v>
      </c>
      <c r="D776" s="5">
        <v>9618.1576983100003</v>
      </c>
      <c r="E776" s="6">
        <v>20552.877698</v>
      </c>
      <c r="F776" s="6">
        <v>25546.881617999999</v>
      </c>
      <c r="G776" s="5">
        <v>-0.10299999999999999</v>
      </c>
      <c r="H776" s="5">
        <v>107.25085900000001</v>
      </c>
      <c r="I776" s="5">
        <v>-0.86499999999999999</v>
      </c>
      <c r="J776" s="5" t="s">
        <v>799</v>
      </c>
      <c r="K776" s="5" t="s">
        <v>799</v>
      </c>
      <c r="L776" s="5">
        <v>2.2742840499999999</v>
      </c>
      <c r="M776" s="5">
        <v>32.442827000000001</v>
      </c>
      <c r="N776" s="5" t="s">
        <v>42</v>
      </c>
      <c r="O776" s="5" t="s">
        <v>799</v>
      </c>
      <c r="P776" s="5">
        <v>2.74709</v>
      </c>
      <c r="Q776" s="5">
        <v>29.632774999999999</v>
      </c>
      <c r="R776" s="5">
        <v>29.632774999999999</v>
      </c>
      <c r="S776" s="1" t="s">
        <v>49</v>
      </c>
      <c r="T776" s="7">
        <v>5960157</v>
      </c>
      <c r="U776" s="7">
        <v>5268137</v>
      </c>
      <c r="V776" s="7">
        <v>5077713</v>
      </c>
      <c r="W776" s="7">
        <v>3478743</v>
      </c>
      <c r="X776" s="7">
        <v>7481692</v>
      </c>
      <c r="Y776" s="7">
        <v>6669449</v>
      </c>
      <c r="Z776" s="7">
        <v>6223823</v>
      </c>
      <c r="AA776" s="7">
        <v>5960157</v>
      </c>
      <c r="AB776" s="5">
        <v>59.033999999999999</v>
      </c>
      <c r="AC776" s="5">
        <v>53.841000000000001</v>
      </c>
      <c r="AD776" s="5">
        <v>15.074999999999999</v>
      </c>
      <c r="AE776" s="8">
        <v>8.1419999999999995</v>
      </c>
      <c r="AF776" s="7">
        <v>307864479</v>
      </c>
      <c r="AG776" s="7">
        <v>306602233</v>
      </c>
      <c r="AH776" s="7">
        <v>300309972</v>
      </c>
      <c r="AI776" s="5">
        <v>70.150000000000006</v>
      </c>
      <c r="AJ776" s="7">
        <v>256</v>
      </c>
      <c r="AK776" s="7">
        <v>216189528</v>
      </c>
      <c r="AL776" s="6">
        <v>6747.2751680000001</v>
      </c>
      <c r="AM776" s="7">
        <v>192692137</v>
      </c>
      <c r="AN776" s="5">
        <v>62.52675</v>
      </c>
    </row>
    <row r="777" spans="1:40" x14ac:dyDescent="0.3">
      <c r="A777" s="4" t="s">
        <v>826</v>
      </c>
      <c r="B777" s="2">
        <v>6336286</v>
      </c>
      <c r="C777" s="1" t="s">
        <v>54</v>
      </c>
      <c r="D777" s="5">
        <v>9655.9175641799993</v>
      </c>
      <c r="E777" s="6">
        <v>12361.917563999999</v>
      </c>
      <c r="F777" s="6" t="s">
        <v>42</v>
      </c>
      <c r="G777" s="5">
        <v>0.68600000000000005</v>
      </c>
      <c r="H777" s="5">
        <v>24.038826</v>
      </c>
      <c r="I777" s="5">
        <v>0.68600000000000005</v>
      </c>
      <c r="J777" s="5">
        <v>24.038826</v>
      </c>
      <c r="K777" s="5" t="s">
        <v>799</v>
      </c>
      <c r="L777" s="5">
        <v>5.7785112700000001</v>
      </c>
      <c r="M777" s="5">
        <v>14.775902</v>
      </c>
      <c r="N777" s="5" t="s">
        <v>42</v>
      </c>
      <c r="O777" s="5" t="s">
        <v>42</v>
      </c>
      <c r="P777" s="5">
        <v>1.720996</v>
      </c>
      <c r="Q777" s="5">
        <v>12.399115</v>
      </c>
      <c r="R777" s="5">
        <v>12.399115</v>
      </c>
      <c r="S777" s="1" t="s">
        <v>45</v>
      </c>
      <c r="T777" s="7">
        <v>6702000</v>
      </c>
      <c r="U777" s="7">
        <v>6651000</v>
      </c>
      <c r="V777" s="7">
        <v>5004000</v>
      </c>
      <c r="W777" s="7">
        <v>3642000</v>
      </c>
      <c r="X777" s="7">
        <v>7183000</v>
      </c>
      <c r="Y777" s="7">
        <v>6972000</v>
      </c>
      <c r="Z777" s="7">
        <v>6869000</v>
      </c>
      <c r="AA777" s="7">
        <v>6702000</v>
      </c>
      <c r="AB777" s="5">
        <v>27.126000000000001</v>
      </c>
      <c r="AC777" s="5">
        <v>26.632000000000001</v>
      </c>
      <c r="AD777" s="5">
        <v>13.414</v>
      </c>
      <c r="AE777" s="8">
        <v>12.53</v>
      </c>
      <c r="AF777" s="7">
        <v>190189434</v>
      </c>
      <c r="AG777" s="7">
        <v>192642689</v>
      </c>
      <c r="AH777" s="7">
        <v>173340005</v>
      </c>
      <c r="AI777" s="5">
        <v>99.69</v>
      </c>
      <c r="AJ777" s="7">
        <v>495</v>
      </c>
      <c r="AK777" s="7">
        <v>189607621</v>
      </c>
      <c r="AL777" s="6">
        <v>9626.3789180000003</v>
      </c>
      <c r="AM777" s="7">
        <v>173549773</v>
      </c>
      <c r="AN777" s="5">
        <v>91.251009999999994</v>
      </c>
    </row>
    <row r="778" spans="1:40" x14ac:dyDescent="0.3">
      <c r="A778" s="4" t="s">
        <v>827</v>
      </c>
      <c r="B778" s="2">
        <v>4991702</v>
      </c>
      <c r="C778" s="1" t="s">
        <v>54</v>
      </c>
      <c r="D778" s="5">
        <v>8034.8832530400005</v>
      </c>
      <c r="E778" s="6">
        <v>8455.4832530000003</v>
      </c>
      <c r="F778" s="6" t="s">
        <v>42</v>
      </c>
      <c r="G778" s="5">
        <v>0.81</v>
      </c>
      <c r="H778" s="5">
        <v>19.558140000000002</v>
      </c>
      <c r="I778" s="5">
        <v>0.81</v>
      </c>
      <c r="J778" s="5">
        <v>19.558140000000002</v>
      </c>
      <c r="K778" s="5">
        <v>8.9838429699999995</v>
      </c>
      <c r="L778" s="5">
        <v>5.2094463800000002</v>
      </c>
      <c r="M778" s="5">
        <v>23.832802000000001</v>
      </c>
      <c r="N778" s="5" t="s">
        <v>42</v>
      </c>
      <c r="O778" s="5" t="s">
        <v>42</v>
      </c>
      <c r="P778" s="5">
        <v>2.3228710000000001</v>
      </c>
      <c r="Q778" s="5">
        <v>12.029426000000001</v>
      </c>
      <c r="R778" s="5">
        <v>12.029426000000001</v>
      </c>
      <c r="S778" s="1" t="s">
        <v>80</v>
      </c>
      <c r="T778" s="7">
        <v>3586300</v>
      </c>
      <c r="U778" s="7">
        <v>3430800</v>
      </c>
      <c r="V778" s="7">
        <v>3306600</v>
      </c>
      <c r="W778" s="7">
        <v>2853900</v>
      </c>
      <c r="X778" s="7">
        <v>3640100</v>
      </c>
      <c r="Y778" s="7">
        <v>3586300</v>
      </c>
      <c r="Z778" s="7">
        <v>3530400</v>
      </c>
      <c r="AA778" s="7">
        <v>3478200</v>
      </c>
      <c r="AB778" s="5">
        <v>35.640999999999998</v>
      </c>
      <c r="AC778" s="5">
        <v>35.658000000000001</v>
      </c>
      <c r="AD778" s="5">
        <v>18.055</v>
      </c>
      <c r="AE778" s="5">
        <v>18.079000000000001</v>
      </c>
      <c r="AF778" s="7">
        <v>119478037</v>
      </c>
      <c r="AG778" s="7">
        <v>120110002</v>
      </c>
      <c r="AH778" s="7">
        <v>120502271</v>
      </c>
      <c r="AI778" s="5">
        <v>85.57</v>
      </c>
      <c r="AJ778" s="7">
        <v>614</v>
      </c>
      <c r="AK778" s="7">
        <v>102193063</v>
      </c>
      <c r="AL778" s="6">
        <v>6875.5492780000004</v>
      </c>
      <c r="AM778" s="7">
        <v>118590488</v>
      </c>
      <c r="AN778" s="5">
        <v>99.301609999999997</v>
      </c>
    </row>
    <row r="779" spans="1:40" x14ac:dyDescent="0.3">
      <c r="A779" s="4" t="s">
        <v>828</v>
      </c>
      <c r="B779" s="2">
        <v>4391243</v>
      </c>
      <c r="C779" s="1" t="s">
        <v>54</v>
      </c>
      <c r="D779" s="5">
        <v>8593.1060086199996</v>
      </c>
      <c r="E779" s="6">
        <v>12438.022008</v>
      </c>
      <c r="F779" s="6">
        <v>12422.087859000001</v>
      </c>
      <c r="G779" s="5">
        <v>0.29699999999999999</v>
      </c>
      <c r="H779" s="5">
        <v>31.471544715447202</v>
      </c>
      <c r="I779" s="5">
        <v>0.29699999999999999</v>
      </c>
      <c r="J779" s="5">
        <v>31.471544715447202</v>
      </c>
      <c r="K779" s="5">
        <v>1.10370776582398</v>
      </c>
      <c r="L779" s="5">
        <v>1.0743105526932</v>
      </c>
      <c r="M779" s="5">
        <v>23.690329999999999</v>
      </c>
      <c r="N779" s="5" t="s">
        <v>42</v>
      </c>
      <c r="O779" s="5" t="s">
        <v>42</v>
      </c>
      <c r="P779" s="5">
        <v>13.759833</v>
      </c>
      <c r="Q779" s="5">
        <v>21.086753999999999</v>
      </c>
      <c r="R779" s="5">
        <v>19.331461503709999</v>
      </c>
      <c r="S779" s="1" t="s">
        <v>49</v>
      </c>
      <c r="T779" s="7">
        <v>797826</v>
      </c>
      <c r="U779" s="7">
        <v>631204</v>
      </c>
      <c r="V779" s="7">
        <v>452238</v>
      </c>
      <c r="W779" s="7">
        <v>330135</v>
      </c>
      <c r="X779" s="7">
        <v>903937</v>
      </c>
      <c r="Y779" s="7">
        <v>867493</v>
      </c>
      <c r="Z779" s="7">
        <v>825686</v>
      </c>
      <c r="AA779" s="7">
        <v>797826</v>
      </c>
      <c r="AB779" s="5">
        <v>76.876999999999995</v>
      </c>
      <c r="AC779" s="5">
        <v>77.486000000000004</v>
      </c>
      <c r="AD779" s="5">
        <v>63.523000000000003</v>
      </c>
      <c r="AE779" s="5">
        <v>65.058999999999997</v>
      </c>
      <c r="AF779" s="7">
        <v>219507345</v>
      </c>
      <c r="AG779" s="7">
        <v>217840073</v>
      </c>
      <c r="AH779" s="7">
        <v>206484287</v>
      </c>
      <c r="AI779" s="5">
        <v>108.76</v>
      </c>
      <c r="AJ779" s="7">
        <v>519</v>
      </c>
      <c r="AK779" s="7">
        <v>241427364</v>
      </c>
      <c r="AL779" s="6">
        <v>9345.6532599999991</v>
      </c>
      <c r="AM779" s="7">
        <v>221237964</v>
      </c>
      <c r="AN779" s="8">
        <v>99.662700000000001</v>
      </c>
    </row>
    <row r="780" spans="1:40" x14ac:dyDescent="0.3">
      <c r="A780" s="4" t="s">
        <v>829</v>
      </c>
      <c r="B780" s="2">
        <v>103323</v>
      </c>
      <c r="C780" s="1" t="s">
        <v>54</v>
      </c>
      <c r="D780" s="5">
        <v>9229.7597867999993</v>
      </c>
      <c r="E780" s="6">
        <v>12228.304786000001</v>
      </c>
      <c r="F780" s="6">
        <v>11856.304786999999</v>
      </c>
      <c r="G780" s="5">
        <v>3.44</v>
      </c>
      <c r="H780" s="5">
        <v>9.3020304568527905</v>
      </c>
      <c r="I780" s="5">
        <v>3.44</v>
      </c>
      <c r="J780" s="5">
        <v>9.3020304568527905</v>
      </c>
      <c r="K780" s="5">
        <v>2.23376743046768</v>
      </c>
      <c r="L780" s="5">
        <v>1.99758918773343</v>
      </c>
      <c r="M780" s="5">
        <v>7.3337024478184896</v>
      </c>
      <c r="N780" s="5" t="s">
        <v>42</v>
      </c>
      <c r="O780" s="5" t="s">
        <v>42</v>
      </c>
      <c r="P780" s="5">
        <v>2.1350220000000002</v>
      </c>
      <c r="Q780" s="5">
        <v>8.1758150000000001</v>
      </c>
      <c r="R780" s="5">
        <v>8.1758150000000001</v>
      </c>
      <c r="S780" s="1" t="s">
        <v>49</v>
      </c>
      <c r="T780" s="7">
        <v>5447533</v>
      </c>
      <c r="U780" s="7">
        <v>5226740</v>
      </c>
      <c r="V780" s="7">
        <v>5122183</v>
      </c>
      <c r="W780" s="7">
        <v>4738555</v>
      </c>
      <c r="X780" s="7">
        <v>5727483</v>
      </c>
      <c r="Y780" s="7">
        <v>5656194</v>
      </c>
      <c r="Z780" s="7">
        <v>5542354</v>
      </c>
      <c r="AA780" s="7">
        <v>5447533</v>
      </c>
      <c r="AB780" s="5">
        <v>30.539000000000001</v>
      </c>
      <c r="AC780" s="8">
        <v>32.756999999999998</v>
      </c>
      <c r="AD780" s="5">
        <v>24.202999999999999</v>
      </c>
      <c r="AE780" s="8">
        <v>26.114000000000001</v>
      </c>
      <c r="AF780" s="7">
        <v>84275281</v>
      </c>
      <c r="AG780" s="7">
        <v>90041840</v>
      </c>
      <c r="AH780" s="7">
        <v>94266099</v>
      </c>
      <c r="AI780" s="5">
        <v>82.99</v>
      </c>
      <c r="AJ780" s="7">
        <v>671</v>
      </c>
      <c r="AK780" s="7">
        <v>69668572</v>
      </c>
      <c r="AL780" s="6">
        <v>7660.059491</v>
      </c>
      <c r="AM780" s="7">
        <v>83309407</v>
      </c>
      <c r="AN780" s="5">
        <v>99.242769999999993</v>
      </c>
    </row>
    <row r="781" spans="1:40" x14ac:dyDescent="0.3">
      <c r="A781" s="4" t="s">
        <v>830</v>
      </c>
      <c r="B781" s="2">
        <v>5137623</v>
      </c>
      <c r="C781" s="1" t="s">
        <v>54</v>
      </c>
      <c r="D781" s="5">
        <v>8850.0007647599996</v>
      </c>
      <c r="E781" s="6">
        <v>8352.3277639999997</v>
      </c>
      <c r="F781" s="6" t="s">
        <v>42</v>
      </c>
      <c r="G781" s="5">
        <v>0.08</v>
      </c>
      <c r="H781" s="5" t="s">
        <v>799</v>
      </c>
      <c r="I781" s="5">
        <v>0.08</v>
      </c>
      <c r="J781" s="5" t="s">
        <v>799</v>
      </c>
      <c r="K781" s="5">
        <v>6.5464706799999997</v>
      </c>
      <c r="L781" s="5">
        <v>2.2050025799999999</v>
      </c>
      <c r="M781" s="5">
        <v>31.049382999999999</v>
      </c>
      <c r="N781" s="5" t="s">
        <v>42</v>
      </c>
      <c r="O781" s="5" t="s">
        <v>42</v>
      </c>
      <c r="P781" s="5">
        <v>6.2162090000000001</v>
      </c>
      <c r="Q781" s="5" t="s">
        <v>799</v>
      </c>
      <c r="R781" s="5" t="s">
        <v>799</v>
      </c>
      <c r="S781" s="1" t="s">
        <v>47</v>
      </c>
      <c r="T781" s="7">
        <v>1290172</v>
      </c>
      <c r="U781" s="7">
        <v>1058468</v>
      </c>
      <c r="V781" s="7">
        <v>641959</v>
      </c>
      <c r="W781" s="7">
        <v>238265</v>
      </c>
      <c r="X781" s="7">
        <v>1343637</v>
      </c>
      <c r="Y781" s="7">
        <v>1290172</v>
      </c>
      <c r="Z781" s="7">
        <v>1242491</v>
      </c>
      <c r="AA781" s="7">
        <v>1192018</v>
      </c>
      <c r="AB781" s="5">
        <v>85.304000000000002</v>
      </c>
      <c r="AC781" s="5">
        <v>85.238</v>
      </c>
      <c r="AD781" s="5">
        <v>-4.0910000000000002</v>
      </c>
      <c r="AE781" s="5">
        <v>-0.57099999999999995</v>
      </c>
      <c r="AF781" s="7">
        <v>103488794</v>
      </c>
      <c r="AG781" s="7">
        <v>106645577</v>
      </c>
      <c r="AH781" s="7">
        <v>107115230</v>
      </c>
      <c r="AI781" s="5">
        <v>86.09</v>
      </c>
      <c r="AJ781" s="7">
        <v>445</v>
      </c>
      <c r="AK781" s="7">
        <v>89101690</v>
      </c>
      <c r="AL781" s="6">
        <v>7619.0855110000002</v>
      </c>
      <c r="AM781" s="7">
        <v>94500148</v>
      </c>
      <c r="AN781" s="5">
        <v>91.307419999999993</v>
      </c>
    </row>
    <row r="782" spans="1:40" x14ac:dyDescent="0.3">
      <c r="A782" s="4" t="s">
        <v>831</v>
      </c>
      <c r="B782" s="2">
        <v>4055465</v>
      </c>
      <c r="C782" s="1" t="s">
        <v>54</v>
      </c>
      <c r="D782" s="5">
        <v>8994.4920939500007</v>
      </c>
      <c r="E782" s="6">
        <v>42417.492093000001</v>
      </c>
      <c r="F782" s="6">
        <v>42479.492094000001</v>
      </c>
      <c r="G782" s="5">
        <v>0.71599999999999997</v>
      </c>
      <c r="H782" s="5">
        <v>8.7969399999999993</v>
      </c>
      <c r="I782" s="5">
        <v>0.70599999999999996</v>
      </c>
      <c r="J782" s="5">
        <v>8.7969399999999993</v>
      </c>
      <c r="K782" s="5">
        <v>8.8709677399999993</v>
      </c>
      <c r="L782" s="5">
        <v>2.7339528899999999</v>
      </c>
      <c r="M782" s="5" t="s">
        <v>799</v>
      </c>
      <c r="N782" s="5" t="s">
        <v>799</v>
      </c>
      <c r="O782" s="5" t="s">
        <v>799</v>
      </c>
      <c r="P782" s="5">
        <v>3.453068</v>
      </c>
      <c r="Q782" s="5">
        <v>12.505157000000001</v>
      </c>
      <c r="R782" s="5">
        <v>12.505157000000001</v>
      </c>
      <c r="S782" s="1" t="s">
        <v>49</v>
      </c>
      <c r="T782" s="7">
        <v>12668000</v>
      </c>
      <c r="U782" s="7">
        <v>12617000</v>
      </c>
      <c r="V782" s="7">
        <v>11141000</v>
      </c>
      <c r="W782" s="7">
        <v>9660000</v>
      </c>
      <c r="X782" s="7">
        <v>12284000</v>
      </c>
      <c r="Y782" s="7">
        <v>12429000</v>
      </c>
      <c r="Z782" s="7">
        <v>12514000</v>
      </c>
      <c r="AA782" s="7">
        <v>12668000</v>
      </c>
      <c r="AB782" s="8">
        <v>19.765999999999998</v>
      </c>
      <c r="AC782" s="8">
        <v>19.440000000000001</v>
      </c>
      <c r="AD782" s="8">
        <v>26.562999999999999</v>
      </c>
      <c r="AE782" s="8">
        <v>27.140999999999998</v>
      </c>
      <c r="AF782" s="7">
        <v>711027043</v>
      </c>
      <c r="AG782" s="7">
        <v>710823239</v>
      </c>
      <c r="AH782" s="7">
        <v>669629035</v>
      </c>
      <c r="AI782" s="5">
        <v>99.02</v>
      </c>
      <c r="AJ782" s="7">
        <v>833</v>
      </c>
      <c r="AK782" s="7">
        <v>704053934</v>
      </c>
      <c r="AL782" s="6">
        <v>8906.2822649999998</v>
      </c>
      <c r="AM782" s="7">
        <v>707283763</v>
      </c>
      <c r="AN782" s="5">
        <v>99.47354</v>
      </c>
    </row>
    <row r="783" spans="1:40" x14ac:dyDescent="0.3">
      <c r="A783" s="4" t="s">
        <v>832</v>
      </c>
      <c r="B783" s="2">
        <v>5290844</v>
      </c>
      <c r="C783" s="1" t="s">
        <v>41</v>
      </c>
      <c r="D783" s="5">
        <v>8320.4655739200007</v>
      </c>
      <c r="E783" s="6">
        <v>3413.6075729999998</v>
      </c>
      <c r="F783" s="6" t="s">
        <v>42</v>
      </c>
      <c r="G783" s="5">
        <v>-0.254</v>
      </c>
      <c r="H783" s="5">
        <v>2.0327229999999998</v>
      </c>
      <c r="I783" s="5">
        <v>-0.313</v>
      </c>
      <c r="J783" s="5">
        <v>1.9418960000000001</v>
      </c>
      <c r="K783" s="5">
        <v>1.6265831800000001</v>
      </c>
      <c r="L783" s="5">
        <v>1.6265831800000001</v>
      </c>
      <c r="M783" s="5" t="s">
        <v>799</v>
      </c>
      <c r="N783" s="5" t="s">
        <v>42</v>
      </c>
      <c r="O783" s="5" t="s">
        <v>42</v>
      </c>
      <c r="P783" s="5">
        <v>26.435638999999998</v>
      </c>
      <c r="Q783" s="5" t="s">
        <v>799</v>
      </c>
      <c r="R783" s="5">
        <v>-3.078592</v>
      </c>
      <c r="S783" s="1" t="s">
        <v>98</v>
      </c>
      <c r="T783" s="7">
        <v>124795</v>
      </c>
      <c r="U783" s="7">
        <v>61280</v>
      </c>
      <c r="V783" s="7">
        <v>55286</v>
      </c>
      <c r="W783" s="7">
        <v>23795</v>
      </c>
      <c r="X783" s="7">
        <v>129129</v>
      </c>
      <c r="Y783" s="7">
        <v>128302</v>
      </c>
      <c r="Z783" s="7">
        <v>124795</v>
      </c>
      <c r="AA783" s="7">
        <v>72647</v>
      </c>
      <c r="AB783" s="5" t="s">
        <v>799</v>
      </c>
      <c r="AC783" s="5" t="s">
        <v>799</v>
      </c>
      <c r="AD783" s="5" t="s">
        <v>799</v>
      </c>
      <c r="AE783" s="5" t="s">
        <v>799</v>
      </c>
      <c r="AF783" s="7">
        <v>733328375</v>
      </c>
      <c r="AG783" s="7">
        <v>739053106</v>
      </c>
      <c r="AH783" s="7">
        <v>800792365</v>
      </c>
      <c r="AI783" s="5">
        <v>53.34</v>
      </c>
      <c r="AJ783" s="7">
        <v>346</v>
      </c>
      <c r="AK783" s="7">
        <v>388316809</v>
      </c>
      <c r="AL783" s="6">
        <v>4438.4611260000001</v>
      </c>
      <c r="AM783" s="7">
        <v>375381203</v>
      </c>
      <c r="AN783" s="5">
        <v>51.56691</v>
      </c>
    </row>
    <row r="784" spans="1:40" x14ac:dyDescent="0.3">
      <c r="A784" s="4" t="s">
        <v>833</v>
      </c>
      <c r="B784" s="2">
        <v>4812814</v>
      </c>
      <c r="C784" s="1" t="s">
        <v>41</v>
      </c>
      <c r="D784" s="5">
        <v>9026.4040219399994</v>
      </c>
      <c r="E784" s="6">
        <v>9728.8040209999999</v>
      </c>
      <c r="F784" s="6" t="s">
        <v>42</v>
      </c>
      <c r="G784" s="5">
        <v>0.18</v>
      </c>
      <c r="H784" s="5">
        <v>116.429558</v>
      </c>
      <c r="I784" s="5">
        <v>0.18</v>
      </c>
      <c r="J784" s="5">
        <v>116.429558</v>
      </c>
      <c r="K784" s="5">
        <v>22.020637409999999</v>
      </c>
      <c r="L784" s="5">
        <v>6.1689048299999998</v>
      </c>
      <c r="M784" s="5">
        <v>59.847355</v>
      </c>
      <c r="N784" s="5" t="s">
        <v>42</v>
      </c>
      <c r="O784" s="5" t="s">
        <v>42</v>
      </c>
      <c r="P784" s="5">
        <v>4.7629510000000002</v>
      </c>
      <c r="Q784" s="5">
        <v>47.227204</v>
      </c>
      <c r="R784" s="5">
        <v>47.227204</v>
      </c>
      <c r="S784" s="1" t="s">
        <v>49</v>
      </c>
      <c r="T784" s="7">
        <v>2048100</v>
      </c>
      <c r="U784" s="7">
        <v>2035800</v>
      </c>
      <c r="V784" s="7">
        <v>1239200</v>
      </c>
      <c r="W784" s="7">
        <v>1143700</v>
      </c>
      <c r="X784" s="7">
        <v>2042600</v>
      </c>
      <c r="Y784" s="7">
        <v>2016900</v>
      </c>
      <c r="Z784" s="7">
        <v>1975900</v>
      </c>
      <c r="AA784" s="7">
        <v>2048100</v>
      </c>
      <c r="AB784" s="5">
        <v>48.997</v>
      </c>
      <c r="AC784" s="5">
        <v>50.054000000000002</v>
      </c>
      <c r="AD784" s="8">
        <v>11.02</v>
      </c>
      <c r="AE784" s="8">
        <v>9.7420000000000009</v>
      </c>
      <c r="AF784" s="7">
        <v>53540566</v>
      </c>
      <c r="AG784" s="7">
        <v>53196747</v>
      </c>
      <c r="AH784" s="7">
        <v>52841259</v>
      </c>
      <c r="AI784" s="5">
        <v>85.83</v>
      </c>
      <c r="AJ784" s="7">
        <v>441</v>
      </c>
      <c r="AK784" s="7">
        <v>45954988</v>
      </c>
      <c r="AL784" s="6">
        <v>7747.551426</v>
      </c>
      <c r="AM784" s="7">
        <v>44491496</v>
      </c>
      <c r="AN784" s="5">
        <v>83.098669999999998</v>
      </c>
    </row>
    <row r="785" spans="1:40" x14ac:dyDescent="0.3">
      <c r="A785" s="4" t="s">
        <v>834</v>
      </c>
      <c r="B785" s="2">
        <v>5294421</v>
      </c>
      <c r="C785" s="1" t="s">
        <v>54</v>
      </c>
      <c r="D785" s="5">
        <v>12646.58958364</v>
      </c>
      <c r="E785" s="6">
        <v>12340.990583000001</v>
      </c>
      <c r="F785" s="6" t="s">
        <v>42</v>
      </c>
      <c r="G785" s="5">
        <v>-0.71299999999999997</v>
      </c>
      <c r="H785" s="5" t="s">
        <v>799</v>
      </c>
      <c r="I785" s="5">
        <v>-0.71299999999999997</v>
      </c>
      <c r="J785" s="5" t="s">
        <v>799</v>
      </c>
      <c r="K785" s="5" t="s">
        <v>799</v>
      </c>
      <c r="L785" s="5" t="s">
        <v>799</v>
      </c>
      <c r="M785" s="5" t="s">
        <v>799</v>
      </c>
      <c r="N785" s="5" t="s">
        <v>42</v>
      </c>
      <c r="O785" s="5" t="s">
        <v>42</v>
      </c>
      <c r="P785" s="5">
        <v>15.359864</v>
      </c>
      <c r="Q785" s="5" t="s">
        <v>799</v>
      </c>
      <c r="R785" s="5">
        <v>-11.54584</v>
      </c>
      <c r="S785" s="1" t="s">
        <v>45</v>
      </c>
      <c r="T785" s="7">
        <v>627892</v>
      </c>
      <c r="U785" s="7">
        <v>599819</v>
      </c>
      <c r="V785" s="7">
        <v>506148</v>
      </c>
      <c r="W785" s="7">
        <v>387751</v>
      </c>
      <c r="X785" s="7">
        <v>803457</v>
      </c>
      <c r="Y785" s="7">
        <v>732883</v>
      </c>
      <c r="Z785" s="7">
        <v>679467</v>
      </c>
      <c r="AA785" s="7">
        <v>627892</v>
      </c>
      <c r="AB785" s="5">
        <v>76.912999999999997</v>
      </c>
      <c r="AC785" s="5">
        <v>69.224999999999994</v>
      </c>
      <c r="AD785" s="5">
        <v>-45.884</v>
      </c>
      <c r="AE785" s="5">
        <v>-134.41499999999999</v>
      </c>
      <c r="AF785" s="7">
        <v>185194677</v>
      </c>
      <c r="AG785" s="7">
        <v>181422818</v>
      </c>
      <c r="AH785" s="7">
        <v>60552375</v>
      </c>
      <c r="AI785" s="8">
        <v>33.1</v>
      </c>
      <c r="AJ785" s="7">
        <v>198</v>
      </c>
      <c r="AK785" s="7">
        <v>61318489</v>
      </c>
      <c r="AL785" s="6">
        <v>4186.2132439999996</v>
      </c>
      <c r="AM785" s="7">
        <v>86010689</v>
      </c>
      <c r="AN785" s="5">
        <v>46.431089999999998</v>
      </c>
    </row>
    <row r="786" spans="1:40" x14ac:dyDescent="0.3">
      <c r="A786" s="4" t="s">
        <v>835</v>
      </c>
      <c r="B786" s="2">
        <v>6617441</v>
      </c>
      <c r="C786" s="1" t="s">
        <v>41</v>
      </c>
      <c r="D786" s="5">
        <v>8584.9725057300002</v>
      </c>
      <c r="E786" s="6">
        <v>8846.9725049999997</v>
      </c>
      <c r="F786" s="6" t="s">
        <v>42</v>
      </c>
      <c r="G786" s="5">
        <v>0.21</v>
      </c>
      <c r="H786" s="5">
        <v>43.937753999999998</v>
      </c>
      <c r="I786" s="5">
        <v>0.21</v>
      </c>
      <c r="J786" s="5">
        <v>43.937753999999998</v>
      </c>
      <c r="K786" s="5">
        <v>7.8165623500000008</v>
      </c>
      <c r="L786" s="5">
        <v>3.4690170899999999</v>
      </c>
      <c r="M786" s="5">
        <v>31.739979999999999</v>
      </c>
      <c r="N786" s="5" t="s">
        <v>42</v>
      </c>
      <c r="O786" s="5" t="s">
        <v>42</v>
      </c>
      <c r="P786" s="5">
        <v>2.7829419999999998</v>
      </c>
      <c r="Q786" s="5">
        <v>21.803999000000001</v>
      </c>
      <c r="R786" s="5">
        <v>21.803999000000001</v>
      </c>
      <c r="S786" s="1" t="s">
        <v>49</v>
      </c>
      <c r="T786" s="7">
        <v>2826000</v>
      </c>
      <c r="U786" s="7">
        <v>2693000</v>
      </c>
      <c r="V786" s="7">
        <v>2879000</v>
      </c>
      <c r="W786" s="7">
        <v>2778000</v>
      </c>
      <c r="X786" s="7">
        <v>3179000</v>
      </c>
      <c r="Y786" s="7">
        <v>3070000</v>
      </c>
      <c r="Z786" s="7">
        <v>2945000</v>
      </c>
      <c r="AA786" s="7">
        <v>2826000</v>
      </c>
      <c r="AB786" s="8">
        <v>22.93</v>
      </c>
      <c r="AC786" s="5">
        <v>22.366</v>
      </c>
      <c r="AD786" s="8">
        <v>11.571</v>
      </c>
      <c r="AE786" s="8">
        <v>11.922000000000001</v>
      </c>
      <c r="AF786" s="7">
        <v>264308455</v>
      </c>
      <c r="AG786" s="7">
        <v>263660716</v>
      </c>
      <c r="AH786" s="7">
        <v>262039337</v>
      </c>
      <c r="AI786" s="5">
        <v>26.25</v>
      </c>
      <c r="AJ786" s="7">
        <v>264</v>
      </c>
      <c r="AK786" s="7">
        <v>69396383</v>
      </c>
      <c r="AL786" s="6">
        <v>2253.3005560000001</v>
      </c>
      <c r="AM786" s="7">
        <v>74038707</v>
      </c>
      <c r="AN786" s="5">
        <v>28.002849999999999</v>
      </c>
    </row>
    <row r="787" spans="1:40" x14ac:dyDescent="0.3">
      <c r="A787" s="4" t="s">
        <v>836</v>
      </c>
      <c r="B787" s="2">
        <v>4363413</v>
      </c>
      <c r="C787" s="1" t="s">
        <v>54</v>
      </c>
      <c r="D787" s="5">
        <v>9072.6488472300007</v>
      </c>
      <c r="E787" s="6">
        <v>8166.4688470000001</v>
      </c>
      <c r="F787" s="6" t="s">
        <v>42</v>
      </c>
      <c r="G787" s="5">
        <v>1.48</v>
      </c>
      <c r="H787" s="5">
        <v>15.516436000000001</v>
      </c>
      <c r="I787" s="5">
        <v>1.48</v>
      </c>
      <c r="J787" s="5">
        <v>15.516436000000001</v>
      </c>
      <c r="K787" s="5">
        <v>4.4634064499999999</v>
      </c>
      <c r="L787" s="5">
        <v>3.3874049899999998</v>
      </c>
      <c r="M787" s="5">
        <v>14.466811999999999</v>
      </c>
      <c r="N787" s="5" t="s">
        <v>42</v>
      </c>
      <c r="O787" s="5" t="s">
        <v>42</v>
      </c>
      <c r="P787" s="5">
        <v>2.2826620000000002</v>
      </c>
      <c r="Q787" s="5">
        <v>10.63062</v>
      </c>
      <c r="R787" s="5">
        <v>10.63062</v>
      </c>
      <c r="S787" s="1" t="s">
        <v>49</v>
      </c>
      <c r="T787" s="7">
        <v>3420345</v>
      </c>
      <c r="U787" s="7">
        <v>3982455</v>
      </c>
      <c r="V787" s="7">
        <v>3769345</v>
      </c>
      <c r="W787" s="7">
        <v>2398043</v>
      </c>
      <c r="X787" s="7">
        <v>3577607</v>
      </c>
      <c r="Y787" s="7">
        <v>3399568</v>
      </c>
      <c r="Z787" s="7">
        <v>3298807</v>
      </c>
      <c r="AA787" s="7">
        <v>3420345</v>
      </c>
      <c r="AB787" s="5">
        <v>28.852</v>
      </c>
      <c r="AC787" s="5">
        <v>27.533999999999999</v>
      </c>
      <c r="AD787" s="5">
        <v>22.788</v>
      </c>
      <c r="AE787" s="5">
        <v>21.571999999999999</v>
      </c>
      <c r="AF787" s="7">
        <v>113734299</v>
      </c>
      <c r="AG787" s="7">
        <v>113403336</v>
      </c>
      <c r="AH787" s="7">
        <v>113528010</v>
      </c>
      <c r="AI787" s="5">
        <v>94.45</v>
      </c>
      <c r="AJ787" s="7">
        <v>571</v>
      </c>
      <c r="AK787" s="7">
        <v>107425186</v>
      </c>
      <c r="AL787" s="6">
        <v>8569.3070869999992</v>
      </c>
      <c r="AM787" s="7">
        <v>110860382</v>
      </c>
      <c r="AN787" s="5">
        <v>97.472449999999995</v>
      </c>
    </row>
    <row r="788" spans="1:40" x14ac:dyDescent="0.3">
      <c r="A788" s="4" t="s">
        <v>837</v>
      </c>
      <c r="B788" s="2">
        <v>4009384</v>
      </c>
      <c r="C788" s="1" t="s">
        <v>54</v>
      </c>
      <c r="D788" s="5">
        <v>6987.0543302599999</v>
      </c>
      <c r="E788" s="6">
        <v>9627.0543300000008</v>
      </c>
      <c r="F788" s="6">
        <v>9627.054329999999</v>
      </c>
      <c r="G788" s="5">
        <v>0.48</v>
      </c>
      <c r="H788" s="5">
        <v>19.701587</v>
      </c>
      <c r="I788" s="5">
        <v>0.48</v>
      </c>
      <c r="J788" s="5">
        <v>19.701587</v>
      </c>
      <c r="K788" s="5">
        <v>0.68251804000000005</v>
      </c>
      <c r="L788" s="5">
        <v>0.60346169000000005</v>
      </c>
      <c r="M788" s="5" t="s">
        <v>799</v>
      </c>
      <c r="N788" s="5" t="s">
        <v>799</v>
      </c>
      <c r="O788" s="5" t="s">
        <v>799</v>
      </c>
      <c r="P788" s="5">
        <v>0.59152400000000005</v>
      </c>
      <c r="Q788" s="5">
        <v>7.4082759999999999</v>
      </c>
      <c r="R788" s="5">
        <v>7.4082759999999999</v>
      </c>
      <c r="S788" s="1" t="s">
        <v>49</v>
      </c>
      <c r="T788" s="7">
        <v>18053000</v>
      </c>
      <c r="U788" s="7">
        <v>21065000</v>
      </c>
      <c r="V788" s="7">
        <v>20275000</v>
      </c>
      <c r="W788" s="7">
        <v>9741000</v>
      </c>
      <c r="X788" s="7">
        <v>16275000</v>
      </c>
      <c r="Y788" s="7">
        <v>16853000</v>
      </c>
      <c r="Z788" s="7">
        <v>17743000</v>
      </c>
      <c r="AA788" s="7">
        <v>18053000</v>
      </c>
      <c r="AB788" s="8">
        <v>12.762</v>
      </c>
      <c r="AC788" s="8">
        <v>10.667</v>
      </c>
      <c r="AD788" s="8">
        <v>10.63</v>
      </c>
      <c r="AE788" s="8">
        <v>7.6070000000000002</v>
      </c>
      <c r="AF788" s="7">
        <v>225165961</v>
      </c>
      <c r="AG788" s="7">
        <v>224955528</v>
      </c>
      <c r="AH788" s="7">
        <v>223029929</v>
      </c>
      <c r="AI788" s="5">
        <v>78.790000000000006</v>
      </c>
      <c r="AJ788" s="7">
        <v>552</v>
      </c>
      <c r="AK788" s="7">
        <v>177413911</v>
      </c>
      <c r="AL788" s="6">
        <v>5505.1536580000002</v>
      </c>
      <c r="AM788" s="7">
        <v>203104558</v>
      </c>
      <c r="AN788" s="5">
        <v>90.200159999999997</v>
      </c>
    </row>
    <row r="789" spans="1:40" x14ac:dyDescent="0.3">
      <c r="A789" s="4" t="s">
        <v>838</v>
      </c>
      <c r="B789" s="2">
        <v>1024452</v>
      </c>
      <c r="C789" s="1" t="s">
        <v>41</v>
      </c>
      <c r="D789" s="5">
        <v>8272.2950996399995</v>
      </c>
      <c r="E789" s="6" t="s">
        <v>42</v>
      </c>
      <c r="F789" s="6">
        <v>8675.6561000000002</v>
      </c>
      <c r="G789" s="5">
        <v>2.4700000000000002</v>
      </c>
      <c r="H789" s="5">
        <v>13.0272251308901</v>
      </c>
      <c r="I789" s="5">
        <v>2.4700000000000002</v>
      </c>
      <c r="J789" s="5">
        <v>13.0272251308901</v>
      </c>
      <c r="K789" s="5">
        <v>1.63374966314131</v>
      </c>
      <c r="L789" s="5">
        <v>1.3814386398465102</v>
      </c>
      <c r="M789" s="5">
        <v>21.140187000000001</v>
      </c>
      <c r="N789" s="5" t="s">
        <v>42</v>
      </c>
      <c r="O789" s="5" t="s">
        <v>42</v>
      </c>
      <c r="P789" s="5" t="s">
        <v>42</v>
      </c>
      <c r="Q789" s="5" t="s">
        <v>42</v>
      </c>
      <c r="R789" s="5" t="s">
        <v>42</v>
      </c>
      <c r="S789" s="1" t="s">
        <v>49</v>
      </c>
      <c r="T789" s="7">
        <v>2271970</v>
      </c>
      <c r="U789" s="7">
        <v>1958915</v>
      </c>
      <c r="V789" s="7">
        <v>1707077</v>
      </c>
      <c r="W789" s="7">
        <v>1644096</v>
      </c>
      <c r="X789" s="7">
        <v>2363765</v>
      </c>
      <c r="Y789" s="7">
        <v>2322871</v>
      </c>
      <c r="Z789" s="7">
        <v>2291681</v>
      </c>
      <c r="AA789" s="7">
        <v>2271970</v>
      </c>
      <c r="AB789" s="5" t="s">
        <v>42</v>
      </c>
      <c r="AC789" s="5" t="s">
        <v>42</v>
      </c>
      <c r="AD789" s="5" t="s">
        <v>42</v>
      </c>
      <c r="AE789" s="5" t="s">
        <v>42</v>
      </c>
      <c r="AF789" s="7">
        <v>66481543</v>
      </c>
      <c r="AG789" s="7">
        <v>61760139</v>
      </c>
      <c r="AH789" s="7">
        <v>61222058</v>
      </c>
      <c r="AI789" s="5">
        <v>92.61</v>
      </c>
      <c r="AJ789" s="7">
        <v>474</v>
      </c>
      <c r="AK789" s="7">
        <v>61576240</v>
      </c>
      <c r="AL789" s="6">
        <v>7660.7000179999995</v>
      </c>
      <c r="AM789" s="7">
        <v>65544449</v>
      </c>
      <c r="AN789" s="5">
        <v>98.574640000000002</v>
      </c>
    </row>
    <row r="790" spans="1:40" x14ac:dyDescent="0.3">
      <c r="A790" s="4" t="s">
        <v>839</v>
      </c>
      <c r="B790" s="2">
        <v>4054015</v>
      </c>
      <c r="C790" s="1" t="s">
        <v>54</v>
      </c>
      <c r="D790" s="5">
        <v>8881.2200384999996</v>
      </c>
      <c r="E790" s="6">
        <v>12128.220037999999</v>
      </c>
      <c r="F790" s="6" t="s">
        <v>42</v>
      </c>
      <c r="G790" s="5">
        <v>0.72</v>
      </c>
      <c r="H790" s="5">
        <v>10.928074000000001</v>
      </c>
      <c r="I790" s="5">
        <v>0.72</v>
      </c>
      <c r="J790" s="5">
        <v>10.928074000000001</v>
      </c>
      <c r="K790" s="5">
        <v>2.8318903299999998</v>
      </c>
      <c r="L790" s="5">
        <v>2.8318903299999998</v>
      </c>
      <c r="M790" s="5">
        <v>7.9749410000000003</v>
      </c>
      <c r="N790" s="5" t="s">
        <v>42</v>
      </c>
      <c r="O790" s="5" t="s">
        <v>42</v>
      </c>
      <c r="P790" s="5">
        <v>0.79607600000000001</v>
      </c>
      <c r="Q790" s="5">
        <v>4.2626200000000001</v>
      </c>
      <c r="R790" s="5">
        <v>4.2626200000000001</v>
      </c>
      <c r="S790" s="1" t="s">
        <v>45</v>
      </c>
      <c r="T790" s="7">
        <v>14889000</v>
      </c>
      <c r="U790" s="7">
        <v>15616000</v>
      </c>
      <c r="V790" s="7">
        <v>16670000</v>
      </c>
      <c r="W790" s="7">
        <v>13800000</v>
      </c>
      <c r="X790" s="7">
        <v>15235000</v>
      </c>
      <c r="Y790" s="7">
        <v>15173000</v>
      </c>
      <c r="Z790" s="7">
        <v>15001000</v>
      </c>
      <c r="AA790" s="7">
        <v>14889000</v>
      </c>
      <c r="AB790" s="5">
        <v>47.317</v>
      </c>
      <c r="AC790" s="5">
        <v>49.603000000000002</v>
      </c>
      <c r="AD790" s="8">
        <v>7.61</v>
      </c>
      <c r="AE790" s="8">
        <v>10.391</v>
      </c>
      <c r="AF790" s="7">
        <v>377000000</v>
      </c>
      <c r="AG790" s="7">
        <v>376000000</v>
      </c>
      <c r="AH790" s="7">
        <v>371000000</v>
      </c>
      <c r="AI790" s="5">
        <v>63.57</v>
      </c>
      <c r="AJ790" s="7">
        <v>520</v>
      </c>
      <c r="AK790" s="7">
        <v>239717548</v>
      </c>
      <c r="AL790" s="6">
        <v>5645.3482549999999</v>
      </c>
      <c r="AM790" s="7">
        <v>197784338</v>
      </c>
      <c r="AN790" s="5">
        <v>52.445740000000001</v>
      </c>
    </row>
    <row r="791" spans="1:40" x14ac:dyDescent="0.3">
      <c r="A791" s="4" t="s">
        <v>840</v>
      </c>
      <c r="B791" s="2">
        <v>4104069</v>
      </c>
      <c r="C791" s="1" t="s">
        <v>41</v>
      </c>
      <c r="D791" s="5">
        <v>7733.8070820000003</v>
      </c>
      <c r="E791" s="6">
        <v>18332.807081999999</v>
      </c>
      <c r="F791" s="6">
        <v>18332.807081999999</v>
      </c>
      <c r="G791" s="5">
        <v>-8.74</v>
      </c>
      <c r="H791" s="5" t="s">
        <v>799</v>
      </c>
      <c r="I791" s="5">
        <v>-8.74</v>
      </c>
      <c r="J791" s="5" t="s">
        <v>799</v>
      </c>
      <c r="K791" s="5" t="s">
        <v>799</v>
      </c>
      <c r="L791" s="5">
        <v>0.71178821000000003</v>
      </c>
      <c r="M791" s="5">
        <v>9.5357590000000005</v>
      </c>
      <c r="N791" s="5" t="s">
        <v>799</v>
      </c>
      <c r="O791" s="5" t="s">
        <v>799</v>
      </c>
      <c r="P791" s="5">
        <v>2.08351</v>
      </c>
      <c r="Q791" s="5">
        <v>7.1696549999999997</v>
      </c>
      <c r="R791" s="5">
        <v>7.1696549999999997</v>
      </c>
      <c r="S791" s="1" t="s">
        <v>49</v>
      </c>
      <c r="T791" s="7">
        <v>8953000</v>
      </c>
      <c r="U791" s="7">
        <v>9003000</v>
      </c>
      <c r="V791" s="7">
        <v>8696000</v>
      </c>
      <c r="W791" s="7">
        <v>8040000</v>
      </c>
      <c r="X791" s="7">
        <v>8799000</v>
      </c>
      <c r="Y791" s="7">
        <v>8899000</v>
      </c>
      <c r="Z791" s="7">
        <v>8971000</v>
      </c>
      <c r="AA791" s="7">
        <v>8953000</v>
      </c>
      <c r="AB791" s="5">
        <v>48.978000000000002</v>
      </c>
      <c r="AC791" s="5">
        <v>48.698999999999998</v>
      </c>
      <c r="AD791" s="5">
        <v>28.838999999999999</v>
      </c>
      <c r="AE791" s="5">
        <v>29.128</v>
      </c>
      <c r="AF791" s="7">
        <v>339000000</v>
      </c>
      <c r="AG791" s="7">
        <v>385100000</v>
      </c>
      <c r="AH791" s="7">
        <v>384000000</v>
      </c>
      <c r="AI791" s="8">
        <v>42</v>
      </c>
      <c r="AJ791" s="7">
        <v>817</v>
      </c>
      <c r="AK791" s="7">
        <v>142479594</v>
      </c>
      <c r="AL791" s="6">
        <v>3248.5347430000002</v>
      </c>
      <c r="AM791" s="7">
        <v>310186558</v>
      </c>
      <c r="AN791" s="5">
        <v>91.445949999999996</v>
      </c>
    </row>
    <row r="792" spans="1:40" x14ac:dyDescent="0.3">
      <c r="A792" s="4" t="s">
        <v>841</v>
      </c>
      <c r="B792" s="2">
        <v>4095387</v>
      </c>
      <c r="C792" s="1" t="s">
        <v>41</v>
      </c>
      <c r="D792" s="5">
        <v>7771.6239967800002</v>
      </c>
      <c r="E792" s="6">
        <v>10603.823995999999</v>
      </c>
      <c r="F792" s="6" t="s">
        <v>42</v>
      </c>
      <c r="G792" s="5">
        <v>1.59</v>
      </c>
      <c r="H792" s="5" t="s">
        <v>799</v>
      </c>
      <c r="I792" s="5">
        <v>1.59</v>
      </c>
      <c r="J792" s="5" t="s">
        <v>799</v>
      </c>
      <c r="K792" s="5" t="s">
        <v>799</v>
      </c>
      <c r="L792" s="5">
        <v>6.0370611199999997</v>
      </c>
      <c r="M792" s="5">
        <v>9.905761</v>
      </c>
      <c r="N792" s="5" t="s">
        <v>42</v>
      </c>
      <c r="O792" s="5" t="s">
        <v>42</v>
      </c>
      <c r="P792" s="5">
        <v>2.4529990000000002</v>
      </c>
      <c r="Q792" s="5">
        <v>12.432304999999999</v>
      </c>
      <c r="R792" s="5">
        <v>12.432304999999999</v>
      </c>
      <c r="S792" s="1" t="s">
        <v>49</v>
      </c>
      <c r="T792" s="7">
        <v>5003300</v>
      </c>
      <c r="U792" s="7">
        <v>5856700</v>
      </c>
      <c r="V792" s="7">
        <v>6420400</v>
      </c>
      <c r="W792" s="7">
        <v>5465400</v>
      </c>
      <c r="X792" s="7">
        <v>4322800</v>
      </c>
      <c r="Y792" s="7">
        <v>4544900</v>
      </c>
      <c r="Z792" s="7">
        <v>4759600</v>
      </c>
      <c r="AA792" s="7">
        <v>5003300</v>
      </c>
      <c r="AB792" s="8">
        <v>48.37</v>
      </c>
      <c r="AC792" s="8">
        <v>55.901000000000003</v>
      </c>
      <c r="AD792" s="8">
        <v>11.481999999999999</v>
      </c>
      <c r="AE792" s="8">
        <v>17.475000000000001</v>
      </c>
      <c r="AF792" s="7">
        <v>139488268</v>
      </c>
      <c r="AG792" s="7">
        <v>139380740</v>
      </c>
      <c r="AH792" s="7">
        <v>138745099</v>
      </c>
      <c r="AI792" s="5">
        <v>86.34</v>
      </c>
      <c r="AJ792" s="7">
        <v>762</v>
      </c>
      <c r="AK792" s="7">
        <v>120450778</v>
      </c>
      <c r="AL792" s="6">
        <v>6710.3128420000003</v>
      </c>
      <c r="AM792" s="7">
        <v>131398546</v>
      </c>
      <c r="AN792" s="5">
        <v>94.191550000000007</v>
      </c>
    </row>
    <row r="793" spans="1:40" x14ac:dyDescent="0.3">
      <c r="A793" s="4" t="s">
        <v>842</v>
      </c>
      <c r="B793" s="2">
        <v>4400077</v>
      </c>
      <c r="C793" s="1" t="s">
        <v>54</v>
      </c>
      <c r="D793" s="5">
        <v>8294.6601401999997</v>
      </c>
      <c r="E793" s="6">
        <v>13222.03614</v>
      </c>
      <c r="F793" s="6">
        <v>13214.083139999999</v>
      </c>
      <c r="G793" s="5">
        <v>0.31900000000000001</v>
      </c>
      <c r="H793" s="5">
        <v>25.425925925925899</v>
      </c>
      <c r="I793" s="5">
        <v>0.31900000000000001</v>
      </c>
      <c r="J793" s="5">
        <v>25.425925925925899</v>
      </c>
      <c r="K793" s="5">
        <v>2.8795144235736201</v>
      </c>
      <c r="L793" s="5">
        <v>2.8795144235736201</v>
      </c>
      <c r="M793" s="5">
        <v>13.716284</v>
      </c>
      <c r="N793" s="5" t="s">
        <v>42</v>
      </c>
      <c r="O793" s="5" t="s">
        <v>42</v>
      </c>
      <c r="P793" s="5">
        <v>10.385726</v>
      </c>
      <c r="Q793" s="5">
        <v>15.835494000000001</v>
      </c>
      <c r="R793" s="5">
        <v>14.5768912831533</v>
      </c>
      <c r="S793" s="1" t="s">
        <v>49</v>
      </c>
      <c r="T793" s="7">
        <v>1245702</v>
      </c>
      <c r="U793" s="7">
        <v>1218388</v>
      </c>
      <c r="V793" s="7">
        <v>1152573</v>
      </c>
      <c r="W793" s="7">
        <v>1053748</v>
      </c>
      <c r="X793" s="7">
        <v>1289216</v>
      </c>
      <c r="Y793" s="7">
        <v>1270832</v>
      </c>
      <c r="Z793" s="7">
        <v>1258361</v>
      </c>
      <c r="AA793" s="7">
        <v>1245702</v>
      </c>
      <c r="AB793" s="5">
        <v>74.299000000000007</v>
      </c>
      <c r="AC793" s="5">
        <v>75.338999999999999</v>
      </c>
      <c r="AD793" s="5">
        <v>63.866</v>
      </c>
      <c r="AE793" s="5">
        <v>65.367000000000004</v>
      </c>
      <c r="AF793" s="7">
        <v>302063370</v>
      </c>
      <c r="AG793" s="7">
        <v>301345386</v>
      </c>
      <c r="AH793" s="7">
        <v>300596394</v>
      </c>
      <c r="AI793" s="5">
        <v>97.81</v>
      </c>
      <c r="AJ793" s="7">
        <v>475</v>
      </c>
      <c r="AK793" s="7">
        <v>295441034</v>
      </c>
      <c r="AL793" s="6">
        <v>8112.8107929999996</v>
      </c>
      <c r="AM793" s="7">
        <v>299311505</v>
      </c>
      <c r="AN793" s="5">
        <v>99.088980000000006</v>
      </c>
    </row>
    <row r="794" spans="1:40" x14ac:dyDescent="0.3">
      <c r="A794" s="4" t="s">
        <v>843</v>
      </c>
      <c r="B794" s="2">
        <v>4811582</v>
      </c>
      <c r="C794" s="1" t="s">
        <v>41</v>
      </c>
      <c r="D794" s="5">
        <v>8850.3077584399998</v>
      </c>
      <c r="E794" s="6">
        <v>7861.4547579999999</v>
      </c>
      <c r="F794" s="6" t="s">
        <v>42</v>
      </c>
      <c r="G794" s="5">
        <v>-0.249</v>
      </c>
      <c r="H794" s="5" t="s">
        <v>799</v>
      </c>
      <c r="I794" s="5">
        <v>-0.249</v>
      </c>
      <c r="J794" s="5" t="s">
        <v>799</v>
      </c>
      <c r="K794" s="5">
        <v>7.7296296299999998</v>
      </c>
      <c r="L794" s="5">
        <v>7.7296296299999998</v>
      </c>
      <c r="M794" s="5" t="s">
        <v>799</v>
      </c>
      <c r="N794" s="5" t="s">
        <v>42</v>
      </c>
      <c r="O794" s="5" t="s">
        <v>42</v>
      </c>
      <c r="P794" s="5">
        <v>12.809347000000001</v>
      </c>
      <c r="Q794" s="5" t="s">
        <v>799</v>
      </c>
      <c r="R794" s="5">
        <v>-69.524867</v>
      </c>
      <c r="S794" s="1" t="s">
        <v>49</v>
      </c>
      <c r="T794" s="7">
        <v>464370</v>
      </c>
      <c r="U794" s="7">
        <v>250314</v>
      </c>
      <c r="V794" s="7">
        <v>83803</v>
      </c>
      <c r="W794" s="7">
        <v>22813</v>
      </c>
      <c r="X794" s="7">
        <v>613728</v>
      </c>
      <c r="Y794" s="7">
        <v>564526</v>
      </c>
      <c r="Z794" s="7">
        <v>513930</v>
      </c>
      <c r="AA794" s="7">
        <v>464370</v>
      </c>
      <c r="AB794" s="8">
        <v>53.94</v>
      </c>
      <c r="AC794" s="5">
        <v>57.006</v>
      </c>
      <c r="AD794" s="5">
        <v>-34.207999999999998</v>
      </c>
      <c r="AE794" s="8">
        <v>-19.73</v>
      </c>
      <c r="AF794" s="7">
        <v>105998786</v>
      </c>
      <c r="AG794" s="7">
        <v>105624902</v>
      </c>
      <c r="AH794" s="7">
        <v>96225617</v>
      </c>
      <c r="AI794" s="5">
        <v>95.71</v>
      </c>
      <c r="AJ794" s="7">
        <v>445</v>
      </c>
      <c r="AK794" s="7">
        <v>101464361</v>
      </c>
      <c r="AL794" s="6">
        <v>8470.2448559999993</v>
      </c>
      <c r="AM794" s="7">
        <v>103735509</v>
      </c>
      <c r="AN794" s="8">
        <v>97.847899999999996</v>
      </c>
    </row>
    <row r="795" spans="1:40" x14ac:dyDescent="0.3">
      <c r="A795" s="4" t="s">
        <v>844</v>
      </c>
      <c r="B795" s="2">
        <v>4239834</v>
      </c>
      <c r="C795" s="1" t="s">
        <v>54</v>
      </c>
      <c r="D795" s="5">
        <v>8139.80002728</v>
      </c>
      <c r="E795" s="6">
        <v>13418.800026999999</v>
      </c>
      <c r="F795" s="6" t="s">
        <v>42</v>
      </c>
      <c r="G795" s="5">
        <v>0.54800000000000004</v>
      </c>
      <c r="H795" s="5">
        <v>11.584792999999999</v>
      </c>
      <c r="I795" s="5">
        <v>0.54800000000000004</v>
      </c>
      <c r="J795" s="5">
        <v>11.584792999999999</v>
      </c>
      <c r="K795" s="5">
        <v>31.17241379</v>
      </c>
      <c r="L795" s="5">
        <v>2.70523691</v>
      </c>
      <c r="M795" s="5" t="s">
        <v>799</v>
      </c>
      <c r="N795" s="5" t="s">
        <v>42</v>
      </c>
      <c r="O795" s="5" t="s">
        <v>42</v>
      </c>
      <c r="P795" s="5">
        <v>1.4974670000000001</v>
      </c>
      <c r="Q795" s="5">
        <v>7.1452609999999996</v>
      </c>
      <c r="R795" s="5">
        <v>7.1452609999999996</v>
      </c>
      <c r="S795" s="1" t="s">
        <v>49</v>
      </c>
      <c r="T795" s="7">
        <v>9428000</v>
      </c>
      <c r="U795" s="7">
        <v>9440000</v>
      </c>
      <c r="V795" s="7">
        <v>7156000</v>
      </c>
      <c r="W795" s="7">
        <v>6560000</v>
      </c>
      <c r="X795" s="7">
        <v>8961000</v>
      </c>
      <c r="Y795" s="7">
        <v>9094000</v>
      </c>
      <c r="Z795" s="7">
        <v>9249000</v>
      </c>
      <c r="AA795" s="7">
        <v>9428000</v>
      </c>
      <c r="AB795" s="8">
        <v>22.9</v>
      </c>
      <c r="AC795" s="5">
        <v>22.654</v>
      </c>
      <c r="AD795" s="5">
        <v>19.835000000000001</v>
      </c>
      <c r="AE795" s="5">
        <v>19.495999999999999</v>
      </c>
      <c r="AF795" s="7">
        <v>300135726</v>
      </c>
      <c r="AG795" s="7">
        <v>300101971</v>
      </c>
      <c r="AH795" s="7">
        <v>306854347</v>
      </c>
      <c r="AI795" s="5">
        <v>107.4</v>
      </c>
      <c r="AJ795" s="7">
        <v>594</v>
      </c>
      <c r="AK795" s="7">
        <v>322338806</v>
      </c>
      <c r="AL795" s="6">
        <v>8741.8284179999991</v>
      </c>
      <c r="AM795" s="7">
        <v>296269525</v>
      </c>
      <c r="AN795" s="8">
        <v>98.710400000000007</v>
      </c>
    </row>
    <row r="796" spans="1:40" x14ac:dyDescent="0.3">
      <c r="A796" s="4" t="s">
        <v>845</v>
      </c>
      <c r="B796" s="2">
        <v>100196</v>
      </c>
      <c r="C796" s="1" t="s">
        <v>54</v>
      </c>
      <c r="D796" s="5">
        <v>8637.2791741599995</v>
      </c>
      <c r="E796" s="6" t="s">
        <v>42</v>
      </c>
      <c r="F796" s="6">
        <v>4156.2481740000003</v>
      </c>
      <c r="G796" s="8">
        <v>2.2400000000000002</v>
      </c>
      <c r="H796" s="5">
        <v>16.709677419354801</v>
      </c>
      <c r="I796" s="8">
        <v>2.2400000000000002</v>
      </c>
      <c r="J796" s="5">
        <v>16.709677419354801</v>
      </c>
      <c r="K796" s="5">
        <v>2.6190585644089901</v>
      </c>
      <c r="L796" s="5">
        <v>2.15809159028852</v>
      </c>
      <c r="M796" s="5">
        <v>12.252547</v>
      </c>
      <c r="N796" s="5" t="s">
        <v>42</v>
      </c>
      <c r="O796" s="5" t="s">
        <v>42</v>
      </c>
      <c r="P796" s="5" t="s">
        <v>42</v>
      </c>
      <c r="Q796" s="5" t="s">
        <v>42</v>
      </c>
      <c r="R796" s="5" t="s">
        <v>42</v>
      </c>
      <c r="S796" s="1" t="s">
        <v>49</v>
      </c>
      <c r="T796" s="7">
        <v>1987206</v>
      </c>
      <c r="U796" s="7">
        <v>1696101</v>
      </c>
      <c r="V796" s="7">
        <v>1361895</v>
      </c>
      <c r="W796" s="7">
        <v>1441455</v>
      </c>
      <c r="X796" s="7">
        <v>2029271</v>
      </c>
      <c r="Y796" s="7">
        <v>2002657</v>
      </c>
      <c r="Z796" s="7">
        <v>1983549</v>
      </c>
      <c r="AA796" s="7">
        <v>1987206</v>
      </c>
      <c r="AB796" s="5" t="s">
        <v>42</v>
      </c>
      <c r="AC796" s="5" t="s">
        <v>42</v>
      </c>
      <c r="AD796" s="5" t="s">
        <v>42</v>
      </c>
      <c r="AE796" s="5" t="s">
        <v>42</v>
      </c>
      <c r="AF796" s="7">
        <v>63931204</v>
      </c>
      <c r="AG796" s="7">
        <v>63988628</v>
      </c>
      <c r="AH796" s="7">
        <v>64016903</v>
      </c>
      <c r="AI796" s="5">
        <v>90.31</v>
      </c>
      <c r="AJ796" s="7">
        <v>500</v>
      </c>
      <c r="AK796" s="7">
        <v>57914389</v>
      </c>
      <c r="AL796" s="6">
        <v>7799.9099100000003</v>
      </c>
      <c r="AM796" s="7">
        <v>58795730</v>
      </c>
      <c r="AN796" s="5">
        <v>91.67944</v>
      </c>
    </row>
    <row r="797" spans="1:40" x14ac:dyDescent="0.3">
      <c r="A797" s="4" t="s">
        <v>846</v>
      </c>
      <c r="B797" s="2">
        <v>4168173</v>
      </c>
      <c r="C797" s="1" t="s">
        <v>41</v>
      </c>
      <c r="D797" s="5">
        <v>9293.5591260000001</v>
      </c>
      <c r="E797" s="6">
        <v>9039.6961260000007</v>
      </c>
      <c r="F797" s="6" t="s">
        <v>42</v>
      </c>
      <c r="G797" s="5">
        <v>0.02</v>
      </c>
      <c r="H797" s="5">
        <v>284.11458299999998</v>
      </c>
      <c r="I797" s="5">
        <v>0.02</v>
      </c>
      <c r="J797" s="5">
        <v>284.11458299999998</v>
      </c>
      <c r="K797" s="5">
        <v>33.610597659999996</v>
      </c>
      <c r="L797" s="5">
        <v>11.073893630000001</v>
      </c>
      <c r="M797" s="5">
        <v>71.965699000000001</v>
      </c>
      <c r="N797" s="5" t="s">
        <v>42</v>
      </c>
      <c r="O797" s="5" t="s">
        <v>42</v>
      </c>
      <c r="P797" s="5">
        <v>14.022424000000001</v>
      </c>
      <c r="Q797" s="5">
        <v>106.904009</v>
      </c>
      <c r="R797" s="5">
        <v>106.904009</v>
      </c>
      <c r="S797" s="1" t="s">
        <v>49</v>
      </c>
      <c r="T797" s="7">
        <v>612701</v>
      </c>
      <c r="U797" s="7">
        <v>572221</v>
      </c>
      <c r="V797" s="7">
        <v>532179</v>
      </c>
      <c r="W797" s="7">
        <v>469921</v>
      </c>
      <c r="X797" s="7">
        <v>644660</v>
      </c>
      <c r="Y797" s="7">
        <v>627213</v>
      </c>
      <c r="Z797" s="7">
        <v>619579</v>
      </c>
      <c r="AA797" s="7">
        <v>612701</v>
      </c>
      <c r="AB797" s="5">
        <v>80.122</v>
      </c>
      <c r="AC797" s="5">
        <v>81.293000000000006</v>
      </c>
      <c r="AD797" s="8">
        <v>7.3559999999999999</v>
      </c>
      <c r="AE797" s="8">
        <v>11.12</v>
      </c>
      <c r="AF797" s="7">
        <v>84950000</v>
      </c>
      <c r="AG797" s="7">
        <v>84669000</v>
      </c>
      <c r="AH797" s="7">
        <v>81396000</v>
      </c>
      <c r="AI797" s="5">
        <v>57.44</v>
      </c>
      <c r="AJ797" s="7">
        <v>317</v>
      </c>
      <c r="AK797" s="7">
        <v>48930786</v>
      </c>
      <c r="AL797" s="6">
        <v>5338.3487519999999</v>
      </c>
      <c r="AM797" s="7">
        <v>20916575</v>
      </c>
      <c r="AN797" s="5">
        <v>24.55462</v>
      </c>
    </row>
    <row r="798" spans="1:40" x14ac:dyDescent="0.3">
      <c r="A798" s="4" t="s">
        <v>847</v>
      </c>
      <c r="B798" s="2">
        <v>4004303</v>
      </c>
      <c r="C798" s="1" t="s">
        <v>54</v>
      </c>
      <c r="D798" s="5">
        <v>8222.8631046999999</v>
      </c>
      <c r="E798" s="6">
        <v>9876.2491040000004</v>
      </c>
      <c r="F798" s="6" t="s">
        <v>42</v>
      </c>
      <c r="G798" s="5">
        <v>2.36</v>
      </c>
      <c r="H798" s="5">
        <v>35.135939999999998</v>
      </c>
      <c r="I798" s="5">
        <v>2.3620000000000001</v>
      </c>
      <c r="J798" s="5">
        <v>35.219813000000002</v>
      </c>
      <c r="K798" s="5" t="s">
        <v>799</v>
      </c>
      <c r="L798" s="5">
        <v>1.8347720699999999</v>
      </c>
      <c r="M798" s="5">
        <v>18.488931000000001</v>
      </c>
      <c r="N798" s="5" t="s">
        <v>42</v>
      </c>
      <c r="O798" s="5" t="s">
        <v>42</v>
      </c>
      <c r="P798" s="5">
        <v>3.2639870000000002</v>
      </c>
      <c r="Q798" s="5">
        <v>14.603809</v>
      </c>
      <c r="R798" s="5">
        <v>14.603809</v>
      </c>
      <c r="S798" s="1" t="s">
        <v>49</v>
      </c>
      <c r="T798" s="7">
        <v>2974489</v>
      </c>
      <c r="U798" s="7">
        <v>2791041</v>
      </c>
      <c r="V798" s="7">
        <v>2809563</v>
      </c>
      <c r="W798" s="7">
        <v>2537156</v>
      </c>
      <c r="X798" s="7">
        <v>3025824</v>
      </c>
      <c r="Y798" s="7">
        <v>3007838</v>
      </c>
      <c r="Z798" s="7">
        <v>3001406</v>
      </c>
      <c r="AA798" s="7">
        <v>2974489</v>
      </c>
      <c r="AB798" s="5">
        <v>55.372</v>
      </c>
      <c r="AC798" s="8">
        <v>55.994</v>
      </c>
      <c r="AD798" s="5">
        <v>25.004000000000001</v>
      </c>
      <c r="AE798" s="8">
        <v>21.315000000000001</v>
      </c>
      <c r="AF798" s="7">
        <v>46444000</v>
      </c>
      <c r="AG798" s="7">
        <v>47116000</v>
      </c>
      <c r="AH798" s="7">
        <v>46993000</v>
      </c>
      <c r="AI798" s="5">
        <v>99.18</v>
      </c>
      <c r="AJ798" s="7">
        <v>676</v>
      </c>
      <c r="AK798" s="7">
        <v>46064378</v>
      </c>
      <c r="AL798" s="6">
        <v>8155.6981239999996</v>
      </c>
      <c r="AM798" s="7">
        <v>46307845</v>
      </c>
      <c r="AN798" s="5">
        <v>99.707409999999996</v>
      </c>
    </row>
    <row r="799" spans="1:40" x14ac:dyDescent="0.3">
      <c r="A799" s="4" t="s">
        <v>848</v>
      </c>
      <c r="B799" s="2">
        <v>4293172</v>
      </c>
      <c r="C799" s="1" t="s">
        <v>54</v>
      </c>
      <c r="D799" s="5">
        <v>8875.0967138399992</v>
      </c>
      <c r="E799" s="6">
        <v>11053.817713</v>
      </c>
      <c r="F799" s="6" t="s">
        <v>42</v>
      </c>
      <c r="G799" s="5">
        <v>0.59899999999999998</v>
      </c>
      <c r="H799" s="5">
        <v>55.114503999999997</v>
      </c>
      <c r="I799" s="5">
        <v>0.59899999999999998</v>
      </c>
      <c r="J799" s="5">
        <v>55.114503999999997</v>
      </c>
      <c r="K799" s="5">
        <v>3.9977851600000003</v>
      </c>
      <c r="L799" s="5">
        <v>1.9958140800000002</v>
      </c>
      <c r="M799" s="5">
        <v>47.589454000000003</v>
      </c>
      <c r="N799" s="5" t="s">
        <v>42</v>
      </c>
      <c r="O799" s="5" t="s">
        <v>42</v>
      </c>
      <c r="P799" s="5">
        <v>2.944115</v>
      </c>
      <c r="Q799" s="5">
        <v>12.051738</v>
      </c>
      <c r="R799" s="5">
        <v>12.051738</v>
      </c>
      <c r="S799" s="1" t="s">
        <v>49</v>
      </c>
      <c r="T799" s="7">
        <v>2619468</v>
      </c>
      <c r="U799" s="7">
        <v>2412522</v>
      </c>
      <c r="V799" s="7">
        <v>2409669</v>
      </c>
      <c r="W799" s="7">
        <v>2332451</v>
      </c>
      <c r="X799" s="7">
        <v>3754547</v>
      </c>
      <c r="Y799" s="7">
        <v>3378207</v>
      </c>
      <c r="Z799" s="7">
        <v>2989095</v>
      </c>
      <c r="AA799" s="7">
        <v>2619468</v>
      </c>
      <c r="AB799" s="5">
        <v>28.901</v>
      </c>
      <c r="AC799" s="5">
        <v>29.815000000000001</v>
      </c>
      <c r="AD799" s="5">
        <v>21.216999999999999</v>
      </c>
      <c r="AE799" s="5">
        <v>22.442</v>
      </c>
      <c r="AF799" s="7">
        <v>175596314</v>
      </c>
      <c r="AG799" s="7">
        <v>175586471</v>
      </c>
      <c r="AH799" s="7">
        <v>119112950</v>
      </c>
      <c r="AI799" s="5">
        <v>70.13</v>
      </c>
      <c r="AJ799" s="7">
        <v>394</v>
      </c>
      <c r="AK799" s="7">
        <v>123148574</v>
      </c>
      <c r="AL799" s="6">
        <v>6223.9289289999997</v>
      </c>
      <c r="AM799" s="7">
        <v>119701127</v>
      </c>
      <c r="AN799" s="5">
        <v>68.164829999999995</v>
      </c>
    </row>
    <row r="800" spans="1:40" x14ac:dyDescent="0.3">
      <c r="A800" s="4" t="s">
        <v>849</v>
      </c>
      <c r="B800" s="2">
        <v>100501</v>
      </c>
      <c r="C800" s="1" t="s">
        <v>41</v>
      </c>
      <c r="D800" s="5">
        <v>8023.6733617600003</v>
      </c>
      <c r="E800" s="6" t="s">
        <v>42</v>
      </c>
      <c r="F800" s="6">
        <v>8764.6733620000014</v>
      </c>
      <c r="G800" s="5">
        <v>1.37</v>
      </c>
      <c r="H800" s="5">
        <v>12.373576309795</v>
      </c>
      <c r="I800" s="5">
        <v>1.37</v>
      </c>
      <c r="J800" s="5">
        <v>12.373576309795</v>
      </c>
      <c r="K800" s="5">
        <v>1.64002650858544</v>
      </c>
      <c r="L800" s="5">
        <v>1.3495390546677899</v>
      </c>
      <c r="M800" s="5">
        <v>27.785166</v>
      </c>
      <c r="N800" s="5" t="s">
        <v>42</v>
      </c>
      <c r="O800" s="5" t="s">
        <v>42</v>
      </c>
      <c r="P800" s="5" t="s">
        <v>42</v>
      </c>
      <c r="Q800" s="5" t="s">
        <v>42</v>
      </c>
      <c r="R800" s="5" t="s">
        <v>42</v>
      </c>
      <c r="S800" s="1" t="s">
        <v>49</v>
      </c>
      <c r="T800" s="7">
        <v>3102000</v>
      </c>
      <c r="U800" s="7">
        <v>3152000</v>
      </c>
      <c r="V800" s="7">
        <v>2899000</v>
      </c>
      <c r="W800" s="7">
        <v>2790000</v>
      </c>
      <c r="X800" s="7">
        <v>3028000</v>
      </c>
      <c r="Y800" s="7">
        <v>3001000</v>
      </c>
      <c r="Z800" s="7">
        <v>3005000</v>
      </c>
      <c r="AA800" s="7">
        <v>3102000</v>
      </c>
      <c r="AB800" s="5" t="s">
        <v>42</v>
      </c>
      <c r="AC800" s="5" t="s">
        <v>42</v>
      </c>
      <c r="AD800" s="5" t="s">
        <v>42</v>
      </c>
      <c r="AE800" s="5" t="s">
        <v>42</v>
      </c>
      <c r="AF800" s="7">
        <v>147699000</v>
      </c>
      <c r="AG800" s="7">
        <v>147684000</v>
      </c>
      <c r="AH800" s="7">
        <v>148146000</v>
      </c>
      <c r="AI800" s="5">
        <v>76.39</v>
      </c>
      <c r="AJ800" s="7">
        <v>536</v>
      </c>
      <c r="AK800" s="7">
        <v>112834291</v>
      </c>
      <c r="AL800" s="6">
        <v>6129.1586870000001</v>
      </c>
      <c r="AM800" s="7">
        <v>144631796</v>
      </c>
      <c r="AN800" s="5">
        <v>97.915239999999997</v>
      </c>
    </row>
    <row r="801" spans="1:40" x14ac:dyDescent="0.3">
      <c r="A801" s="4" t="s">
        <v>850</v>
      </c>
      <c r="B801" s="2">
        <v>4107956</v>
      </c>
      <c r="C801" s="1" t="s">
        <v>54</v>
      </c>
      <c r="D801" s="5">
        <v>8111.9387570600002</v>
      </c>
      <c r="E801" s="6">
        <v>8953.6387570000006</v>
      </c>
      <c r="F801" s="6" t="s">
        <v>42</v>
      </c>
      <c r="G801" s="5">
        <v>0.86799999999999999</v>
      </c>
      <c r="H801" s="5">
        <v>19.992519000000001</v>
      </c>
      <c r="I801" s="5">
        <v>0.86799999999999999</v>
      </c>
      <c r="J801" s="5">
        <v>19.992519000000001</v>
      </c>
      <c r="K801" s="5">
        <v>13.492090209999999</v>
      </c>
      <c r="L801" s="5">
        <v>5.2419249400000005</v>
      </c>
      <c r="M801" s="5">
        <v>17.871155000000002</v>
      </c>
      <c r="N801" s="5" t="s">
        <v>42</v>
      </c>
      <c r="O801" s="5" t="s">
        <v>42</v>
      </c>
      <c r="P801" s="5">
        <v>1.953322</v>
      </c>
      <c r="Q801" s="5">
        <v>12.378873</v>
      </c>
      <c r="R801" s="5">
        <v>12.378873</v>
      </c>
      <c r="S801" s="1" t="s">
        <v>56</v>
      </c>
      <c r="T801" s="7">
        <v>4583800</v>
      </c>
      <c r="U801" s="7">
        <v>4553200</v>
      </c>
      <c r="V801" s="7">
        <v>4514700</v>
      </c>
      <c r="W801" s="7">
        <v>3959600</v>
      </c>
      <c r="X801" s="7">
        <v>4583800</v>
      </c>
      <c r="Y801" s="7">
        <v>4491000</v>
      </c>
      <c r="Z801" s="7">
        <v>4415900</v>
      </c>
      <c r="AA801" s="7">
        <v>4406300</v>
      </c>
      <c r="AB801" s="5">
        <v>33.798999999999999</v>
      </c>
      <c r="AC801" s="5">
        <v>33.798999999999999</v>
      </c>
      <c r="AD801" s="8">
        <v>14.44</v>
      </c>
      <c r="AE801" s="8">
        <v>14.44</v>
      </c>
      <c r="AF801" s="7">
        <v>101472125</v>
      </c>
      <c r="AG801" s="7">
        <v>103062017</v>
      </c>
      <c r="AH801" s="7">
        <v>103843485</v>
      </c>
      <c r="AI801" s="5">
        <v>89.75</v>
      </c>
      <c r="AJ801" s="7">
        <v>617</v>
      </c>
      <c r="AK801" s="7">
        <v>90817029</v>
      </c>
      <c r="AL801" s="6">
        <v>7280.8012140000001</v>
      </c>
      <c r="AM801" s="7">
        <v>95175078</v>
      </c>
      <c r="AN801" s="5">
        <v>94.061189999999996</v>
      </c>
    </row>
    <row r="802" spans="1:40" x14ac:dyDescent="0.3">
      <c r="A802" s="4" t="s">
        <v>851</v>
      </c>
      <c r="B802" s="2">
        <v>4097432</v>
      </c>
      <c r="C802" s="1" t="s">
        <v>54</v>
      </c>
      <c r="D802" s="5">
        <v>8601.0502371599996</v>
      </c>
      <c r="E802" s="6">
        <v>7780.6702370000003</v>
      </c>
      <c r="F802" s="6">
        <v>8364.5642370000005</v>
      </c>
      <c r="G802" s="5">
        <v>0.39</v>
      </c>
      <c r="H802" s="5">
        <v>31.059799000000002</v>
      </c>
      <c r="I802" s="5">
        <v>0.39</v>
      </c>
      <c r="J802" s="5">
        <v>31.059799000000002</v>
      </c>
      <c r="K802" s="5">
        <v>7.3545492799999996</v>
      </c>
      <c r="L802" s="5">
        <v>4.6478249299999996</v>
      </c>
      <c r="M802" s="5">
        <v>23.451051</v>
      </c>
      <c r="N802" s="5">
        <v>27.988602050650499</v>
      </c>
      <c r="O802" s="5">
        <v>30.643755668965198</v>
      </c>
      <c r="P802" s="5">
        <v>3.1009739999999999</v>
      </c>
      <c r="Q802" s="5">
        <v>17.712325</v>
      </c>
      <c r="R802" s="5">
        <v>17.712325</v>
      </c>
      <c r="S802" s="1" t="s">
        <v>49</v>
      </c>
      <c r="T802" s="7">
        <v>2399152</v>
      </c>
      <c r="U802" s="7">
        <v>2279321</v>
      </c>
      <c r="V802" s="7">
        <v>2047877</v>
      </c>
      <c r="W802" s="7">
        <v>1754639</v>
      </c>
      <c r="X802" s="7">
        <v>2509105</v>
      </c>
      <c r="Y802" s="7">
        <v>2467072</v>
      </c>
      <c r="Z802" s="7">
        <v>2433028</v>
      </c>
      <c r="AA802" s="7">
        <v>2399152</v>
      </c>
      <c r="AB802" s="5">
        <v>47.936999999999998</v>
      </c>
      <c r="AC802" s="5">
        <v>48.481999999999999</v>
      </c>
      <c r="AD802" s="8">
        <v>15.95</v>
      </c>
      <c r="AE802" s="8">
        <v>16.88</v>
      </c>
      <c r="AF802" s="7">
        <v>164084678</v>
      </c>
      <c r="AG802" s="7">
        <v>164361435</v>
      </c>
      <c r="AH802" s="7">
        <v>164426146</v>
      </c>
      <c r="AI802" s="5">
        <v>83.68</v>
      </c>
      <c r="AJ802" s="7">
        <v>529</v>
      </c>
      <c r="AK802" s="7">
        <v>137198836</v>
      </c>
      <c r="AL802" s="6">
        <v>7197.4509360000002</v>
      </c>
      <c r="AM802" s="7">
        <v>151935255</v>
      </c>
      <c r="AN802" s="5">
        <v>92.66919</v>
      </c>
    </row>
    <row r="803" spans="1:40" x14ac:dyDescent="0.3">
      <c r="A803" s="4" t="s">
        <v>852</v>
      </c>
      <c r="B803" s="2">
        <v>4328204</v>
      </c>
      <c r="C803" s="1" t="s">
        <v>41</v>
      </c>
      <c r="D803" s="5">
        <v>8392.4122849199994</v>
      </c>
      <c r="E803" s="6">
        <v>9205.4382839999998</v>
      </c>
      <c r="F803" s="6">
        <v>9205.4382850000002</v>
      </c>
      <c r="G803" s="5">
        <v>0.06</v>
      </c>
      <c r="H803" s="5">
        <v>88.844036697247702</v>
      </c>
      <c r="I803" s="5">
        <v>0.06</v>
      </c>
      <c r="J803" s="5">
        <v>88.844036697247702</v>
      </c>
      <c r="K803" s="5" t="s">
        <v>799</v>
      </c>
      <c r="L803" s="5">
        <v>3.9572602082094899</v>
      </c>
      <c r="M803" s="5">
        <v>25.7521899710489</v>
      </c>
      <c r="N803" s="5">
        <v>38.017016143923399</v>
      </c>
      <c r="O803" s="5">
        <v>89.372397856144204</v>
      </c>
      <c r="P803" s="5">
        <v>8.0023350000000004</v>
      </c>
      <c r="Q803" s="5">
        <v>25.145973999999999</v>
      </c>
      <c r="R803" s="5">
        <v>28.8401765884682</v>
      </c>
      <c r="S803" s="1" t="s">
        <v>45</v>
      </c>
      <c r="T803" s="7">
        <v>999587</v>
      </c>
      <c r="U803" s="7">
        <v>861748</v>
      </c>
      <c r="V803" s="7">
        <v>756556</v>
      </c>
      <c r="W803" s="7">
        <v>733570</v>
      </c>
      <c r="X803" s="7">
        <v>1150344</v>
      </c>
      <c r="Y803" s="7">
        <v>1099131</v>
      </c>
      <c r="Z803" s="7">
        <v>1042752</v>
      </c>
      <c r="AA803" s="7">
        <v>999587</v>
      </c>
      <c r="AB803" s="5">
        <v>62.289000000000001</v>
      </c>
      <c r="AC803" s="5">
        <v>65.331000000000003</v>
      </c>
      <c r="AD803" s="5">
        <v>28.132999999999999</v>
      </c>
      <c r="AE803" s="5">
        <v>31.372</v>
      </c>
      <c r="AF803" s="7">
        <v>86823000</v>
      </c>
      <c r="AG803" s="7">
        <v>87324000</v>
      </c>
      <c r="AH803" s="7">
        <v>85800000</v>
      </c>
      <c r="AI803" s="5">
        <v>103.81</v>
      </c>
      <c r="AJ803" s="7">
        <v>501</v>
      </c>
      <c r="AK803" s="7">
        <v>89961100</v>
      </c>
      <c r="AL803" s="6">
        <v>8711.8329240000003</v>
      </c>
      <c r="AM803" s="7">
        <v>85207490</v>
      </c>
      <c r="AN803" s="5">
        <v>98.320880000000002</v>
      </c>
    </row>
    <row r="804" spans="1:40" x14ac:dyDescent="0.3">
      <c r="A804" s="4" t="s">
        <v>853</v>
      </c>
      <c r="B804" s="2">
        <v>5263639</v>
      </c>
      <c r="C804" s="1" t="s">
        <v>54</v>
      </c>
      <c r="D804" s="5">
        <v>7217.3299552400003</v>
      </c>
      <c r="E804" s="6">
        <v>6577.1659550000004</v>
      </c>
      <c r="F804" s="6" t="s">
        <v>42</v>
      </c>
      <c r="G804" s="5">
        <v>-0.247</v>
      </c>
      <c r="H804" s="5" t="s">
        <v>799</v>
      </c>
      <c r="I804" s="5">
        <v>-0.247</v>
      </c>
      <c r="J804" s="5" t="s">
        <v>799</v>
      </c>
      <c r="K804" s="5">
        <v>8.0242943899999997</v>
      </c>
      <c r="L804" s="5">
        <v>4.3850058599999997</v>
      </c>
      <c r="M804" s="5" t="s">
        <v>799</v>
      </c>
      <c r="N804" s="5" t="s">
        <v>42</v>
      </c>
      <c r="O804" s="5" t="s">
        <v>42</v>
      </c>
      <c r="P804" s="5">
        <v>8.5404979999999995</v>
      </c>
      <c r="Q804" s="5" t="s">
        <v>799</v>
      </c>
      <c r="R804" s="5">
        <v>-22.931456000000001</v>
      </c>
      <c r="S804" s="1" t="s">
        <v>45</v>
      </c>
      <c r="T804" s="7">
        <v>621154</v>
      </c>
      <c r="U804" s="7">
        <v>422179</v>
      </c>
      <c r="V804" s="7">
        <v>204799</v>
      </c>
      <c r="W804" s="7">
        <v>93056</v>
      </c>
      <c r="X804" s="7">
        <v>770115</v>
      </c>
      <c r="Y804" s="7">
        <v>723632</v>
      </c>
      <c r="Z804" s="7">
        <v>674116</v>
      </c>
      <c r="AA804" s="7">
        <v>621154</v>
      </c>
      <c r="AB804" s="5">
        <v>71.137</v>
      </c>
      <c r="AC804" s="8">
        <v>73.63</v>
      </c>
      <c r="AD804" s="8">
        <v>-54.72</v>
      </c>
      <c r="AE804" s="8">
        <v>-37.770000000000003</v>
      </c>
      <c r="AF804" s="7">
        <v>320113783</v>
      </c>
      <c r="AG804" s="7">
        <v>315927204</v>
      </c>
      <c r="AH804" s="7">
        <v>297907453</v>
      </c>
      <c r="AI804" s="5">
        <v>76.23</v>
      </c>
      <c r="AJ804" s="7">
        <v>514</v>
      </c>
      <c r="AK804" s="7">
        <v>244962194</v>
      </c>
      <c r="AL804" s="6">
        <v>5501.8508769999999</v>
      </c>
      <c r="AM804" s="7">
        <v>279621079</v>
      </c>
      <c r="AN804" s="8">
        <v>87.016800000000003</v>
      </c>
    </row>
    <row r="805" spans="1:40" x14ac:dyDescent="0.3">
      <c r="A805" s="4" t="s">
        <v>854</v>
      </c>
      <c r="B805" s="2">
        <v>4057055</v>
      </c>
      <c r="C805" s="1" t="s">
        <v>54</v>
      </c>
      <c r="D805" s="5">
        <v>8283.0715723800004</v>
      </c>
      <c r="E805" s="6">
        <v>13541.571572000001</v>
      </c>
      <c r="F805" s="6">
        <v>13541.571572000001</v>
      </c>
      <c r="G805" s="8">
        <v>1.089</v>
      </c>
      <c r="H805" s="5">
        <v>21.357513000000001</v>
      </c>
      <c r="I805" s="8">
        <v>1.089</v>
      </c>
      <c r="J805" s="5">
        <v>21.357513000000001</v>
      </c>
      <c r="K805" s="5">
        <v>1.7939678799999998</v>
      </c>
      <c r="L805" s="5">
        <v>1.7939678799999998</v>
      </c>
      <c r="M805" s="5" t="s">
        <v>799</v>
      </c>
      <c r="N805" s="5" t="s">
        <v>799</v>
      </c>
      <c r="O805" s="5">
        <v>17.4335403870848</v>
      </c>
      <c r="P805" s="5">
        <v>4.8510020000000003</v>
      </c>
      <c r="Q805" s="5">
        <v>11.512005</v>
      </c>
      <c r="R805" s="5">
        <v>11.512005</v>
      </c>
      <c r="S805" s="1" t="s">
        <v>49</v>
      </c>
      <c r="T805" s="7">
        <v>2674300</v>
      </c>
      <c r="U805" s="7">
        <v>3375700</v>
      </c>
      <c r="V805" s="7">
        <v>3653700</v>
      </c>
      <c r="W805" s="7">
        <v>2122300</v>
      </c>
      <c r="X805" s="7">
        <v>2791500</v>
      </c>
      <c r="Y805" s="7">
        <v>2771500</v>
      </c>
      <c r="Z805" s="7">
        <v>2713900</v>
      </c>
      <c r="AA805" s="7">
        <v>2674300</v>
      </c>
      <c r="AB805" s="5">
        <v>47.115000000000002</v>
      </c>
      <c r="AC805" s="5">
        <v>46.728000000000002</v>
      </c>
      <c r="AD805" s="5">
        <v>42.216999999999999</v>
      </c>
      <c r="AE805" s="5">
        <v>41.908999999999999</v>
      </c>
      <c r="AF805" s="7">
        <v>200947879</v>
      </c>
      <c r="AG805" s="7">
        <v>200867263</v>
      </c>
      <c r="AH805" s="7">
        <v>200287364</v>
      </c>
      <c r="AI805" s="5">
        <v>70.84</v>
      </c>
      <c r="AJ805" s="7">
        <v>582</v>
      </c>
      <c r="AK805" s="7">
        <v>142346573</v>
      </c>
      <c r="AL805" s="6">
        <v>5867.5257389999997</v>
      </c>
      <c r="AM805" s="7">
        <v>199950758</v>
      </c>
      <c r="AN805" s="5">
        <v>99.503789999999995</v>
      </c>
    </row>
    <row r="806" spans="1:40" x14ac:dyDescent="0.3">
      <c r="A806" s="4" t="s">
        <v>855</v>
      </c>
      <c r="B806" s="2">
        <v>4985766</v>
      </c>
      <c r="C806" s="1" t="s">
        <v>54</v>
      </c>
      <c r="D806" s="5">
        <v>7416.3309284400002</v>
      </c>
      <c r="E806" s="6">
        <v>10421.330927999999</v>
      </c>
      <c r="F806" s="6" t="s">
        <v>42</v>
      </c>
      <c r="G806" s="5">
        <v>0.46</v>
      </c>
      <c r="H806" s="5">
        <v>22.840833</v>
      </c>
      <c r="I806" s="5">
        <v>0.46</v>
      </c>
      <c r="J806" s="5">
        <v>22.840833</v>
      </c>
      <c r="K806" s="5" t="s">
        <v>799</v>
      </c>
      <c r="L806" s="5">
        <v>3.8917496300000001</v>
      </c>
      <c r="M806" s="5">
        <v>14.453889</v>
      </c>
      <c r="N806" s="5" t="s">
        <v>42</v>
      </c>
      <c r="O806" s="5" t="s">
        <v>42</v>
      </c>
      <c r="P806" s="5">
        <v>1.980451</v>
      </c>
      <c r="Q806" s="5">
        <v>9.4765219999999992</v>
      </c>
      <c r="R806" s="5">
        <v>9.4765219999999992</v>
      </c>
      <c r="S806" s="1" t="s">
        <v>49</v>
      </c>
      <c r="T806" s="7">
        <v>5184100</v>
      </c>
      <c r="U806" s="7">
        <v>4884400</v>
      </c>
      <c r="V806" s="7">
        <v>4416200</v>
      </c>
      <c r="W806" s="7">
        <v>3737600</v>
      </c>
      <c r="X806" s="7">
        <v>5262100</v>
      </c>
      <c r="Y806" s="7">
        <v>5251100</v>
      </c>
      <c r="Z806" s="7">
        <v>5194100</v>
      </c>
      <c r="AA806" s="7">
        <v>5184100</v>
      </c>
      <c r="AB806" s="8">
        <v>31.22</v>
      </c>
      <c r="AC806" s="5">
        <v>33.722000000000001</v>
      </c>
      <c r="AD806" s="5">
        <v>17.286999999999999</v>
      </c>
      <c r="AE806" s="5">
        <v>20.053000000000001</v>
      </c>
      <c r="AF806" s="7">
        <v>218000000</v>
      </c>
      <c r="AG806" s="7">
        <v>219300000</v>
      </c>
      <c r="AH806" s="7">
        <v>220100000</v>
      </c>
      <c r="AI806" s="5">
        <v>108.81</v>
      </c>
      <c r="AJ806" s="7">
        <v>475</v>
      </c>
      <c r="AK806" s="7">
        <v>237280068</v>
      </c>
      <c r="AL806" s="6">
        <v>8069.8951120000002</v>
      </c>
      <c r="AM806" s="7">
        <v>217021004</v>
      </c>
      <c r="AN806" s="5">
        <v>99.522049999999993</v>
      </c>
    </row>
    <row r="807" spans="1:40" x14ac:dyDescent="0.3">
      <c r="A807" s="4" t="s">
        <v>856</v>
      </c>
      <c r="B807" s="2">
        <v>4811350</v>
      </c>
      <c r="C807" s="1" t="s">
        <v>41</v>
      </c>
      <c r="D807" s="5">
        <v>8868.4970400000002</v>
      </c>
      <c r="E807" s="6">
        <v>11192.097040000001</v>
      </c>
      <c r="F807" s="6" t="s">
        <v>42</v>
      </c>
      <c r="G807" s="5">
        <v>0.27</v>
      </c>
      <c r="H807" s="5">
        <v>28.384278999999999</v>
      </c>
      <c r="I807" s="5">
        <v>0.27</v>
      </c>
      <c r="J807" s="5">
        <v>28.384278999999999</v>
      </c>
      <c r="K807" s="5" t="s">
        <v>799</v>
      </c>
      <c r="L807" s="5">
        <v>4.9077181200000002</v>
      </c>
      <c r="M807" s="5">
        <v>55.032926000000003</v>
      </c>
      <c r="N807" s="5" t="s">
        <v>42</v>
      </c>
      <c r="O807" s="5" t="s">
        <v>42</v>
      </c>
      <c r="P807" s="5">
        <v>3.4529649999999998</v>
      </c>
      <c r="Q807" s="5">
        <v>18.889614999999999</v>
      </c>
      <c r="R807" s="5">
        <v>18.889614999999999</v>
      </c>
      <c r="S807" s="1" t="s">
        <v>49</v>
      </c>
      <c r="T807" s="7">
        <v>2964500</v>
      </c>
      <c r="U807" s="7">
        <v>2530700</v>
      </c>
      <c r="V807" s="7">
        <v>2417900</v>
      </c>
      <c r="W807" s="7">
        <v>1987500</v>
      </c>
      <c r="X807" s="7">
        <v>3241300</v>
      </c>
      <c r="Y807" s="7">
        <v>3119700</v>
      </c>
      <c r="Z807" s="7">
        <v>3000900</v>
      </c>
      <c r="AA807" s="7">
        <v>2964500</v>
      </c>
      <c r="AB807" s="8">
        <v>51.25</v>
      </c>
      <c r="AC807" s="5">
        <v>49.945999999999998</v>
      </c>
      <c r="AD807" s="5">
        <v>20.206</v>
      </c>
      <c r="AE807" s="5">
        <v>17.027000000000001</v>
      </c>
      <c r="AF807" s="7">
        <v>151594684</v>
      </c>
      <c r="AG807" s="7">
        <v>151391821</v>
      </c>
      <c r="AH807" s="7">
        <v>145901313</v>
      </c>
      <c r="AI807" s="5">
        <v>77.88</v>
      </c>
      <c r="AJ807" s="7">
        <v>446</v>
      </c>
      <c r="AK807" s="7">
        <v>118069077</v>
      </c>
      <c r="AL807" s="6">
        <v>6907.0410039999997</v>
      </c>
      <c r="AM807" s="7">
        <v>103112192</v>
      </c>
      <c r="AN807" s="5">
        <v>68.016750000000002</v>
      </c>
    </row>
    <row r="808" spans="1:40" x14ac:dyDescent="0.3">
      <c r="A808" s="4" t="s">
        <v>857</v>
      </c>
      <c r="B808" s="2">
        <v>4077651</v>
      </c>
      <c r="C808" s="1" t="s">
        <v>54</v>
      </c>
      <c r="D808" s="5">
        <v>7482.3946345599998</v>
      </c>
      <c r="E808" s="6">
        <v>9655.8946340000002</v>
      </c>
      <c r="F808" s="6" t="s">
        <v>42</v>
      </c>
      <c r="G808" s="5">
        <v>2.5499999999999998</v>
      </c>
      <c r="H808" s="5">
        <v>13.400407</v>
      </c>
      <c r="I808" s="5">
        <v>2.5499999999999998</v>
      </c>
      <c r="J808" s="5">
        <v>13.400407</v>
      </c>
      <c r="K808" s="5">
        <v>1.2829559699999999</v>
      </c>
      <c r="L808" s="5">
        <v>0.95290920999999995</v>
      </c>
      <c r="M808" s="5">
        <v>15.094868</v>
      </c>
      <c r="N808" s="5" t="s">
        <v>42</v>
      </c>
      <c r="O808" s="5" t="s">
        <v>42</v>
      </c>
      <c r="P808" s="5">
        <v>0.89307099999999995</v>
      </c>
      <c r="Q808" s="5">
        <v>5.4405409999999996</v>
      </c>
      <c r="R808" s="5">
        <v>5.4405409999999996</v>
      </c>
      <c r="S808" s="1" t="s">
        <v>49</v>
      </c>
      <c r="T808" s="7">
        <v>11135115</v>
      </c>
      <c r="U808" s="7">
        <v>11737065</v>
      </c>
      <c r="V808" s="7">
        <v>11200613</v>
      </c>
      <c r="W808" s="7">
        <v>9552197</v>
      </c>
      <c r="X808" s="7">
        <v>10812015</v>
      </c>
      <c r="Y808" s="7">
        <v>10859115</v>
      </c>
      <c r="Z808" s="7">
        <v>11008315</v>
      </c>
      <c r="AA808" s="7">
        <v>11135115</v>
      </c>
      <c r="AB808" s="5">
        <v>25.312000000000001</v>
      </c>
      <c r="AC808" s="8">
        <v>25.637</v>
      </c>
      <c r="AD808" s="8">
        <v>12.97</v>
      </c>
      <c r="AE808" s="8">
        <v>14.331</v>
      </c>
      <c r="AF808" s="7">
        <v>63100000</v>
      </c>
      <c r="AG808" s="7">
        <v>63100000</v>
      </c>
      <c r="AH808" s="7">
        <v>63682000</v>
      </c>
      <c r="AI808" s="5">
        <v>81.540000000000006</v>
      </c>
      <c r="AJ808" s="7">
        <v>618</v>
      </c>
      <c r="AK808" s="7">
        <v>51468625</v>
      </c>
      <c r="AL808" s="6">
        <v>6101.0908069999996</v>
      </c>
      <c r="AM808" s="7">
        <v>52605934</v>
      </c>
      <c r="AN808" s="5">
        <v>83.341070000000002</v>
      </c>
    </row>
    <row r="809" spans="1:40" x14ac:dyDescent="0.3">
      <c r="A809" s="4" t="s">
        <v>858</v>
      </c>
      <c r="B809" s="2">
        <v>27875239</v>
      </c>
      <c r="C809" s="1" t="s">
        <v>41</v>
      </c>
      <c r="D809" s="5">
        <v>9104.4140352400009</v>
      </c>
      <c r="E809" s="6">
        <v>8771.5150350000004</v>
      </c>
      <c r="F809" s="6" t="s">
        <v>42</v>
      </c>
      <c r="G809" s="5">
        <v>-0.13500000000000001</v>
      </c>
      <c r="H809" s="5" t="s">
        <v>799</v>
      </c>
      <c r="I809" s="5">
        <v>-0.13500000000000001</v>
      </c>
      <c r="J809" s="5" t="s">
        <v>799</v>
      </c>
      <c r="K809" s="5">
        <v>26.530413629999998</v>
      </c>
      <c r="L809" s="5">
        <v>10.51494696</v>
      </c>
      <c r="M809" s="5">
        <v>69.452229000000003</v>
      </c>
      <c r="N809" s="5" t="s">
        <v>42</v>
      </c>
      <c r="O809" s="5" t="s">
        <v>42</v>
      </c>
      <c r="P809" s="5">
        <v>12.989967999999999</v>
      </c>
      <c r="Q809" s="5">
        <v>95.817999</v>
      </c>
      <c r="R809" s="5">
        <v>95.817999</v>
      </c>
      <c r="S809" s="1" t="s">
        <v>49</v>
      </c>
      <c r="T809" s="7">
        <v>569946</v>
      </c>
      <c r="U809" s="7">
        <v>409049</v>
      </c>
      <c r="V809" s="7">
        <v>245274</v>
      </c>
      <c r="W809" s="7">
        <v>136375</v>
      </c>
      <c r="X809" s="7">
        <v>675253</v>
      </c>
      <c r="Y809" s="7">
        <v>632887</v>
      </c>
      <c r="Z809" s="7">
        <v>598188</v>
      </c>
      <c r="AA809" s="7">
        <v>569946</v>
      </c>
      <c r="AB809" s="5">
        <v>40.987000000000002</v>
      </c>
      <c r="AC809" s="5">
        <v>43.997999999999998</v>
      </c>
      <c r="AD809" s="8">
        <v>8.3819999999999997</v>
      </c>
      <c r="AE809" s="8">
        <v>12.76</v>
      </c>
      <c r="AF809" s="7">
        <v>167687940</v>
      </c>
      <c r="AG809" s="7">
        <v>166982796</v>
      </c>
      <c r="AH809" s="7">
        <v>164904339</v>
      </c>
      <c r="AI809" s="8">
        <v>60.1</v>
      </c>
      <c r="AJ809" s="7">
        <v>322</v>
      </c>
      <c r="AK809" s="7">
        <v>100358965</v>
      </c>
      <c r="AL809" s="6">
        <v>5471.5707709999997</v>
      </c>
      <c r="AM809" s="7">
        <v>99494435</v>
      </c>
      <c r="AN809" s="5">
        <v>59.580289999999998</v>
      </c>
    </row>
    <row r="810" spans="1:40" x14ac:dyDescent="0.3">
      <c r="A810" s="4" t="s">
        <v>859</v>
      </c>
      <c r="B810" s="2">
        <v>4057107</v>
      </c>
      <c r="C810" s="1" t="s">
        <v>41</v>
      </c>
      <c r="D810" s="5">
        <v>8640.8204999999998</v>
      </c>
      <c r="E810" s="6">
        <v>18942.820500000002</v>
      </c>
      <c r="F810" s="6">
        <v>18886.820500000002</v>
      </c>
      <c r="G810" s="5">
        <v>-0.33</v>
      </c>
      <c r="H810" s="5" t="s">
        <v>799</v>
      </c>
      <c r="I810" s="5">
        <v>-0.33</v>
      </c>
      <c r="J810" s="5" t="s">
        <v>799</v>
      </c>
      <c r="K810" s="5">
        <v>5.0180766400000003</v>
      </c>
      <c r="L810" s="5">
        <v>1.7055787699999998</v>
      </c>
      <c r="M810" s="5" t="s">
        <v>799</v>
      </c>
      <c r="N810" s="5" t="s">
        <v>799</v>
      </c>
      <c r="O810" s="5" t="s">
        <v>799</v>
      </c>
      <c r="P810" s="5">
        <v>3.234219</v>
      </c>
      <c r="Q810" s="5">
        <v>8.2074610000000003</v>
      </c>
      <c r="R810" s="5">
        <v>8.2074610000000003</v>
      </c>
      <c r="S810" s="1" t="s">
        <v>49</v>
      </c>
      <c r="T810" s="7">
        <v>5751000</v>
      </c>
      <c r="U810" s="7">
        <v>5787000</v>
      </c>
      <c r="V810" s="7">
        <v>6411000</v>
      </c>
      <c r="W810" s="7">
        <v>7155000</v>
      </c>
      <c r="X810" s="7">
        <v>5857000</v>
      </c>
      <c r="Y810" s="7">
        <v>5804000</v>
      </c>
      <c r="Z810" s="7">
        <v>5773000</v>
      </c>
      <c r="AA810" s="7">
        <v>5751000</v>
      </c>
      <c r="AB810" s="8">
        <v>63.05</v>
      </c>
      <c r="AC810" s="5">
        <v>64.384</v>
      </c>
      <c r="AD810" s="5">
        <v>38.063000000000002</v>
      </c>
      <c r="AE810" s="8">
        <v>38.619999999999997</v>
      </c>
      <c r="AF810" s="7">
        <v>249007000</v>
      </c>
      <c r="AG810" s="7">
        <v>248962000</v>
      </c>
      <c r="AH810" s="7">
        <v>245782000</v>
      </c>
      <c r="AI810" s="5">
        <v>62.88</v>
      </c>
      <c r="AJ810" s="7">
        <v>392</v>
      </c>
      <c r="AK810" s="7">
        <v>156570060</v>
      </c>
      <c r="AL810" s="6">
        <v>5432.9810820000002</v>
      </c>
      <c r="AM810" s="7">
        <v>182109688</v>
      </c>
      <c r="AN810" s="5">
        <v>73.132019999999997</v>
      </c>
    </row>
    <row r="811" spans="1:40" x14ac:dyDescent="0.3">
      <c r="A811" s="4" t="s">
        <v>860</v>
      </c>
      <c r="B811" s="2">
        <v>4135999</v>
      </c>
      <c r="C811" s="1" t="s">
        <v>54</v>
      </c>
      <c r="D811" s="5">
        <v>8784.8098972700009</v>
      </c>
      <c r="E811" s="6">
        <v>10336.047897</v>
      </c>
      <c r="F811" s="6" t="s">
        <v>42</v>
      </c>
      <c r="G811" s="5">
        <v>0.20799999999999999</v>
      </c>
      <c r="H811" s="5">
        <v>18.361069000000001</v>
      </c>
      <c r="I811" s="5">
        <v>0.20799999999999999</v>
      </c>
      <c r="J811" s="5">
        <v>18.361069000000001</v>
      </c>
      <c r="K811" s="5">
        <v>2.2710828300000001</v>
      </c>
      <c r="L811" s="5">
        <v>2.2710828300000001</v>
      </c>
      <c r="M811" s="5">
        <v>27.417169000000001</v>
      </c>
      <c r="N811" s="5" t="s">
        <v>42</v>
      </c>
      <c r="O811" s="5" t="s">
        <v>42</v>
      </c>
      <c r="P811" s="5">
        <v>4.4356669999999996</v>
      </c>
      <c r="Q811" s="5">
        <v>8.3101509999999994</v>
      </c>
      <c r="R811" s="5">
        <v>8.3101509999999994</v>
      </c>
      <c r="S811" s="1" t="s">
        <v>49</v>
      </c>
      <c r="T811" s="7">
        <v>2553264</v>
      </c>
      <c r="U811" s="7">
        <v>5335309</v>
      </c>
      <c r="V811" s="7">
        <v>3580439</v>
      </c>
      <c r="W811" s="7">
        <v>1780986</v>
      </c>
      <c r="X811" s="7">
        <v>2330213</v>
      </c>
      <c r="Y811" s="7">
        <v>2333634</v>
      </c>
      <c r="Z811" s="7">
        <v>2333642</v>
      </c>
      <c r="AA811" s="7">
        <v>2553264</v>
      </c>
      <c r="AB811" s="5">
        <v>44.838999999999999</v>
      </c>
      <c r="AC811" s="5">
        <v>40.219000000000001</v>
      </c>
      <c r="AD811" s="5">
        <v>67.736999999999995</v>
      </c>
      <c r="AE811" s="5">
        <v>48.073999999999998</v>
      </c>
      <c r="AF811" s="7">
        <v>241272844</v>
      </c>
      <c r="AG811" s="7">
        <v>242345258</v>
      </c>
      <c r="AH811" s="7">
        <v>241254882</v>
      </c>
      <c r="AI811" s="5">
        <v>96.77</v>
      </c>
      <c r="AJ811" s="7">
        <v>477</v>
      </c>
      <c r="AK811" s="7">
        <v>233487005</v>
      </c>
      <c r="AL811" s="6">
        <v>8501.2618519999996</v>
      </c>
      <c r="AM811" s="7">
        <v>236211869</v>
      </c>
      <c r="AN811" s="5">
        <v>97.901650000000004</v>
      </c>
    </row>
    <row r="812" spans="1:40" x14ac:dyDescent="0.3">
      <c r="A812" s="4" t="s">
        <v>861</v>
      </c>
      <c r="B812" s="2">
        <v>4121020</v>
      </c>
      <c r="C812" s="1" t="s">
        <v>54</v>
      </c>
      <c r="D812" s="5">
        <v>7826.7988584300001</v>
      </c>
      <c r="E812" s="6">
        <v>9424.1988579999997</v>
      </c>
      <c r="F812" s="6" t="s">
        <v>42</v>
      </c>
      <c r="G812" s="5">
        <v>0.57499999999999996</v>
      </c>
      <c r="H812" s="5">
        <v>21.031046</v>
      </c>
      <c r="I812" s="5">
        <v>0.57499999999999996</v>
      </c>
      <c r="J812" s="5">
        <v>21.031046</v>
      </c>
      <c r="K812" s="5">
        <v>5.0031913900000005</v>
      </c>
      <c r="L812" s="5">
        <v>4.3686305700000005</v>
      </c>
      <c r="M812" s="5">
        <v>35.060702999999997</v>
      </c>
      <c r="N812" s="5" t="s">
        <v>42</v>
      </c>
      <c r="O812" s="5" t="s">
        <v>42</v>
      </c>
      <c r="P812" s="5">
        <v>2.2156859999999998</v>
      </c>
      <c r="Q812" s="5">
        <v>16.137326999999999</v>
      </c>
      <c r="R812" s="5">
        <v>16.137326999999999</v>
      </c>
      <c r="S812" s="1" t="s">
        <v>49</v>
      </c>
      <c r="T812" s="7">
        <v>4173700</v>
      </c>
      <c r="U812" s="7">
        <v>3836000</v>
      </c>
      <c r="V812" s="7">
        <v>2799800</v>
      </c>
      <c r="W812" s="7">
        <v>2982100</v>
      </c>
      <c r="X812" s="7">
        <v>4253400</v>
      </c>
      <c r="Y812" s="7">
        <v>4227800</v>
      </c>
      <c r="Z812" s="7">
        <v>4178500</v>
      </c>
      <c r="AA812" s="7">
        <v>4173700</v>
      </c>
      <c r="AB812" s="5">
        <v>19.477</v>
      </c>
      <c r="AC812" s="5">
        <v>20.350999999999999</v>
      </c>
      <c r="AD812" s="8">
        <v>12.596</v>
      </c>
      <c r="AE812" s="5">
        <v>13.234</v>
      </c>
      <c r="AF812" s="7">
        <v>142631508</v>
      </c>
      <c r="AG812" s="7">
        <v>124463814</v>
      </c>
      <c r="AH812" s="7">
        <v>127576395</v>
      </c>
      <c r="AI812" s="5">
        <v>93.71</v>
      </c>
      <c r="AJ812" s="7">
        <v>487</v>
      </c>
      <c r="AK812" s="7">
        <v>133663255</v>
      </c>
      <c r="AL812" s="6">
        <v>7334.102801</v>
      </c>
      <c r="AM812" s="7">
        <v>141268891</v>
      </c>
      <c r="AN812" s="5">
        <v>99.036969999999997</v>
      </c>
    </row>
    <row r="813" spans="1:40" x14ac:dyDescent="0.3">
      <c r="A813" s="4" t="s">
        <v>862</v>
      </c>
      <c r="B813" s="2">
        <v>4331134</v>
      </c>
      <c r="C813" s="1" t="s">
        <v>41</v>
      </c>
      <c r="D813" s="5">
        <v>9369.3377937500009</v>
      </c>
      <c r="E813" s="6">
        <v>10501.637793</v>
      </c>
      <c r="F813" s="6" t="s">
        <v>42</v>
      </c>
      <c r="G813" s="5">
        <v>0.33900000000000002</v>
      </c>
      <c r="H813" s="5">
        <v>17.158252999999998</v>
      </c>
      <c r="I813" s="5">
        <v>0.33900000000000002</v>
      </c>
      <c r="J813" s="5">
        <v>17.158252999999998</v>
      </c>
      <c r="K813" s="5" t="s">
        <v>799</v>
      </c>
      <c r="L813" s="5" t="s">
        <v>799</v>
      </c>
      <c r="M813" s="5">
        <v>11.630141999999999</v>
      </c>
      <c r="N813" s="5" t="s">
        <v>42</v>
      </c>
      <c r="O813" s="5" t="s">
        <v>42</v>
      </c>
      <c r="P813" s="5">
        <v>4.135154</v>
      </c>
      <c r="Q813" s="5">
        <v>16.000667</v>
      </c>
      <c r="R813" s="5">
        <v>16.000667</v>
      </c>
      <c r="S813" s="1" t="s">
        <v>49</v>
      </c>
      <c r="T813" s="7">
        <v>2501600</v>
      </c>
      <c r="U813" s="7">
        <v>2324900</v>
      </c>
      <c r="V813" s="7">
        <v>2157900</v>
      </c>
      <c r="W813" s="7">
        <v>1913900</v>
      </c>
      <c r="X813" s="7">
        <v>2539600</v>
      </c>
      <c r="Y813" s="7">
        <v>2533800</v>
      </c>
      <c r="Z813" s="7">
        <v>2521800</v>
      </c>
      <c r="AA813" s="7">
        <v>2501600</v>
      </c>
      <c r="AB813" s="5">
        <v>80.872</v>
      </c>
      <c r="AC813" s="5">
        <v>82.311999999999998</v>
      </c>
      <c r="AD813" s="5">
        <v>22.126000000000001</v>
      </c>
      <c r="AE813" s="5">
        <v>24.079000000000001</v>
      </c>
      <c r="AF813" s="7">
        <v>306300000</v>
      </c>
      <c r="AG813" s="7">
        <v>318700000</v>
      </c>
      <c r="AH813" s="7">
        <v>338200000</v>
      </c>
      <c r="AI813" s="5">
        <v>73.38</v>
      </c>
      <c r="AJ813" s="7">
        <v>556</v>
      </c>
      <c r="AK813" s="7">
        <v>227288527</v>
      </c>
      <c r="AL813" s="6">
        <v>6875.4779410000001</v>
      </c>
      <c r="AM813" s="7">
        <v>220020944</v>
      </c>
      <c r="AN813" s="5">
        <v>71.036330000000007</v>
      </c>
    </row>
    <row r="814" spans="1:40" x14ac:dyDescent="0.3">
      <c r="A814" s="4" t="s">
        <v>863</v>
      </c>
      <c r="B814" s="2">
        <v>4199629</v>
      </c>
      <c r="C814" s="1" t="s">
        <v>41</v>
      </c>
      <c r="D814" s="5">
        <v>8192.1684552499992</v>
      </c>
      <c r="E814" s="6" t="s">
        <v>42</v>
      </c>
      <c r="F814" s="6">
        <v>75421.168455000006</v>
      </c>
      <c r="G814" s="5">
        <v>0.38800000000000001</v>
      </c>
      <c r="H814" s="5">
        <v>6.4236111111111098</v>
      </c>
      <c r="I814" s="5">
        <v>0.38800000000000001</v>
      </c>
      <c r="J814" s="5">
        <v>6.4236111111111098</v>
      </c>
      <c r="K814" s="5">
        <v>1.0492945444772901</v>
      </c>
      <c r="L814" s="5">
        <v>0.98002635542168604</v>
      </c>
      <c r="M814" s="5" t="s">
        <v>799</v>
      </c>
      <c r="N814" s="5" t="s">
        <v>42</v>
      </c>
      <c r="O814" s="5" t="s">
        <v>42</v>
      </c>
      <c r="P814" s="5" t="s">
        <v>42</v>
      </c>
      <c r="Q814" s="5" t="s">
        <v>42</v>
      </c>
      <c r="R814" s="5">
        <v>15.7217718903151</v>
      </c>
      <c r="S814" s="1" t="s">
        <v>49</v>
      </c>
      <c r="T814" s="7">
        <v>251000</v>
      </c>
      <c r="U814" s="7">
        <v>-1116000</v>
      </c>
      <c r="V814" s="7">
        <v>837000</v>
      </c>
      <c r="W814" s="7">
        <v>-27000</v>
      </c>
      <c r="X814" s="7">
        <v>1259000</v>
      </c>
      <c r="Y814" s="7">
        <v>514000</v>
      </c>
      <c r="Z814" s="7">
        <v>847000</v>
      </c>
      <c r="AA814" s="7">
        <v>251000</v>
      </c>
      <c r="AB814" s="8">
        <v>100</v>
      </c>
      <c r="AC814" s="8">
        <v>100</v>
      </c>
      <c r="AD814" s="5" t="s">
        <v>42</v>
      </c>
      <c r="AE814" s="5" t="s">
        <v>42</v>
      </c>
      <c r="AF814" s="7">
        <v>844200000</v>
      </c>
      <c r="AG814" s="7">
        <v>766100000</v>
      </c>
      <c r="AH814" s="7">
        <v>648000000</v>
      </c>
      <c r="AI814" s="5">
        <v>40.409999999999997</v>
      </c>
      <c r="AJ814" s="7">
        <v>591</v>
      </c>
      <c r="AK814" s="7">
        <v>357925688</v>
      </c>
      <c r="AL814" s="6">
        <v>3310.8126139999999</v>
      </c>
      <c r="AM814" s="7">
        <v>879356067</v>
      </c>
      <c r="AN814" s="5">
        <v>99.290480000000002</v>
      </c>
    </row>
    <row r="815" spans="1:40" x14ac:dyDescent="0.3">
      <c r="A815" s="4" t="s">
        <v>864</v>
      </c>
      <c r="B815" s="2">
        <v>4810683</v>
      </c>
      <c r="C815" s="1" t="s">
        <v>54</v>
      </c>
      <c r="D815" s="5">
        <v>7879.2372193199999</v>
      </c>
      <c r="E815" s="6">
        <v>7788.6922189999996</v>
      </c>
      <c r="F815" s="6" t="s">
        <v>42</v>
      </c>
      <c r="G815" s="5">
        <v>5</v>
      </c>
      <c r="H815" s="5">
        <v>26.680989</v>
      </c>
      <c r="I815" s="5">
        <v>5</v>
      </c>
      <c r="J815" s="5">
        <v>26.680989</v>
      </c>
      <c r="K815" s="5">
        <v>16.617762809999999</v>
      </c>
      <c r="L815" s="5">
        <v>6.3760675500000001</v>
      </c>
      <c r="M815" s="5">
        <v>25.473191</v>
      </c>
      <c r="N815" s="5" t="s">
        <v>42</v>
      </c>
      <c r="O815" s="5" t="s">
        <v>42</v>
      </c>
      <c r="P815" s="5">
        <v>3.2764060000000002</v>
      </c>
      <c r="Q815" s="5">
        <v>15.817686999999999</v>
      </c>
      <c r="R815" s="5">
        <v>15.817686999999999</v>
      </c>
      <c r="S815" s="1" t="s">
        <v>49</v>
      </c>
      <c r="T815" s="7">
        <v>2264417</v>
      </c>
      <c r="U815" s="7">
        <v>2134963</v>
      </c>
      <c r="V815" s="7">
        <v>2139261</v>
      </c>
      <c r="W815" s="7">
        <v>2079583</v>
      </c>
      <c r="X815" s="7">
        <v>2377206</v>
      </c>
      <c r="Y815" s="7">
        <v>2335557</v>
      </c>
      <c r="Z815" s="7">
        <v>2293493</v>
      </c>
      <c r="AA815" s="7">
        <v>2264417</v>
      </c>
      <c r="AB815" s="5">
        <v>35.277000000000001</v>
      </c>
      <c r="AC815" s="5">
        <v>35.664000000000001</v>
      </c>
      <c r="AD815" s="5">
        <v>17.629000000000001</v>
      </c>
      <c r="AE815" s="5">
        <v>18.082999999999998</v>
      </c>
      <c r="AF815" s="7">
        <v>14927604</v>
      </c>
      <c r="AG815" s="7">
        <v>14995192</v>
      </c>
      <c r="AH815" s="7">
        <v>15007542</v>
      </c>
      <c r="AI815" s="8">
        <v>96.7</v>
      </c>
      <c r="AJ815" s="7">
        <v>616</v>
      </c>
      <c r="AK815" s="7">
        <v>14434664</v>
      </c>
      <c r="AL815" s="6">
        <v>7619.0486989999999</v>
      </c>
      <c r="AM815" s="7">
        <v>14671561</v>
      </c>
      <c r="AN815" s="5">
        <v>98.284769999999995</v>
      </c>
    </row>
    <row r="816" spans="1:40" x14ac:dyDescent="0.3">
      <c r="A816" s="4" t="s">
        <v>865</v>
      </c>
      <c r="B816" s="2">
        <v>102947</v>
      </c>
      <c r="C816" s="1" t="s">
        <v>54</v>
      </c>
      <c r="D816" s="5">
        <v>7963.9016504700003</v>
      </c>
      <c r="E816" s="6">
        <v>9576.7586499999998</v>
      </c>
      <c r="F816" s="6">
        <v>9590.6986500000003</v>
      </c>
      <c r="G816" s="8">
        <v>1.129</v>
      </c>
      <c r="H816" s="5">
        <v>33.291322314049602</v>
      </c>
      <c r="I816" s="8">
        <v>1.129</v>
      </c>
      <c r="J816" s="5">
        <v>33.291322314049602</v>
      </c>
      <c r="K816" s="5">
        <v>2.8233569806285699</v>
      </c>
      <c r="L816" s="5">
        <v>2.7991977375369101</v>
      </c>
      <c r="M816" s="5">
        <v>19.278535999999999</v>
      </c>
      <c r="N816" s="5" t="s">
        <v>42</v>
      </c>
      <c r="O816" s="5" t="s">
        <v>42</v>
      </c>
      <c r="P816" s="5">
        <v>15.254035999999999</v>
      </c>
      <c r="Q816" s="5">
        <v>23.133944</v>
      </c>
      <c r="R816" s="5">
        <v>20.917964912004798</v>
      </c>
      <c r="S816" s="1" t="s">
        <v>49</v>
      </c>
      <c r="T816" s="7">
        <v>568393</v>
      </c>
      <c r="U816" s="7">
        <v>488235</v>
      </c>
      <c r="V816" s="7">
        <v>410305</v>
      </c>
      <c r="W816" s="7">
        <v>363804</v>
      </c>
      <c r="X816" s="7">
        <v>626057</v>
      </c>
      <c r="Y816" s="7">
        <v>607485</v>
      </c>
      <c r="Z816" s="7">
        <v>588813</v>
      </c>
      <c r="AA816" s="7">
        <v>568393</v>
      </c>
      <c r="AB816" s="5">
        <v>73.004999999999995</v>
      </c>
      <c r="AC816" s="5">
        <v>72.861000000000004</v>
      </c>
      <c r="AD816" s="5">
        <v>65.652000000000001</v>
      </c>
      <c r="AE816" s="5">
        <v>65.638999999999996</v>
      </c>
      <c r="AF816" s="7">
        <v>49206050</v>
      </c>
      <c r="AG816" s="7">
        <v>48652525</v>
      </c>
      <c r="AH816" s="7">
        <v>46277057</v>
      </c>
      <c r="AI816" s="5">
        <v>95.37</v>
      </c>
      <c r="AJ816" s="7">
        <v>554</v>
      </c>
      <c r="AK816" s="7">
        <v>47136132</v>
      </c>
      <c r="AL816" s="6">
        <v>7595.0449490000001</v>
      </c>
      <c r="AM816" s="7">
        <v>48617505</v>
      </c>
      <c r="AN816" s="5">
        <v>98.365589999999997</v>
      </c>
    </row>
    <row r="817" spans="1:40" x14ac:dyDescent="0.3">
      <c r="A817" s="4" t="s">
        <v>866</v>
      </c>
      <c r="B817" s="2">
        <v>4967574</v>
      </c>
      <c r="C817" s="1" t="s">
        <v>54</v>
      </c>
      <c r="D817" s="5">
        <v>7788.8916268800003</v>
      </c>
      <c r="E817" s="6">
        <v>6884.8646259999996</v>
      </c>
      <c r="F817" s="6" t="s">
        <v>42</v>
      </c>
      <c r="G817" s="8">
        <v>2.13</v>
      </c>
      <c r="H817" s="5">
        <v>25.418392999999998</v>
      </c>
      <c r="I817" s="8">
        <v>2.13</v>
      </c>
      <c r="J817" s="5">
        <v>25.418392999999998</v>
      </c>
      <c r="K817" s="5">
        <v>4.2692430000000003</v>
      </c>
      <c r="L817" s="5">
        <v>4.2641569399999995</v>
      </c>
      <c r="M817" s="5">
        <v>26.458051000000001</v>
      </c>
      <c r="N817" s="5" t="s">
        <v>42</v>
      </c>
      <c r="O817" s="5" t="s">
        <v>42</v>
      </c>
      <c r="P817" s="5">
        <v>2.293641</v>
      </c>
      <c r="Q817" s="5">
        <v>20.065355</v>
      </c>
      <c r="R817" s="5">
        <v>20.065355</v>
      </c>
      <c r="S817" s="1" t="s">
        <v>47</v>
      </c>
      <c r="T817" s="7">
        <v>2882967</v>
      </c>
      <c r="U817" s="7">
        <v>2645237</v>
      </c>
      <c r="V817" s="7">
        <v>2262224</v>
      </c>
      <c r="W817" s="7">
        <v>1879350</v>
      </c>
      <c r="X817" s="7">
        <v>3001718</v>
      </c>
      <c r="Y817" s="7">
        <v>2882967</v>
      </c>
      <c r="Z817" s="7">
        <v>2785577</v>
      </c>
      <c r="AA817" s="7">
        <v>2719323</v>
      </c>
      <c r="AB817" s="8">
        <v>12.352</v>
      </c>
      <c r="AC817" s="8">
        <v>12.351000000000001</v>
      </c>
      <c r="AD817" s="8">
        <v>11.308</v>
      </c>
      <c r="AE817" s="8">
        <v>11.334</v>
      </c>
      <c r="AF817" s="7">
        <v>36267639</v>
      </c>
      <c r="AG817" s="7">
        <v>36145242</v>
      </c>
      <c r="AH817" s="7">
        <v>36330476</v>
      </c>
      <c r="AI817" s="5">
        <v>102.56</v>
      </c>
      <c r="AJ817" s="7">
        <v>565</v>
      </c>
      <c r="AK817" s="7">
        <v>37195808</v>
      </c>
      <c r="AL817" s="6">
        <v>7988.1717259999996</v>
      </c>
      <c r="AM817" s="7">
        <v>36107086</v>
      </c>
      <c r="AN817" s="5">
        <v>99.556629999999998</v>
      </c>
    </row>
    <row r="818" spans="1:40" x14ac:dyDescent="0.3">
      <c r="A818" s="4" t="s">
        <v>867</v>
      </c>
      <c r="B818" s="2">
        <v>1019950</v>
      </c>
      <c r="C818" s="1" t="s">
        <v>54</v>
      </c>
      <c r="D818" s="5">
        <v>7673.7145606800004</v>
      </c>
      <c r="E818" s="6" t="s">
        <v>42</v>
      </c>
      <c r="F818" s="6">
        <v>7799.5155610000002</v>
      </c>
      <c r="G818" s="5">
        <v>1.86</v>
      </c>
      <c r="H818" s="5">
        <v>15.523148148148101</v>
      </c>
      <c r="I818" s="5">
        <v>1.86</v>
      </c>
      <c r="J818" s="5">
        <v>15.523148148148101</v>
      </c>
      <c r="K818" s="5">
        <v>1.9623184520182</v>
      </c>
      <c r="L818" s="5">
        <v>1.2993230255886101</v>
      </c>
      <c r="M818" s="5" t="s">
        <v>799</v>
      </c>
      <c r="N818" s="5" t="s">
        <v>42</v>
      </c>
      <c r="O818" s="5" t="s">
        <v>42</v>
      </c>
      <c r="P818" s="5" t="s">
        <v>42</v>
      </c>
      <c r="Q818" s="5" t="s">
        <v>42</v>
      </c>
      <c r="R818" s="5" t="s">
        <v>42</v>
      </c>
      <c r="S818" s="1" t="s">
        <v>49</v>
      </c>
      <c r="T818" s="7">
        <v>1738589</v>
      </c>
      <c r="U818" s="7">
        <v>1644918</v>
      </c>
      <c r="V818" s="7">
        <v>1387427</v>
      </c>
      <c r="W818" s="7">
        <v>1136405</v>
      </c>
      <c r="X818" s="7">
        <v>1687112</v>
      </c>
      <c r="Y818" s="7">
        <v>1688917</v>
      </c>
      <c r="Z818" s="7">
        <v>1702390</v>
      </c>
      <c r="AA818" s="7">
        <v>1738589</v>
      </c>
      <c r="AB818" s="5" t="s">
        <v>42</v>
      </c>
      <c r="AC818" s="5" t="s">
        <v>42</v>
      </c>
      <c r="AD818" s="5" t="s">
        <v>42</v>
      </c>
      <c r="AE818" s="5" t="s">
        <v>42</v>
      </c>
      <c r="AF818" s="7">
        <v>76269577</v>
      </c>
      <c r="AG818" s="7">
        <v>76195723</v>
      </c>
      <c r="AH818" s="7">
        <v>76017366</v>
      </c>
      <c r="AI818" s="5">
        <v>89.78</v>
      </c>
      <c r="AJ818" s="7">
        <v>437</v>
      </c>
      <c r="AK818" s="7">
        <v>68489046</v>
      </c>
      <c r="AL818" s="6">
        <v>6889.3131370000001</v>
      </c>
      <c r="AM818" s="7">
        <v>75482981</v>
      </c>
      <c r="AN818" s="5">
        <v>98.945989999999995</v>
      </c>
    </row>
    <row r="819" spans="1:40" x14ac:dyDescent="0.3">
      <c r="A819" s="4" t="s">
        <v>868</v>
      </c>
      <c r="B819" s="2">
        <v>4325751</v>
      </c>
      <c r="C819" s="1" t="s">
        <v>41</v>
      </c>
      <c r="D819" s="5">
        <v>8057.2033222500004</v>
      </c>
      <c r="E819" s="6">
        <v>7945.7103219999999</v>
      </c>
      <c r="F819" s="6" t="s">
        <v>42</v>
      </c>
      <c r="G819" s="5">
        <v>-1.2E-2</v>
      </c>
      <c r="H819" s="5" t="s">
        <v>799</v>
      </c>
      <c r="I819" s="5">
        <v>-1.2E-2</v>
      </c>
      <c r="J819" s="5" t="s">
        <v>799</v>
      </c>
      <c r="K819" s="5">
        <v>12.428485009999999</v>
      </c>
      <c r="L819" s="5">
        <v>3.9952771199999999</v>
      </c>
      <c r="M819" s="5">
        <v>61.221797000000002</v>
      </c>
      <c r="N819" s="5" t="s">
        <v>42</v>
      </c>
      <c r="O819" s="5" t="s">
        <v>42</v>
      </c>
      <c r="P819" s="5">
        <v>12.542299999999999</v>
      </c>
      <c r="Q819" s="5">
        <v>66.606119000000007</v>
      </c>
      <c r="R819" s="5">
        <v>66.606119000000007</v>
      </c>
      <c r="S819" s="1" t="s">
        <v>49</v>
      </c>
      <c r="T819" s="7">
        <v>632362</v>
      </c>
      <c r="U819" s="7">
        <v>801536</v>
      </c>
      <c r="V819" s="7">
        <v>670534</v>
      </c>
      <c r="W819" s="7">
        <v>366260</v>
      </c>
      <c r="X819" s="7">
        <v>633513</v>
      </c>
      <c r="Y819" s="7">
        <v>619834</v>
      </c>
      <c r="Z819" s="7">
        <v>620164</v>
      </c>
      <c r="AA819" s="7">
        <v>632362</v>
      </c>
      <c r="AB819" s="5">
        <v>48.837000000000003</v>
      </c>
      <c r="AC819" s="5">
        <v>51.225000000000001</v>
      </c>
      <c r="AD819" s="5">
        <v>18.039000000000001</v>
      </c>
      <c r="AE819" s="5">
        <v>14.875</v>
      </c>
      <c r="AF819" s="7">
        <v>56026725</v>
      </c>
      <c r="AG819" s="7">
        <v>55902860</v>
      </c>
      <c r="AH819" s="7">
        <v>55774706</v>
      </c>
      <c r="AI819" s="5">
        <v>99.96</v>
      </c>
      <c r="AJ819" s="7">
        <v>565</v>
      </c>
      <c r="AK819" s="7">
        <v>56001636</v>
      </c>
      <c r="AL819" s="6">
        <v>8053.5952729999999</v>
      </c>
      <c r="AM819" s="7">
        <v>52193953</v>
      </c>
      <c r="AN819" s="5">
        <v>93.159030000000001</v>
      </c>
    </row>
    <row r="820" spans="1:40" x14ac:dyDescent="0.3">
      <c r="A820" s="4" t="s">
        <v>869</v>
      </c>
      <c r="B820" s="2">
        <v>4097833</v>
      </c>
      <c r="C820" s="1" t="s">
        <v>54</v>
      </c>
      <c r="D820" s="5">
        <v>7623.4867199999999</v>
      </c>
      <c r="E820" s="6">
        <v>11752.78672</v>
      </c>
      <c r="F820" s="6">
        <v>11752.786719999998</v>
      </c>
      <c r="G820" s="5">
        <v>0.38</v>
      </c>
      <c r="H820" s="5">
        <v>20.851434000000001</v>
      </c>
      <c r="I820" s="5">
        <v>0.38</v>
      </c>
      <c r="J820" s="5">
        <v>20.851434000000001</v>
      </c>
      <c r="K820" s="5">
        <v>0.71356365999999993</v>
      </c>
      <c r="L820" s="5">
        <v>0.64604699999999993</v>
      </c>
      <c r="M820" s="5">
        <v>25.641026</v>
      </c>
      <c r="N820" s="5" t="s">
        <v>42</v>
      </c>
      <c r="O820" s="5">
        <v>22.1269917914051</v>
      </c>
      <c r="P820" s="5">
        <v>1.025871</v>
      </c>
      <c r="Q820" s="5">
        <v>5.2562249999999997</v>
      </c>
      <c r="R820" s="5">
        <v>5.2562249999999997</v>
      </c>
      <c r="S820" s="1" t="s">
        <v>49</v>
      </c>
      <c r="T820" s="7">
        <v>13696100</v>
      </c>
      <c r="U820" s="7">
        <v>19125200</v>
      </c>
      <c r="V820" s="7">
        <v>12357400</v>
      </c>
      <c r="W820" s="7">
        <v>8681700</v>
      </c>
      <c r="X820" s="7">
        <v>11456400</v>
      </c>
      <c r="Y820" s="7">
        <v>12193800</v>
      </c>
      <c r="Z820" s="7">
        <v>12771200</v>
      </c>
      <c r="AA820" s="7">
        <v>13696100</v>
      </c>
      <c r="AB820" s="8">
        <v>16.14</v>
      </c>
      <c r="AC820" s="5">
        <v>15.446</v>
      </c>
      <c r="AD820" s="5">
        <v>17.068999999999999</v>
      </c>
      <c r="AE820" s="5">
        <v>16.655999999999999</v>
      </c>
      <c r="AF820" s="7">
        <v>317869351</v>
      </c>
      <c r="AG820" s="7">
        <v>319640550</v>
      </c>
      <c r="AH820" s="7">
        <v>328333935</v>
      </c>
      <c r="AI820" s="5">
        <v>88.27</v>
      </c>
      <c r="AJ820" s="7">
        <v>836</v>
      </c>
      <c r="AK820" s="7">
        <v>280394641</v>
      </c>
      <c r="AL820" s="6">
        <v>6729.4713840000004</v>
      </c>
      <c r="AM820" s="7">
        <v>315302807</v>
      </c>
      <c r="AN820" s="5">
        <v>99.262550000000005</v>
      </c>
    </row>
    <row r="821" spans="1:40" x14ac:dyDescent="0.3">
      <c r="A821" s="4" t="s">
        <v>870</v>
      </c>
      <c r="B821" s="2">
        <v>4161278</v>
      </c>
      <c r="C821" s="1" t="s">
        <v>41</v>
      </c>
      <c r="D821" s="5">
        <v>7525.5980449199997</v>
      </c>
      <c r="E821" s="6">
        <v>11102.598044</v>
      </c>
      <c r="F821" s="6" t="s">
        <v>42</v>
      </c>
      <c r="G821" s="5">
        <v>0.71</v>
      </c>
      <c r="H821" s="5">
        <v>26.556560000000001</v>
      </c>
      <c r="I821" s="5">
        <v>0.71</v>
      </c>
      <c r="J821" s="5">
        <v>26.556560000000001</v>
      </c>
      <c r="K821" s="5" t="s">
        <v>799</v>
      </c>
      <c r="L821" s="5">
        <v>8.8402489600000003</v>
      </c>
      <c r="M821" s="5">
        <v>24.573240999999999</v>
      </c>
      <c r="N821" s="5" t="s">
        <v>42</v>
      </c>
      <c r="O821" s="5" t="s">
        <v>42</v>
      </c>
      <c r="P821" s="5">
        <v>3.5112580000000002</v>
      </c>
      <c r="Q821" s="5">
        <v>10.195223</v>
      </c>
      <c r="R821" s="5">
        <v>10.195223</v>
      </c>
      <c r="S821" s="1" t="s">
        <v>49</v>
      </c>
      <c r="T821" s="7">
        <v>2902000</v>
      </c>
      <c r="U821" s="7">
        <v>2512000</v>
      </c>
      <c r="V821" s="7">
        <v>2153000</v>
      </c>
      <c r="W821" s="7">
        <v>1699000</v>
      </c>
      <c r="X821" s="7">
        <v>3162000</v>
      </c>
      <c r="Y821" s="7">
        <v>3077000</v>
      </c>
      <c r="Z821" s="7">
        <v>2988000</v>
      </c>
      <c r="AA821" s="7">
        <v>2902000</v>
      </c>
      <c r="AB821" s="5">
        <v>69.951999999999998</v>
      </c>
      <c r="AC821" s="5">
        <v>70.462000000000003</v>
      </c>
      <c r="AD821" s="5">
        <v>32.942999999999998</v>
      </c>
      <c r="AE821" s="5">
        <v>33.680999999999997</v>
      </c>
      <c r="AF821" s="7">
        <v>89000000</v>
      </c>
      <c r="AG821" s="7">
        <v>89000000</v>
      </c>
      <c r="AH821" s="7">
        <v>90000000</v>
      </c>
      <c r="AI821" s="5">
        <v>59.74</v>
      </c>
      <c r="AJ821" s="7">
        <v>343</v>
      </c>
      <c r="AK821" s="7">
        <v>52756594</v>
      </c>
      <c r="AL821" s="6">
        <v>4495.9169400000001</v>
      </c>
      <c r="AM821" s="7">
        <v>71565317</v>
      </c>
      <c r="AN821" s="5">
        <v>81.040689999999998</v>
      </c>
    </row>
    <row r="822" spans="1:40" x14ac:dyDescent="0.3">
      <c r="A822" s="4" t="s">
        <v>871</v>
      </c>
      <c r="B822" s="2">
        <v>4981337</v>
      </c>
      <c r="C822" s="1" t="s">
        <v>54</v>
      </c>
      <c r="D822" s="5">
        <v>8391.1245006400004</v>
      </c>
      <c r="E822" s="6">
        <v>10545.8755</v>
      </c>
      <c r="F822" s="6" t="s">
        <v>42</v>
      </c>
      <c r="G822" s="5">
        <v>0.497</v>
      </c>
      <c r="H822" s="5">
        <v>53.591397999999998</v>
      </c>
      <c r="I822" s="5">
        <v>0.497</v>
      </c>
      <c r="J822" s="5">
        <v>53.591397999999998</v>
      </c>
      <c r="K822" s="5" t="s">
        <v>799</v>
      </c>
      <c r="L822" s="5" t="s">
        <v>799</v>
      </c>
      <c r="M822" s="5">
        <v>44.262877000000003</v>
      </c>
      <c r="N822" s="5" t="s">
        <v>42</v>
      </c>
      <c r="O822" s="5" t="s">
        <v>42</v>
      </c>
      <c r="P822" s="5">
        <v>10.051214999999999</v>
      </c>
      <c r="Q822" s="5">
        <v>18.679019</v>
      </c>
      <c r="R822" s="5">
        <v>18.679019</v>
      </c>
      <c r="S822" s="1" t="s">
        <v>49</v>
      </c>
      <c r="T822" s="7">
        <v>1001314</v>
      </c>
      <c r="U822" s="7">
        <v>878697</v>
      </c>
      <c r="V822" s="7">
        <v>534662</v>
      </c>
      <c r="W822" s="7">
        <v>363317</v>
      </c>
      <c r="X822" s="7">
        <v>1049214</v>
      </c>
      <c r="Y822" s="7">
        <v>1036483</v>
      </c>
      <c r="Z822" s="7">
        <v>1024124</v>
      </c>
      <c r="AA822" s="7">
        <v>1001314</v>
      </c>
      <c r="AB822" s="5">
        <v>59.652999999999999</v>
      </c>
      <c r="AC822" s="5">
        <v>60.334000000000003</v>
      </c>
      <c r="AD822" s="5">
        <v>43.573999999999998</v>
      </c>
      <c r="AE822" s="5">
        <v>45.106000000000002</v>
      </c>
      <c r="AF822" s="7">
        <v>84103670</v>
      </c>
      <c r="AG822" s="7">
        <v>84495649</v>
      </c>
      <c r="AH822" s="7">
        <v>85410391</v>
      </c>
      <c r="AI822" s="5">
        <v>109.16</v>
      </c>
      <c r="AJ822" s="7">
        <v>423</v>
      </c>
      <c r="AK822" s="7">
        <v>91887938</v>
      </c>
      <c r="AL822" s="6">
        <v>9159.3896590000004</v>
      </c>
      <c r="AM822" s="7">
        <v>79167565</v>
      </c>
      <c r="AN822" s="5">
        <v>94.044880000000006</v>
      </c>
    </row>
    <row r="823" spans="1:40" x14ac:dyDescent="0.3">
      <c r="A823" s="4" t="s">
        <v>872</v>
      </c>
      <c r="B823" s="2">
        <v>4010203</v>
      </c>
      <c r="C823" s="1" t="s">
        <v>41</v>
      </c>
      <c r="D823" s="5">
        <v>8294.22189626</v>
      </c>
      <c r="E823" s="6">
        <v>15746.221895999999</v>
      </c>
      <c r="F823" s="6" t="s">
        <v>42</v>
      </c>
      <c r="G823" s="5">
        <v>-0.60299999999999998</v>
      </c>
      <c r="H823" s="5">
        <v>3.407295</v>
      </c>
      <c r="I823" s="5">
        <v>-0.60299999999999998</v>
      </c>
      <c r="J823" s="5">
        <v>3.407295</v>
      </c>
      <c r="K823" s="5">
        <v>1.6216998200000001</v>
      </c>
      <c r="L823" s="5">
        <v>1.6216998200000001</v>
      </c>
      <c r="M823" s="5">
        <v>9.1998359999999995</v>
      </c>
      <c r="N823" s="5" t="s">
        <v>42</v>
      </c>
      <c r="O823" s="5" t="s">
        <v>42</v>
      </c>
      <c r="P823" s="5">
        <v>1.758372</v>
      </c>
      <c r="Q823" s="5">
        <v>3.0725829999999998</v>
      </c>
      <c r="R823" s="5">
        <v>3.0725829999999998</v>
      </c>
      <c r="S823" s="1" t="s">
        <v>49</v>
      </c>
      <c r="T823" s="7">
        <v>8093000</v>
      </c>
      <c r="U823" s="7">
        <v>10960000</v>
      </c>
      <c r="V823" s="7">
        <v>8025000</v>
      </c>
      <c r="W823" s="7">
        <v>4393000</v>
      </c>
      <c r="X823" s="7">
        <v>8955000</v>
      </c>
      <c r="Y823" s="7">
        <v>8714000</v>
      </c>
      <c r="Z823" s="7">
        <v>8083000</v>
      </c>
      <c r="AA823" s="7">
        <v>8093000</v>
      </c>
      <c r="AB823" s="5">
        <v>70.864000000000004</v>
      </c>
      <c r="AC823" s="8">
        <v>69.95</v>
      </c>
      <c r="AD823" s="5">
        <v>63.054000000000002</v>
      </c>
      <c r="AE823" s="8">
        <v>56.36</v>
      </c>
      <c r="AF823" s="7">
        <v>369917990</v>
      </c>
      <c r="AG823" s="7">
        <v>369825804</v>
      </c>
      <c r="AH823" s="7">
        <v>306796269</v>
      </c>
      <c r="AI823" s="5">
        <v>85.89</v>
      </c>
      <c r="AJ823" s="7">
        <v>790</v>
      </c>
      <c r="AK823" s="7">
        <v>317747381</v>
      </c>
      <c r="AL823" s="6">
        <v>7123.8962819999997</v>
      </c>
      <c r="AM823" s="7">
        <v>367965029</v>
      </c>
      <c r="AN823" s="5">
        <v>99.464129999999997</v>
      </c>
    </row>
    <row r="824" spans="1:40" x14ac:dyDescent="0.3">
      <c r="A824" s="4" t="s">
        <v>873</v>
      </c>
      <c r="B824" s="2">
        <v>4635041</v>
      </c>
      <c r="C824" s="1" t="s">
        <v>54</v>
      </c>
      <c r="D824" s="5">
        <v>7395.84</v>
      </c>
      <c r="E824" s="6">
        <v>15420.84</v>
      </c>
      <c r="F824" s="6" t="s">
        <v>42</v>
      </c>
      <c r="G824" s="8">
        <v>1.26</v>
      </c>
      <c r="H824" s="5">
        <v>14.657534</v>
      </c>
      <c r="I824" s="8">
        <v>1.26</v>
      </c>
      <c r="J824" s="5">
        <v>14.657534</v>
      </c>
      <c r="K824" s="5" t="s">
        <v>799</v>
      </c>
      <c r="L824" s="5">
        <v>2.0462803599999999</v>
      </c>
      <c r="M824" s="5">
        <v>8.652291</v>
      </c>
      <c r="N824" s="5" t="s">
        <v>42</v>
      </c>
      <c r="O824" s="5" t="s">
        <v>42</v>
      </c>
      <c r="P824" s="5">
        <v>1.2580229999999999</v>
      </c>
      <c r="Q824" s="5">
        <v>7.2330389999999998</v>
      </c>
      <c r="R824" s="5">
        <v>7.2330389999999998</v>
      </c>
      <c r="S824" s="1" t="s">
        <v>43</v>
      </c>
      <c r="T824" s="7">
        <v>12258000</v>
      </c>
      <c r="U824" s="7">
        <v>12664000</v>
      </c>
      <c r="V824" s="7">
        <v>14495000</v>
      </c>
      <c r="W824" s="7">
        <v>13850000</v>
      </c>
      <c r="X824" s="7">
        <v>12258000</v>
      </c>
      <c r="Y824" s="7">
        <v>12177000</v>
      </c>
      <c r="Z824" s="7">
        <v>12245000</v>
      </c>
      <c r="AA824" s="7">
        <v>12457000</v>
      </c>
      <c r="AB824" s="8">
        <v>18.38</v>
      </c>
      <c r="AC824" s="8">
        <v>18.38</v>
      </c>
      <c r="AD824" s="5">
        <v>16.184999999999999</v>
      </c>
      <c r="AE824" s="5">
        <v>16.184999999999999</v>
      </c>
      <c r="AF824" s="7">
        <v>115000000</v>
      </c>
      <c r="AG824" s="7">
        <v>114600000</v>
      </c>
      <c r="AH824" s="7">
        <v>115500000</v>
      </c>
      <c r="AI824" s="5">
        <v>102.52</v>
      </c>
      <c r="AJ824" s="7">
        <v>483</v>
      </c>
      <c r="AK824" s="7">
        <v>118105086</v>
      </c>
      <c r="AL824" s="6">
        <v>7582.3465210000004</v>
      </c>
      <c r="AM824" s="7">
        <v>114676521</v>
      </c>
      <c r="AN824" s="5">
        <v>99.545590000000004</v>
      </c>
    </row>
    <row r="825" spans="1:40" x14ac:dyDescent="0.3">
      <c r="A825" s="4" t="s">
        <v>874</v>
      </c>
      <c r="B825" s="2">
        <v>4310438</v>
      </c>
      <c r="C825" s="1" t="s">
        <v>41</v>
      </c>
      <c r="D825" s="5">
        <v>7555.6708959600001</v>
      </c>
      <c r="E825" s="6">
        <v>9006.3478950000008</v>
      </c>
      <c r="F825" s="6" t="s">
        <v>42</v>
      </c>
      <c r="G825" s="5">
        <v>1.34</v>
      </c>
      <c r="H825" s="5">
        <v>32.080213000000001</v>
      </c>
      <c r="I825" s="5">
        <v>1.34</v>
      </c>
      <c r="J825" s="5">
        <v>32.080213000000001</v>
      </c>
      <c r="K825" s="5">
        <v>4.5411949800000002</v>
      </c>
      <c r="L825" s="5">
        <v>4.3231099799999999</v>
      </c>
      <c r="M825" s="5">
        <v>77.968290999999994</v>
      </c>
      <c r="N825" s="5" t="s">
        <v>42</v>
      </c>
      <c r="O825" s="5" t="s">
        <v>42</v>
      </c>
      <c r="P825" s="5">
        <v>2.1920660000000001</v>
      </c>
      <c r="Q825" s="5">
        <v>15.161410999999999</v>
      </c>
      <c r="R825" s="5">
        <v>15.161410999999999</v>
      </c>
      <c r="S825" s="1" t="s">
        <v>49</v>
      </c>
      <c r="T825" s="7">
        <v>3729355</v>
      </c>
      <c r="U825" s="7">
        <v>3025468</v>
      </c>
      <c r="V825" s="7">
        <v>2627461</v>
      </c>
      <c r="W825" s="7">
        <v>2402596</v>
      </c>
      <c r="X825" s="7">
        <v>4108611</v>
      </c>
      <c r="Y825" s="7">
        <v>3967626</v>
      </c>
      <c r="Z825" s="7">
        <v>3852686</v>
      </c>
      <c r="AA825" s="7">
        <v>3729355</v>
      </c>
      <c r="AB825" s="5">
        <v>16.388999999999999</v>
      </c>
      <c r="AC825" s="5">
        <v>16.067</v>
      </c>
      <c r="AD825" s="8">
        <v>8.7560000000000002</v>
      </c>
      <c r="AE825" s="8">
        <v>8.7620000000000005</v>
      </c>
      <c r="AF825" s="7">
        <v>56889000</v>
      </c>
      <c r="AG825" s="7">
        <v>56639000</v>
      </c>
      <c r="AH825" s="7">
        <v>55955000</v>
      </c>
      <c r="AI825" s="8">
        <v>96.31</v>
      </c>
      <c r="AJ825" s="7">
        <v>542</v>
      </c>
      <c r="AK825" s="7">
        <v>54806661</v>
      </c>
      <c r="AL825" s="6">
        <v>7277.2284470000004</v>
      </c>
      <c r="AM825" s="7">
        <v>54858655</v>
      </c>
      <c r="AN825" s="5">
        <v>96.40616</v>
      </c>
    </row>
    <row r="826" spans="1:40" x14ac:dyDescent="0.3">
      <c r="A826" s="4" t="s">
        <v>875</v>
      </c>
      <c r="B826" s="2">
        <v>4061160</v>
      </c>
      <c r="C826" s="1" t="s">
        <v>54</v>
      </c>
      <c r="D826" s="5">
        <v>7264.7412666299997</v>
      </c>
      <c r="E826" s="6">
        <v>7290.741266</v>
      </c>
      <c r="F826" s="6" t="s">
        <v>42</v>
      </c>
      <c r="G826" s="8">
        <v>1.28</v>
      </c>
      <c r="H826" s="5">
        <v>17.802064999999999</v>
      </c>
      <c r="I826" s="8">
        <v>1.28</v>
      </c>
      <c r="J826" s="5">
        <v>17.802064999999999</v>
      </c>
      <c r="K826" s="5">
        <v>4.4774891800000001</v>
      </c>
      <c r="L826" s="5">
        <v>4.3457983200000001</v>
      </c>
      <c r="M826" s="5">
        <v>15.54637</v>
      </c>
      <c r="N826" s="5" t="s">
        <v>42</v>
      </c>
      <c r="O826" s="5" t="s">
        <v>42</v>
      </c>
      <c r="P826" s="5">
        <v>2.4976850000000002</v>
      </c>
      <c r="Q826" s="5">
        <v>10.543371</v>
      </c>
      <c r="R826" s="5">
        <v>10.543371</v>
      </c>
      <c r="S826" s="1" t="s">
        <v>49</v>
      </c>
      <c r="T826" s="7">
        <v>2581000</v>
      </c>
      <c r="U826" s="7">
        <v>3854000</v>
      </c>
      <c r="V826" s="7">
        <v>3915000</v>
      </c>
      <c r="W826" s="7">
        <v>2399000</v>
      </c>
      <c r="X826" s="7">
        <v>2919000</v>
      </c>
      <c r="Y826" s="7">
        <v>2925000</v>
      </c>
      <c r="Z826" s="7">
        <v>2721000</v>
      </c>
      <c r="AA826" s="7">
        <v>2581000</v>
      </c>
      <c r="AB826" s="5">
        <v>23.247</v>
      </c>
      <c r="AC826" s="5">
        <v>28.434000000000001</v>
      </c>
      <c r="AD826" s="5">
        <v>17.861000000000001</v>
      </c>
      <c r="AE826" s="8">
        <v>22.85</v>
      </c>
      <c r="AF826" s="7">
        <v>70000000</v>
      </c>
      <c r="AG826" s="7">
        <v>71000000</v>
      </c>
      <c r="AH826" s="7">
        <v>72114051</v>
      </c>
      <c r="AI826" s="8">
        <v>84.6</v>
      </c>
      <c r="AJ826" s="7">
        <v>524</v>
      </c>
      <c r="AK826" s="7">
        <v>59419271</v>
      </c>
      <c r="AL826" s="6">
        <v>6145.7351989999997</v>
      </c>
      <c r="AM826" s="7">
        <v>63208682</v>
      </c>
      <c r="AN826" s="5">
        <v>89.991839999999996</v>
      </c>
    </row>
    <row r="827" spans="1:40" x14ac:dyDescent="0.3">
      <c r="A827" s="4" t="s">
        <v>876</v>
      </c>
      <c r="B827" s="2">
        <v>117006880</v>
      </c>
      <c r="C827" s="1" t="s">
        <v>54</v>
      </c>
      <c r="D827" s="5">
        <v>6676.63678953</v>
      </c>
      <c r="E827" s="6">
        <v>7233.0907889999999</v>
      </c>
      <c r="F827" s="6" t="s">
        <v>42</v>
      </c>
      <c r="G827" s="5">
        <v>0.09</v>
      </c>
      <c r="H827" s="5" t="s">
        <v>799</v>
      </c>
      <c r="I827" s="5">
        <v>0.09</v>
      </c>
      <c r="J827" s="5" t="s">
        <v>799</v>
      </c>
      <c r="K827" s="5" t="s">
        <v>799</v>
      </c>
      <c r="L827" s="5">
        <v>8.6728035400000003</v>
      </c>
      <c r="M827" s="5">
        <v>186.07499999999999</v>
      </c>
      <c r="N827" s="5" t="s">
        <v>42</v>
      </c>
      <c r="O827" s="5" t="s">
        <v>42</v>
      </c>
      <c r="P827" s="5">
        <v>19.094093000000001</v>
      </c>
      <c r="Q827" s="5">
        <v>56.113100000000003</v>
      </c>
      <c r="R827" s="5">
        <v>56.113100000000003</v>
      </c>
      <c r="S827" s="1" t="s">
        <v>49</v>
      </c>
      <c r="T827" s="7">
        <v>317477</v>
      </c>
      <c r="U827" s="7">
        <v>239434</v>
      </c>
      <c r="V827" s="7" t="s">
        <v>42</v>
      </c>
      <c r="W827" s="7" t="s">
        <v>42</v>
      </c>
      <c r="X827" s="7">
        <v>378813</v>
      </c>
      <c r="Y827" s="7">
        <v>358101</v>
      </c>
      <c r="Z827" s="7">
        <v>335075</v>
      </c>
      <c r="AA827" s="7">
        <v>317477</v>
      </c>
      <c r="AB827" s="5">
        <v>48.591000000000001</v>
      </c>
      <c r="AC827" s="5">
        <v>49.414999999999999</v>
      </c>
      <c r="AD827" s="5">
        <v>35.445</v>
      </c>
      <c r="AE827" s="5">
        <v>33.576000000000001</v>
      </c>
      <c r="AF827" s="7">
        <v>89703571</v>
      </c>
      <c r="AG827" s="7">
        <v>89703571</v>
      </c>
      <c r="AH827" s="7" t="s">
        <v>42</v>
      </c>
      <c r="AI827" s="5">
        <v>17.850000000000001</v>
      </c>
      <c r="AJ827" s="7">
        <v>160</v>
      </c>
      <c r="AK827" s="7">
        <v>16012394</v>
      </c>
      <c r="AL827" s="6">
        <v>1191.8024849999999</v>
      </c>
      <c r="AM827" s="7">
        <v>18867508</v>
      </c>
      <c r="AN827" s="5">
        <v>21.033169999999998</v>
      </c>
    </row>
    <row r="828" spans="1:40" x14ac:dyDescent="0.3">
      <c r="A828" s="4" t="s">
        <v>877</v>
      </c>
      <c r="B828" s="2">
        <v>4013931</v>
      </c>
      <c r="C828" s="1" t="s">
        <v>41</v>
      </c>
      <c r="D828" s="5">
        <v>6812.70005416</v>
      </c>
      <c r="E828" s="6">
        <v>6014.1990539999997</v>
      </c>
      <c r="F828" s="6" t="s">
        <v>42</v>
      </c>
      <c r="G828" s="5">
        <v>1.64</v>
      </c>
      <c r="H828" s="5">
        <v>15.444659</v>
      </c>
      <c r="I828" s="5">
        <v>1.64</v>
      </c>
      <c r="J828" s="5">
        <v>15.444659</v>
      </c>
      <c r="K828" s="5">
        <v>2.5489037799999998</v>
      </c>
      <c r="L828" s="5">
        <v>2.1461091099999998</v>
      </c>
      <c r="M828" s="5">
        <v>12.468325999999999</v>
      </c>
      <c r="N828" s="5" t="s">
        <v>42</v>
      </c>
      <c r="O828" s="5" t="s">
        <v>42</v>
      </c>
      <c r="P828" s="5">
        <v>0.89568199999999998</v>
      </c>
      <c r="Q828" s="5">
        <v>8.2504050000000007</v>
      </c>
      <c r="R828" s="5">
        <v>8.2504050000000007</v>
      </c>
      <c r="S828" s="1" t="s">
        <v>49</v>
      </c>
      <c r="T828" s="7">
        <v>7218384</v>
      </c>
      <c r="U828" s="7">
        <v>9626739</v>
      </c>
      <c r="V828" s="7">
        <v>8636134</v>
      </c>
      <c r="W828" s="7">
        <v>5153998</v>
      </c>
      <c r="X828" s="7">
        <v>6714661</v>
      </c>
      <c r="Y828" s="7">
        <v>6892915</v>
      </c>
      <c r="Z828" s="7">
        <v>7034874</v>
      </c>
      <c r="AA828" s="7">
        <v>7218384</v>
      </c>
      <c r="AB828" s="5">
        <v>19.657</v>
      </c>
      <c r="AC828" s="5">
        <v>19.113</v>
      </c>
      <c r="AD828" s="8">
        <v>10.784000000000001</v>
      </c>
      <c r="AE828" s="8">
        <v>10.167</v>
      </c>
      <c r="AF828" s="7">
        <v>60724664</v>
      </c>
      <c r="AG828" s="7">
        <v>60918541</v>
      </c>
      <c r="AH828" s="7">
        <v>61812538</v>
      </c>
      <c r="AI828" s="8">
        <v>83.9</v>
      </c>
      <c r="AJ828" s="7">
        <v>519</v>
      </c>
      <c r="AK828" s="7">
        <v>50950289</v>
      </c>
      <c r="AL828" s="6">
        <v>5716.1129220000003</v>
      </c>
      <c r="AM828" s="7">
        <v>59729506</v>
      </c>
      <c r="AN828" s="8">
        <v>98.361199999999997</v>
      </c>
    </row>
    <row r="829" spans="1:40" x14ac:dyDescent="0.3">
      <c r="A829" s="4" t="s">
        <v>878</v>
      </c>
      <c r="B829" s="2">
        <v>103064</v>
      </c>
      <c r="C829" s="1" t="s">
        <v>54</v>
      </c>
      <c r="D829" s="5">
        <v>7570.4323306699998</v>
      </c>
      <c r="E829" s="6">
        <v>11769.199329999999</v>
      </c>
      <c r="F829" s="6">
        <v>11769.199331</v>
      </c>
      <c r="G829" s="5">
        <v>0.53</v>
      </c>
      <c r="H829" s="5">
        <v>18.689814814814799</v>
      </c>
      <c r="I829" s="5">
        <v>0.53</v>
      </c>
      <c r="J829" s="5">
        <v>18.689814814814799</v>
      </c>
      <c r="K829" s="5">
        <v>1.74684805334628</v>
      </c>
      <c r="L829" s="5">
        <v>1.73278746759959</v>
      </c>
      <c r="M829" s="5">
        <v>11.517832</v>
      </c>
      <c r="N829" s="5" t="s">
        <v>42</v>
      </c>
      <c r="O829" s="5" t="s">
        <v>42</v>
      </c>
      <c r="P829" s="5">
        <v>13.574389999999999</v>
      </c>
      <c r="Q829" s="5">
        <v>14.88058</v>
      </c>
      <c r="R829" s="5">
        <v>14.305317553065199</v>
      </c>
      <c r="S829" s="1" t="s">
        <v>49</v>
      </c>
      <c r="T829" s="7">
        <v>829245</v>
      </c>
      <c r="U829" s="7">
        <v>773202</v>
      </c>
      <c r="V829" s="7">
        <v>726623</v>
      </c>
      <c r="W829" s="7">
        <v>661098</v>
      </c>
      <c r="X829" s="7">
        <v>869338</v>
      </c>
      <c r="Y829" s="7">
        <v>855705</v>
      </c>
      <c r="Z829" s="7">
        <v>840630</v>
      </c>
      <c r="AA829" s="7">
        <v>829245</v>
      </c>
      <c r="AB829" s="5">
        <v>96.572999999999993</v>
      </c>
      <c r="AC829" s="5">
        <v>96.608000000000004</v>
      </c>
      <c r="AD829" s="5">
        <v>91.203000000000003</v>
      </c>
      <c r="AE829" s="5">
        <v>91.221999999999994</v>
      </c>
      <c r="AF829" s="7">
        <v>187525891</v>
      </c>
      <c r="AG829" s="7">
        <v>183666067</v>
      </c>
      <c r="AH829" s="7">
        <v>182440174</v>
      </c>
      <c r="AI829" s="5">
        <v>90.95</v>
      </c>
      <c r="AJ829" s="7">
        <v>580</v>
      </c>
      <c r="AK829" s="7">
        <v>170562406</v>
      </c>
      <c r="AL829" s="6">
        <v>6885.6043300000001</v>
      </c>
      <c r="AM829" s="7">
        <v>185907088</v>
      </c>
      <c r="AN829" s="8">
        <v>99.136600000000001</v>
      </c>
    </row>
    <row r="830" spans="1:40" x14ac:dyDescent="0.3">
      <c r="A830" s="4" t="s">
        <v>879</v>
      </c>
      <c r="B830" s="2">
        <v>4089955</v>
      </c>
      <c r="C830" s="1" t="s">
        <v>41</v>
      </c>
      <c r="D830" s="5">
        <v>8235.7847015999996</v>
      </c>
      <c r="E830" s="6">
        <v>11314.855701</v>
      </c>
      <c r="F830" s="6">
        <v>11227.546702000001</v>
      </c>
      <c r="G830" s="5">
        <v>0.50600000000000001</v>
      </c>
      <c r="H830" s="5">
        <v>14.610245000000001</v>
      </c>
      <c r="I830" s="5">
        <v>0.50600000000000001</v>
      </c>
      <c r="J830" s="5">
        <v>14.610245000000001</v>
      </c>
      <c r="K830" s="5" t="s">
        <v>799</v>
      </c>
      <c r="L830" s="5" t="s">
        <v>799</v>
      </c>
      <c r="M830" s="5">
        <v>9.7271649999999994</v>
      </c>
      <c r="N830" s="5">
        <v>12.790215235396801</v>
      </c>
      <c r="O830" s="5">
        <v>11.7687000783319</v>
      </c>
      <c r="P830" s="5">
        <v>3.2463350000000002</v>
      </c>
      <c r="Q830" s="5">
        <v>11.116448999999999</v>
      </c>
      <c r="R830" s="5">
        <v>11.116448999999999</v>
      </c>
      <c r="S830" s="1" t="s">
        <v>49</v>
      </c>
      <c r="T830" s="7">
        <v>3364504</v>
      </c>
      <c r="U830" s="7">
        <v>3188843</v>
      </c>
      <c r="V830" s="7">
        <v>2983277</v>
      </c>
      <c r="W830" s="7">
        <v>2391269</v>
      </c>
      <c r="X830" s="7">
        <v>3485425</v>
      </c>
      <c r="Y830" s="7">
        <v>3471541</v>
      </c>
      <c r="Z830" s="7">
        <v>3437027</v>
      </c>
      <c r="AA830" s="7">
        <v>3364504</v>
      </c>
      <c r="AB830" s="5">
        <v>71.716999999999999</v>
      </c>
      <c r="AC830" s="5">
        <v>72.441999999999993</v>
      </c>
      <c r="AD830" s="5">
        <v>30.507999999999999</v>
      </c>
      <c r="AE830" s="5">
        <v>28.492999999999999</v>
      </c>
      <c r="AF830" s="7">
        <v>253956092</v>
      </c>
      <c r="AG830" s="7">
        <v>260249674</v>
      </c>
      <c r="AH830" s="7">
        <v>271745947</v>
      </c>
      <c r="AI830" s="5">
        <v>107.88</v>
      </c>
      <c r="AJ830" s="7">
        <v>753</v>
      </c>
      <c r="AK830" s="7">
        <v>270889198</v>
      </c>
      <c r="AL830" s="6">
        <v>8885.1656939999993</v>
      </c>
      <c r="AM830" s="7">
        <v>249202930</v>
      </c>
      <c r="AN830" s="5">
        <v>99.248059999999995</v>
      </c>
    </row>
    <row r="831" spans="1:40" x14ac:dyDescent="0.3">
      <c r="A831" s="4" t="s">
        <v>880</v>
      </c>
      <c r="B831" s="2">
        <v>103050</v>
      </c>
      <c r="C831" s="1" t="s">
        <v>54</v>
      </c>
      <c r="D831" s="5">
        <v>7889.0581441800005</v>
      </c>
      <c r="E831" s="6">
        <v>18269.912144000002</v>
      </c>
      <c r="F831" s="6">
        <v>18385.283327000001</v>
      </c>
      <c r="G831" s="5">
        <v>-0.10100000000000001</v>
      </c>
      <c r="H831" s="5" t="s">
        <v>799</v>
      </c>
      <c r="I831" s="5">
        <v>-0.10100000000000001</v>
      </c>
      <c r="J831" s="5" t="s">
        <v>799</v>
      </c>
      <c r="K831" s="5">
        <v>2.00353114216687</v>
      </c>
      <c r="L831" s="5">
        <v>1.9441573669516299</v>
      </c>
      <c r="M831" s="5">
        <v>16.394611999999999</v>
      </c>
      <c r="N831" s="5" t="s">
        <v>42</v>
      </c>
      <c r="O831" s="5" t="s">
        <v>42</v>
      </c>
      <c r="P831" s="5">
        <v>9.7638510000000007</v>
      </c>
      <c r="Q831" s="5">
        <v>21.240687999999999</v>
      </c>
      <c r="R831" s="5">
        <v>23.988221054046299</v>
      </c>
      <c r="S831" s="1" t="s">
        <v>49</v>
      </c>
      <c r="T831" s="7">
        <v>1945622</v>
      </c>
      <c r="U831" s="7">
        <v>1931247</v>
      </c>
      <c r="V831" s="7">
        <v>1724956</v>
      </c>
      <c r="W831" s="7">
        <v>1626930</v>
      </c>
      <c r="X831" s="7">
        <v>1935617</v>
      </c>
      <c r="Y831" s="7">
        <v>1940322</v>
      </c>
      <c r="Z831" s="7">
        <v>1938619</v>
      </c>
      <c r="AA831" s="7">
        <v>1945622</v>
      </c>
      <c r="AB831" s="5">
        <v>51.953000000000003</v>
      </c>
      <c r="AC831" s="5">
        <v>51.277999999999999</v>
      </c>
      <c r="AD831" s="5">
        <v>43.027999999999999</v>
      </c>
      <c r="AE831" s="5">
        <v>42.622999999999998</v>
      </c>
      <c r="AF831" s="7">
        <v>190649061</v>
      </c>
      <c r="AG831" s="7">
        <v>190505371</v>
      </c>
      <c r="AH831" s="7">
        <v>190321756</v>
      </c>
      <c r="AI831" s="5">
        <v>79.42</v>
      </c>
      <c r="AJ831" s="7">
        <v>447</v>
      </c>
      <c r="AK831" s="7">
        <v>151407219</v>
      </c>
      <c r="AL831" s="6">
        <v>6265.2307220000002</v>
      </c>
      <c r="AM831" s="7">
        <v>161196953</v>
      </c>
      <c r="AN831" s="5">
        <v>84.551659999999998</v>
      </c>
    </row>
    <row r="832" spans="1:40" x14ac:dyDescent="0.3">
      <c r="A832" s="4" t="s">
        <v>881</v>
      </c>
      <c r="B832" s="2">
        <v>4149685</v>
      </c>
      <c r="C832" s="1" t="s">
        <v>54</v>
      </c>
      <c r="D832" s="5">
        <v>6638.5602552</v>
      </c>
      <c r="E832" s="6">
        <v>7298.0602550000003</v>
      </c>
      <c r="F832" s="6" t="s">
        <v>42</v>
      </c>
      <c r="G832" s="8">
        <v>1.08</v>
      </c>
      <c r="H832" s="5">
        <v>38.064858999999998</v>
      </c>
      <c r="I832" s="8">
        <v>1.0649999999999999</v>
      </c>
      <c r="J832" s="5">
        <v>38.504973999999997</v>
      </c>
      <c r="K832" s="5" t="s">
        <v>799</v>
      </c>
      <c r="L832" s="5">
        <v>4.8868716499999998</v>
      </c>
      <c r="M832" s="5">
        <v>31.327936999999999</v>
      </c>
      <c r="N832" s="5" t="s">
        <v>42</v>
      </c>
      <c r="O832" s="5" t="s">
        <v>42</v>
      </c>
      <c r="P832" s="5">
        <v>3.8018649999999998</v>
      </c>
      <c r="Q832" s="5">
        <v>17.670847999999999</v>
      </c>
      <c r="R832" s="5">
        <v>17.670847999999999</v>
      </c>
      <c r="S832" s="1" t="s">
        <v>49</v>
      </c>
      <c r="T832" s="7">
        <v>1741200</v>
      </c>
      <c r="U832" s="7">
        <v>1460900</v>
      </c>
      <c r="V832" s="7">
        <v>1219500</v>
      </c>
      <c r="W832" s="7">
        <v>1128100</v>
      </c>
      <c r="X832" s="7">
        <v>1919600</v>
      </c>
      <c r="Y832" s="7">
        <v>1884600</v>
      </c>
      <c r="Z832" s="7">
        <v>1806600</v>
      </c>
      <c r="AA832" s="7">
        <v>1741200</v>
      </c>
      <c r="AB832" s="5">
        <v>38.686</v>
      </c>
      <c r="AC832" s="5">
        <v>40.164999999999999</v>
      </c>
      <c r="AD832" s="5">
        <v>16.747</v>
      </c>
      <c r="AE832" s="5">
        <v>20.675999999999998</v>
      </c>
      <c r="AF832" s="7">
        <v>46349838</v>
      </c>
      <c r="AG832" s="7">
        <v>46289384</v>
      </c>
      <c r="AH832" s="7">
        <v>45634180</v>
      </c>
      <c r="AI832" s="5">
        <v>93.41</v>
      </c>
      <c r="AJ832" s="7">
        <v>435</v>
      </c>
      <c r="AK832" s="7">
        <v>43305696</v>
      </c>
      <c r="AL832" s="6">
        <v>6201.3756670000002</v>
      </c>
      <c r="AM832" s="7">
        <v>45305484</v>
      </c>
      <c r="AN832" s="8">
        <v>97.728200000000001</v>
      </c>
    </row>
    <row r="833" spans="1:40" x14ac:dyDescent="0.3">
      <c r="A833" s="4" t="s">
        <v>882</v>
      </c>
      <c r="B833" s="2">
        <v>4512023</v>
      </c>
      <c r="C833" s="1" t="s">
        <v>41</v>
      </c>
      <c r="D833" s="5">
        <v>6973.6057434000004</v>
      </c>
      <c r="E833" s="6">
        <v>32656.605743</v>
      </c>
      <c r="F833" s="6">
        <v>31777.605743</v>
      </c>
      <c r="G833" s="5">
        <v>-4.2000000000000003E-2</v>
      </c>
      <c r="H833" s="5" t="s">
        <v>799</v>
      </c>
      <c r="I833" s="5">
        <v>-4.2000000000000003E-2</v>
      </c>
      <c r="J833" s="5" t="s">
        <v>799</v>
      </c>
      <c r="K833" s="5" t="s">
        <v>799</v>
      </c>
      <c r="L833" s="5">
        <v>1.6653135800000001</v>
      </c>
      <c r="M833" s="5" t="s">
        <v>799</v>
      </c>
      <c r="N833" s="5" t="s">
        <v>799</v>
      </c>
      <c r="O833" s="5" t="s">
        <v>799</v>
      </c>
      <c r="P833" s="5">
        <v>2.8974009999999999</v>
      </c>
      <c r="Q833" s="5">
        <v>8.3483370000000008</v>
      </c>
      <c r="R833" s="5">
        <v>8.3483370000000008</v>
      </c>
      <c r="S833" s="1" t="s">
        <v>49</v>
      </c>
      <c r="T833" s="7">
        <v>11528000</v>
      </c>
      <c r="U833" s="7">
        <v>10821000</v>
      </c>
      <c r="V833" s="7">
        <v>9570000</v>
      </c>
      <c r="W833" s="7">
        <v>3628000</v>
      </c>
      <c r="X833" s="7">
        <v>11271000</v>
      </c>
      <c r="Y833" s="7">
        <v>11391000</v>
      </c>
      <c r="Z833" s="7">
        <v>11440000</v>
      </c>
      <c r="AA833" s="7">
        <v>11528000</v>
      </c>
      <c r="AB833" s="5">
        <v>53.201000000000001</v>
      </c>
      <c r="AC833" s="8">
        <v>52.045000000000002</v>
      </c>
      <c r="AD833" s="5">
        <v>33.093000000000004</v>
      </c>
      <c r="AE833" s="8">
        <v>32.543999999999997</v>
      </c>
      <c r="AF833" s="7">
        <v>212000000</v>
      </c>
      <c r="AG833" s="7">
        <v>216000000</v>
      </c>
      <c r="AH833" s="7">
        <v>216000000</v>
      </c>
      <c r="AI833" s="5">
        <v>105.68</v>
      </c>
      <c r="AJ833" s="7">
        <v>613</v>
      </c>
      <c r="AK833" s="7">
        <v>224552163</v>
      </c>
      <c r="AL833" s="6">
        <v>7369.8019889999996</v>
      </c>
      <c r="AM833" s="7">
        <v>202092065</v>
      </c>
      <c r="AN833" s="5">
        <v>95.110929999999996</v>
      </c>
    </row>
    <row r="834" spans="1:40" x14ac:dyDescent="0.3">
      <c r="A834" s="4" t="s">
        <v>883</v>
      </c>
      <c r="B834" s="2">
        <v>4093995</v>
      </c>
      <c r="C834" s="1" t="s">
        <v>41</v>
      </c>
      <c r="D834" s="5">
        <v>7999.9727483200004</v>
      </c>
      <c r="E834" s="6">
        <v>7879.9397479999998</v>
      </c>
      <c r="F834" s="6">
        <v>8295.280748000001</v>
      </c>
      <c r="G834" s="5">
        <v>-0.17</v>
      </c>
      <c r="H834" s="5">
        <v>68.646062999999998</v>
      </c>
      <c r="I834" s="5">
        <v>-0.17</v>
      </c>
      <c r="J834" s="5">
        <v>68.646062999999998</v>
      </c>
      <c r="K834" s="5">
        <v>20.689731649999999</v>
      </c>
      <c r="L834" s="5">
        <v>16.92182115</v>
      </c>
      <c r="M834" s="5">
        <v>24.447064999999998</v>
      </c>
      <c r="N834" s="5">
        <v>75.504181948531496</v>
      </c>
      <c r="O834" s="5" t="s">
        <v>799</v>
      </c>
      <c r="P834" s="5">
        <v>5.3221869999999996</v>
      </c>
      <c r="Q834" s="5">
        <v>35.790902000000003</v>
      </c>
      <c r="R834" s="5">
        <v>35.790902000000003</v>
      </c>
      <c r="S834" s="1" t="s">
        <v>49</v>
      </c>
      <c r="T834" s="7">
        <v>1432616</v>
      </c>
      <c r="U834" s="7">
        <v>1317845</v>
      </c>
      <c r="V834" s="7">
        <v>1211653</v>
      </c>
      <c r="W834" s="7">
        <v>1017517</v>
      </c>
      <c r="X834" s="7">
        <v>1480583</v>
      </c>
      <c r="Y834" s="7">
        <v>1490176</v>
      </c>
      <c r="Z834" s="7">
        <v>1437291</v>
      </c>
      <c r="AA834" s="7">
        <v>1432616</v>
      </c>
      <c r="AB834" s="5">
        <v>73.581000000000003</v>
      </c>
      <c r="AC834" s="5">
        <v>74.405000000000001</v>
      </c>
      <c r="AD834" s="8">
        <v>8.4770000000000003</v>
      </c>
      <c r="AE834" s="8">
        <v>12.833</v>
      </c>
      <c r="AF834" s="7">
        <v>85808000</v>
      </c>
      <c r="AG834" s="7">
        <v>85369000</v>
      </c>
      <c r="AH834" s="7">
        <v>83523000</v>
      </c>
      <c r="AI834" s="5">
        <v>48.55</v>
      </c>
      <c r="AJ834" s="7">
        <v>372</v>
      </c>
      <c r="AK834" s="7">
        <v>41634585</v>
      </c>
      <c r="AL834" s="6">
        <v>3884.0904340000002</v>
      </c>
      <c r="AM834" s="7">
        <v>45344665</v>
      </c>
      <c r="AN834" s="5">
        <v>52.87773</v>
      </c>
    </row>
    <row r="835" spans="1:40" x14ac:dyDescent="0.3">
      <c r="A835" s="4" t="s">
        <v>884</v>
      </c>
      <c r="B835" s="2">
        <v>4167663</v>
      </c>
      <c r="C835" s="1" t="s">
        <v>54</v>
      </c>
      <c r="D835" s="5">
        <v>7520.0445101599998</v>
      </c>
      <c r="E835" s="6">
        <v>8349.8825099999995</v>
      </c>
      <c r="F835" s="6">
        <v>8355.3285099999994</v>
      </c>
      <c r="G835" s="5">
        <v>0.74</v>
      </c>
      <c r="H835" s="5">
        <v>11.653457</v>
      </c>
      <c r="I835" s="5">
        <v>0.74</v>
      </c>
      <c r="J835" s="5">
        <v>11.653457</v>
      </c>
      <c r="K835" s="5">
        <v>11.086843469999998</v>
      </c>
      <c r="L835" s="5">
        <v>3.14014287</v>
      </c>
      <c r="M835" s="5">
        <v>14.723757000000001</v>
      </c>
      <c r="N835" s="5">
        <v>14.063875384026</v>
      </c>
      <c r="O835" s="5">
        <v>12.6516550075391</v>
      </c>
      <c r="P835" s="5">
        <v>1.7900339999999999</v>
      </c>
      <c r="Q835" s="5">
        <v>10.044307</v>
      </c>
      <c r="R835" s="5">
        <v>10.044307</v>
      </c>
      <c r="S835" s="1" t="s">
        <v>49</v>
      </c>
      <c r="T835" s="7">
        <v>4476888</v>
      </c>
      <c r="U835" s="7">
        <v>4371172</v>
      </c>
      <c r="V835" s="7">
        <v>4022211</v>
      </c>
      <c r="W835" s="7">
        <v>3709377</v>
      </c>
      <c r="X835" s="7">
        <v>4664651</v>
      </c>
      <c r="Y835" s="7">
        <v>4589494</v>
      </c>
      <c r="Z835" s="7">
        <v>4518806</v>
      </c>
      <c r="AA835" s="7">
        <v>4476888</v>
      </c>
      <c r="AB835" s="5">
        <v>35.084000000000003</v>
      </c>
      <c r="AC835" s="5">
        <v>35.411999999999999</v>
      </c>
      <c r="AD835" s="5">
        <v>16.206</v>
      </c>
      <c r="AE835" s="5">
        <v>16.451000000000001</v>
      </c>
      <c r="AF835" s="7">
        <v>176347167</v>
      </c>
      <c r="AG835" s="7">
        <v>178177581</v>
      </c>
      <c r="AH835" s="7">
        <v>181412399</v>
      </c>
      <c r="AI835" s="5">
        <v>93.19</v>
      </c>
      <c r="AJ835" s="7">
        <v>456</v>
      </c>
      <c r="AK835" s="7">
        <v>164352936</v>
      </c>
      <c r="AL835" s="6">
        <v>7008.0091910000001</v>
      </c>
      <c r="AM835" s="7">
        <v>162006447</v>
      </c>
      <c r="AN835" s="5">
        <v>91.860560000000007</v>
      </c>
    </row>
    <row r="836" spans="1:40" x14ac:dyDescent="0.3">
      <c r="A836" s="4" t="s">
        <v>885</v>
      </c>
      <c r="B836" s="2">
        <v>4811760</v>
      </c>
      <c r="C836" s="1" t="s">
        <v>41</v>
      </c>
      <c r="D836" s="5">
        <v>8156.1013027199997</v>
      </c>
      <c r="E836" s="6">
        <v>8338.0631620000004</v>
      </c>
      <c r="F836" s="6" t="s">
        <v>42</v>
      </c>
      <c r="G836" s="5">
        <v>-1.893875912076423</v>
      </c>
      <c r="H836" s="5" t="s">
        <v>799</v>
      </c>
      <c r="I836" s="5">
        <v>-1.893875912076423</v>
      </c>
      <c r="J836" s="5" t="s">
        <v>799</v>
      </c>
      <c r="K836" s="5" t="s">
        <v>799</v>
      </c>
      <c r="L836" s="5" t="s">
        <v>799</v>
      </c>
      <c r="M836" s="5" t="s">
        <v>799</v>
      </c>
      <c r="N836" s="5" t="s">
        <v>42</v>
      </c>
      <c r="O836" s="5" t="s">
        <v>42</v>
      </c>
      <c r="P836" s="5">
        <v>22.832287999999998</v>
      </c>
      <c r="Q836" s="5" t="s">
        <v>799</v>
      </c>
      <c r="R836" s="5">
        <v>-23.625561999999999</v>
      </c>
      <c r="S836" s="1" t="s">
        <v>49</v>
      </c>
      <c r="T836" s="7">
        <v>288452.44221621833</v>
      </c>
      <c r="U836" s="7">
        <v>53912.29699742901</v>
      </c>
      <c r="V836" s="7">
        <v>9199.6579287919794</v>
      </c>
      <c r="W836" s="7">
        <v>7938.9889778064071</v>
      </c>
      <c r="X836" s="7">
        <v>355032.11821319687</v>
      </c>
      <c r="Y836" s="7">
        <v>343568.19052508241</v>
      </c>
      <c r="Z836" s="7">
        <v>356879.41862560541</v>
      </c>
      <c r="AA836" s="7">
        <v>288452.44221621833</v>
      </c>
      <c r="AB836" s="5">
        <v>83.355000000000004</v>
      </c>
      <c r="AC836" s="5">
        <v>84.822999999999993</v>
      </c>
      <c r="AD836" s="5">
        <v>-168.33799999999999</v>
      </c>
      <c r="AE836" s="5">
        <v>-94.647000000000006</v>
      </c>
      <c r="AF836" s="7">
        <v>59760414</v>
      </c>
      <c r="AG836" s="7">
        <v>57349754</v>
      </c>
      <c r="AH836" s="7">
        <v>56543416</v>
      </c>
      <c r="AI836" s="5">
        <v>83.29</v>
      </c>
      <c r="AJ836" s="7">
        <v>280</v>
      </c>
      <c r="AK836" s="7">
        <v>49771780</v>
      </c>
      <c r="AL836" s="6">
        <v>6792.8525339999997</v>
      </c>
      <c r="AM836" s="7">
        <v>59319789</v>
      </c>
      <c r="AN836" s="5">
        <v>99.262680000000003</v>
      </c>
    </row>
    <row r="837" spans="1:40" x14ac:dyDescent="0.3">
      <c r="A837" s="4" t="s">
        <v>886</v>
      </c>
      <c r="B837" s="2">
        <v>20028074</v>
      </c>
      <c r="C837" s="1" t="s">
        <v>41</v>
      </c>
      <c r="D837" s="5">
        <v>11639.839271999999</v>
      </c>
      <c r="E837" s="6">
        <v>11272.876272</v>
      </c>
      <c r="F837" s="6" t="s">
        <v>42</v>
      </c>
      <c r="G837" s="5">
        <v>0</v>
      </c>
      <c r="H837" s="5" t="s">
        <v>799</v>
      </c>
      <c r="I837" s="5">
        <v>0</v>
      </c>
      <c r="J837" s="5" t="s">
        <v>799</v>
      </c>
      <c r="K837" s="5">
        <v>20.488666469999998</v>
      </c>
      <c r="L837" s="5">
        <v>20.488666469999998</v>
      </c>
      <c r="M837" s="5" t="s">
        <v>799</v>
      </c>
      <c r="N837" s="5" t="s">
        <v>42</v>
      </c>
      <c r="O837" s="5" t="s">
        <v>42</v>
      </c>
      <c r="P837" s="5">
        <v>45.901575999999999</v>
      </c>
      <c r="Q837" s="5" t="s">
        <v>799</v>
      </c>
      <c r="R837" s="5" t="s">
        <v>799</v>
      </c>
      <c r="S837" s="1" t="s">
        <v>152</v>
      </c>
      <c r="T837" s="7">
        <v>192970</v>
      </c>
      <c r="U837" s="7">
        <v>184194</v>
      </c>
      <c r="V837" s="7">
        <v>106477</v>
      </c>
      <c r="W837" s="7">
        <v>58697</v>
      </c>
      <c r="X837" s="7">
        <v>245588</v>
      </c>
      <c r="Y837" s="7">
        <v>217589</v>
      </c>
      <c r="Z837" s="7">
        <v>192970</v>
      </c>
      <c r="AA837" s="7">
        <v>164276</v>
      </c>
      <c r="AB837" s="5">
        <v>61.890999999999998</v>
      </c>
      <c r="AC837" s="8">
        <v>63</v>
      </c>
      <c r="AD837" s="5">
        <v>-11.670999999999999</v>
      </c>
      <c r="AE837" s="8">
        <v>-7</v>
      </c>
      <c r="AF837" s="7">
        <v>167157000</v>
      </c>
      <c r="AG837" s="7">
        <v>165965000</v>
      </c>
      <c r="AH837" s="7">
        <v>150546000</v>
      </c>
      <c r="AI837" s="5">
        <v>78.75</v>
      </c>
      <c r="AJ837" s="7">
        <v>323</v>
      </c>
      <c r="AK837" s="7">
        <v>131706682</v>
      </c>
      <c r="AL837" s="6">
        <v>9166.7850670000007</v>
      </c>
      <c r="AM837" s="7">
        <v>143679448</v>
      </c>
      <c r="AN837" s="5">
        <v>85.912610000000001</v>
      </c>
    </row>
    <row r="838" spans="1:40" x14ac:dyDescent="0.3">
      <c r="A838" s="4" t="s">
        <v>887</v>
      </c>
      <c r="B838" s="2">
        <v>103661</v>
      </c>
      <c r="C838" s="1" t="s">
        <v>54</v>
      </c>
      <c r="D838" s="5">
        <v>7856.2103609599999</v>
      </c>
      <c r="E838" s="6">
        <v>12864.41036</v>
      </c>
      <c r="F838" s="6">
        <v>18832.458360999997</v>
      </c>
      <c r="G838" s="5">
        <v>0.12</v>
      </c>
      <c r="H838" s="5" t="s">
        <v>799</v>
      </c>
      <c r="I838" s="5">
        <v>0.12</v>
      </c>
      <c r="J838" s="5" t="s">
        <v>799</v>
      </c>
      <c r="K838" s="5" t="s">
        <v>799</v>
      </c>
      <c r="L838" s="5">
        <v>0.73122777999999999</v>
      </c>
      <c r="M838" s="5">
        <v>6.4573330000000002</v>
      </c>
      <c r="N838" s="5" t="s">
        <v>42</v>
      </c>
      <c r="O838" s="5" t="s">
        <v>42</v>
      </c>
      <c r="P838" s="5">
        <v>2.1850749999999999</v>
      </c>
      <c r="Q838" s="5">
        <v>10.865211</v>
      </c>
      <c r="R838" s="5">
        <v>10.865211</v>
      </c>
      <c r="S838" s="1" t="s">
        <v>49</v>
      </c>
      <c r="T838" s="7">
        <v>5716400</v>
      </c>
      <c r="U838" s="7">
        <v>6048900</v>
      </c>
      <c r="V838" s="7">
        <v>6894500</v>
      </c>
      <c r="W838" s="7">
        <v>6145600</v>
      </c>
      <c r="X838" s="7">
        <v>5887400</v>
      </c>
      <c r="Y838" s="7">
        <v>5814000</v>
      </c>
      <c r="Z838" s="7">
        <v>5773500</v>
      </c>
      <c r="AA838" s="7">
        <v>5716400</v>
      </c>
      <c r="AB838" s="8">
        <v>25.53</v>
      </c>
      <c r="AC838" s="8">
        <v>25.353999999999999</v>
      </c>
      <c r="AD838" s="5">
        <v>17.817</v>
      </c>
      <c r="AE838" s="8">
        <v>17.885999999999999</v>
      </c>
      <c r="AF838" s="7">
        <v>449439952</v>
      </c>
      <c r="AG838" s="7">
        <v>450032426</v>
      </c>
      <c r="AH838" s="7">
        <v>449554399</v>
      </c>
      <c r="AI838" s="8">
        <v>66.900000000000006</v>
      </c>
      <c r="AJ838" s="7">
        <v>617</v>
      </c>
      <c r="AK838" s="7">
        <v>300694249</v>
      </c>
      <c r="AL838" s="6">
        <v>5256.1354719999999</v>
      </c>
      <c r="AM838" s="7">
        <v>337021162</v>
      </c>
      <c r="AN838" s="5">
        <v>74.986919999999998</v>
      </c>
    </row>
    <row r="839" spans="1:40" x14ac:dyDescent="0.3">
      <c r="A839" s="4" t="s">
        <v>888</v>
      </c>
      <c r="B839" s="2">
        <v>4295886</v>
      </c>
      <c r="C839" s="1" t="s">
        <v>54</v>
      </c>
      <c r="D839" s="5">
        <v>8014.3615310699997</v>
      </c>
      <c r="E839" s="6">
        <v>11851.561530999999</v>
      </c>
      <c r="F839" s="6" t="s">
        <v>42</v>
      </c>
      <c r="G839" s="5">
        <v>1.34</v>
      </c>
      <c r="H839" s="5">
        <v>59.207828999999997</v>
      </c>
      <c r="I839" s="8">
        <v>1.331</v>
      </c>
      <c r="J839" s="5">
        <v>59.503590000000003</v>
      </c>
      <c r="K839" s="5" t="s">
        <v>799</v>
      </c>
      <c r="L839" s="5">
        <v>2.6972445900000004</v>
      </c>
      <c r="M839" s="5">
        <v>39.232194</v>
      </c>
      <c r="N839" s="5" t="s">
        <v>42</v>
      </c>
      <c r="O839" s="5" t="s">
        <v>42</v>
      </c>
      <c r="P839" s="5">
        <v>2.9130050000000001</v>
      </c>
      <c r="Q839" s="5">
        <v>12.598661999999999</v>
      </c>
      <c r="R839" s="5">
        <v>12.598661999999999</v>
      </c>
      <c r="S839" s="1" t="s">
        <v>49</v>
      </c>
      <c r="T839" s="7">
        <v>3352500</v>
      </c>
      <c r="U839" s="7">
        <v>1612400</v>
      </c>
      <c r="V839" s="7">
        <v>1317700</v>
      </c>
      <c r="W839" s="7">
        <v>1177100</v>
      </c>
      <c r="X839" s="7">
        <v>4068500</v>
      </c>
      <c r="Y839" s="7">
        <v>3903900</v>
      </c>
      <c r="Z839" s="7">
        <v>3771700</v>
      </c>
      <c r="AA839" s="7">
        <v>3352500</v>
      </c>
      <c r="AB839" s="5">
        <v>31.047999999999998</v>
      </c>
      <c r="AC839" s="5">
        <v>33.225999999999999</v>
      </c>
      <c r="AD839" s="5">
        <v>19.838999999999999</v>
      </c>
      <c r="AE839" s="5">
        <v>22.768000000000001</v>
      </c>
      <c r="AF839" s="7">
        <v>42048603</v>
      </c>
      <c r="AG839" s="7">
        <v>42043249</v>
      </c>
      <c r="AH839" s="7">
        <v>41988539</v>
      </c>
      <c r="AI839" s="5">
        <v>124.48</v>
      </c>
      <c r="AJ839" s="7">
        <v>587</v>
      </c>
      <c r="AK839" s="7">
        <v>52344477</v>
      </c>
      <c r="AL839" s="6">
        <v>9976.3338710000007</v>
      </c>
      <c r="AM839" s="7">
        <v>41810780</v>
      </c>
      <c r="AN839" s="5">
        <v>99.430459999999997</v>
      </c>
    </row>
    <row r="840" spans="1:40" x14ac:dyDescent="0.3">
      <c r="A840" s="4" t="s">
        <v>889</v>
      </c>
      <c r="B840" s="2">
        <v>4001615</v>
      </c>
      <c r="C840" s="1" t="s">
        <v>54</v>
      </c>
      <c r="D840" s="5">
        <v>7145.5921006799999</v>
      </c>
      <c r="E840" s="6">
        <v>8657.8471000000009</v>
      </c>
      <c r="F840" s="6" t="s">
        <v>42</v>
      </c>
      <c r="G840" s="5">
        <v>-1.234</v>
      </c>
      <c r="H840" s="5">
        <v>12.624696999999999</v>
      </c>
      <c r="I840" s="5">
        <v>-1.242</v>
      </c>
      <c r="J840" s="5">
        <v>12.695398000000001</v>
      </c>
      <c r="K840" s="5" t="s">
        <v>799</v>
      </c>
      <c r="L840" s="5" t="s">
        <v>799</v>
      </c>
      <c r="M840" s="5">
        <v>11.110163999999999</v>
      </c>
      <c r="N840" s="5" t="s">
        <v>42</v>
      </c>
      <c r="O840" s="5" t="s">
        <v>42</v>
      </c>
      <c r="P840" s="5">
        <v>2.391435</v>
      </c>
      <c r="Q840" s="5">
        <v>7.006545</v>
      </c>
      <c r="R840" s="5">
        <v>7.006545</v>
      </c>
      <c r="S840" s="1" t="s">
        <v>47</v>
      </c>
      <c r="T840" s="7">
        <v>3610347</v>
      </c>
      <c r="U840" s="7">
        <v>3472185</v>
      </c>
      <c r="V840" s="7">
        <v>3463270</v>
      </c>
      <c r="W840" s="7">
        <v>2796636</v>
      </c>
      <c r="X840" s="7">
        <v>3620357</v>
      </c>
      <c r="Y840" s="7">
        <v>3610347</v>
      </c>
      <c r="Z840" s="7">
        <v>3579863</v>
      </c>
      <c r="AA840" s="7">
        <v>3488678</v>
      </c>
      <c r="AB840" s="5">
        <v>44.837000000000003</v>
      </c>
      <c r="AC840" s="5">
        <v>44.707000000000001</v>
      </c>
      <c r="AD840" s="5">
        <v>25.678000000000001</v>
      </c>
      <c r="AE840" s="5">
        <v>24.960999999999999</v>
      </c>
      <c r="AF840" s="7">
        <v>137042300</v>
      </c>
      <c r="AG840" s="7">
        <v>139591162</v>
      </c>
      <c r="AH840" s="7">
        <v>143928605</v>
      </c>
      <c r="AI840" s="5">
        <v>91.93</v>
      </c>
      <c r="AJ840" s="7">
        <v>631</v>
      </c>
      <c r="AK840" s="7">
        <v>125982319</v>
      </c>
      <c r="AL840" s="6">
        <v>6568.7181119999996</v>
      </c>
      <c r="AM840" s="7">
        <v>135857564</v>
      </c>
      <c r="AN840" s="5">
        <v>99.132630000000006</v>
      </c>
    </row>
    <row r="841" spans="1:40" x14ac:dyDescent="0.3">
      <c r="A841" s="4" t="s">
        <v>890</v>
      </c>
      <c r="B841" s="2">
        <v>4963522</v>
      </c>
      <c r="C841" s="1" t="s">
        <v>54</v>
      </c>
      <c r="D841" s="5">
        <v>8287.8599721999999</v>
      </c>
      <c r="E841" s="6">
        <v>7448.8539719999999</v>
      </c>
      <c r="F841" s="6" t="s">
        <v>42</v>
      </c>
      <c r="G841" s="8">
        <v>1.07</v>
      </c>
      <c r="H841" s="5">
        <v>45.339098</v>
      </c>
      <c r="I841" s="8">
        <v>1.07</v>
      </c>
      <c r="J841" s="5">
        <v>45.339098</v>
      </c>
      <c r="K841" s="5">
        <v>5.6779345599999997</v>
      </c>
      <c r="L841" s="5">
        <v>4.3538050400000001</v>
      </c>
      <c r="M841" s="5">
        <v>37.322063999999997</v>
      </c>
      <c r="N841" s="5" t="s">
        <v>42</v>
      </c>
      <c r="O841" s="5" t="s">
        <v>42</v>
      </c>
      <c r="P841" s="5">
        <v>7.9054909999999996</v>
      </c>
      <c r="Q841" s="5">
        <v>30.195046999999999</v>
      </c>
      <c r="R841" s="5">
        <v>30.195046999999999</v>
      </c>
      <c r="S841" s="1" t="s">
        <v>49</v>
      </c>
      <c r="T841" s="7">
        <v>815868</v>
      </c>
      <c r="U841" s="7">
        <v>1005183</v>
      </c>
      <c r="V841" s="7">
        <v>788899</v>
      </c>
      <c r="W841" s="7">
        <v>556496</v>
      </c>
      <c r="X841" s="7">
        <v>942238</v>
      </c>
      <c r="Y841" s="7">
        <v>897213</v>
      </c>
      <c r="Z841" s="7">
        <v>845549</v>
      </c>
      <c r="AA841" s="7">
        <v>815868</v>
      </c>
      <c r="AB841" s="8">
        <v>51.51</v>
      </c>
      <c r="AC841" s="5">
        <v>52.127000000000002</v>
      </c>
      <c r="AD841" s="5">
        <v>22.466000000000001</v>
      </c>
      <c r="AE841" s="5">
        <v>25.475999999999999</v>
      </c>
      <c r="AF841" s="7">
        <v>49390000</v>
      </c>
      <c r="AG841" s="7">
        <v>49339000</v>
      </c>
      <c r="AH841" s="7">
        <v>49078000</v>
      </c>
      <c r="AI841" s="5">
        <v>96.76</v>
      </c>
      <c r="AJ841" s="7">
        <v>630</v>
      </c>
      <c r="AK841" s="7">
        <v>47792011</v>
      </c>
      <c r="AL841" s="6">
        <v>8019.4994450000004</v>
      </c>
      <c r="AM841" s="7">
        <v>48993278</v>
      </c>
      <c r="AN841" s="5">
        <v>99.194149999999993</v>
      </c>
    </row>
    <row r="842" spans="1:40" x14ac:dyDescent="0.3">
      <c r="A842" s="4" t="s">
        <v>891</v>
      </c>
      <c r="B842" s="2">
        <v>4236367</v>
      </c>
      <c r="C842" s="1" t="s">
        <v>54</v>
      </c>
      <c r="D842" s="5">
        <v>7634.7665999999999</v>
      </c>
      <c r="E842" s="6">
        <v>10014.766600000001</v>
      </c>
      <c r="F842" s="6" t="s">
        <v>42</v>
      </c>
      <c r="G842" s="5">
        <v>0.75</v>
      </c>
      <c r="H842" s="5">
        <v>24.015087999999999</v>
      </c>
      <c r="I842" s="5">
        <v>0.75</v>
      </c>
      <c r="J842" s="5">
        <v>24.015087999999999</v>
      </c>
      <c r="K842" s="5" t="s">
        <v>799</v>
      </c>
      <c r="L842" s="5">
        <v>5.0793369400000001</v>
      </c>
      <c r="M842" s="5">
        <v>17.750928999999999</v>
      </c>
      <c r="N842" s="5" t="s">
        <v>42</v>
      </c>
      <c r="O842" s="5" t="s">
        <v>42</v>
      </c>
      <c r="P842" s="5">
        <v>1.3625529999999999</v>
      </c>
      <c r="Q842" s="5">
        <v>10.628565999999999</v>
      </c>
      <c r="R842" s="5">
        <v>10.628565999999999</v>
      </c>
      <c r="S842" s="1" t="s">
        <v>49</v>
      </c>
      <c r="T842" s="7">
        <v>6956000</v>
      </c>
      <c r="U842" s="7">
        <v>6564000</v>
      </c>
      <c r="V842" s="7">
        <v>7339000</v>
      </c>
      <c r="W842" s="7">
        <v>5767000</v>
      </c>
      <c r="X842" s="7">
        <v>7350000</v>
      </c>
      <c r="Y842" s="7">
        <v>7173000</v>
      </c>
      <c r="Z842" s="7">
        <v>7071000</v>
      </c>
      <c r="AA842" s="7">
        <v>6956000</v>
      </c>
      <c r="AB842" s="5">
        <v>14.045</v>
      </c>
      <c r="AC842" s="5">
        <v>14.244999999999999</v>
      </c>
      <c r="AD842" s="8">
        <v>8.3379999999999992</v>
      </c>
      <c r="AE842" s="8">
        <v>8.8030000000000008</v>
      </c>
      <c r="AF842" s="7">
        <v>133231050</v>
      </c>
      <c r="AG842" s="7">
        <v>133162928</v>
      </c>
      <c r="AH842" s="7">
        <v>135002833</v>
      </c>
      <c r="AI842" s="5">
        <v>95.43</v>
      </c>
      <c r="AJ842" s="7">
        <v>498</v>
      </c>
      <c r="AK842" s="7">
        <v>127149345</v>
      </c>
      <c r="AL842" s="6">
        <v>7285.6574680000003</v>
      </c>
      <c r="AM842" s="7">
        <v>131723257</v>
      </c>
      <c r="AN842" s="5">
        <v>98.860159999999993</v>
      </c>
    </row>
    <row r="843" spans="1:40" x14ac:dyDescent="0.3">
      <c r="A843" s="4" t="s">
        <v>892</v>
      </c>
      <c r="B843" s="2">
        <v>11210307</v>
      </c>
      <c r="C843" s="1" t="s">
        <v>54</v>
      </c>
      <c r="D843" s="5">
        <v>7921.3063602000002</v>
      </c>
      <c r="E843" s="6">
        <v>8551.3033599999999</v>
      </c>
      <c r="F843" s="6" t="s">
        <v>42</v>
      </c>
      <c r="G843" s="5">
        <v>-0.05</v>
      </c>
      <c r="H843" s="5">
        <v>121.784038</v>
      </c>
      <c r="I843" s="5">
        <v>-0.05</v>
      </c>
      <c r="J843" s="5">
        <v>121.784038</v>
      </c>
      <c r="K843" s="5" t="s">
        <v>799</v>
      </c>
      <c r="L843" s="5">
        <v>3.2893735700000004</v>
      </c>
      <c r="M843" s="5">
        <v>21.509121</v>
      </c>
      <c r="N843" s="5" t="s">
        <v>42</v>
      </c>
      <c r="O843" s="5" t="s">
        <v>42</v>
      </c>
      <c r="P843" s="5">
        <v>5.161054</v>
      </c>
      <c r="Q843" s="5">
        <v>28.332179</v>
      </c>
      <c r="R843" s="5">
        <v>28.332179</v>
      </c>
      <c r="S843" s="1" t="s">
        <v>49</v>
      </c>
      <c r="T843" s="7">
        <v>1595160</v>
      </c>
      <c r="U843" s="7">
        <v>1505118</v>
      </c>
      <c r="V843" s="7">
        <v>1444055</v>
      </c>
      <c r="W843" s="7">
        <v>1323096</v>
      </c>
      <c r="X843" s="7">
        <v>1656891</v>
      </c>
      <c r="Y843" s="7">
        <v>1642973</v>
      </c>
      <c r="Z843" s="7">
        <v>1618336</v>
      </c>
      <c r="AA843" s="7">
        <v>1595160</v>
      </c>
      <c r="AB843" s="8">
        <v>79.53</v>
      </c>
      <c r="AC843" s="5">
        <v>80.251000000000005</v>
      </c>
      <c r="AD843" s="5">
        <v>15.569000000000001</v>
      </c>
      <c r="AE843" s="5">
        <v>16.983000000000001</v>
      </c>
      <c r="AF843" s="7">
        <v>305310000</v>
      </c>
      <c r="AG843" s="7">
        <v>302860000</v>
      </c>
      <c r="AH843" s="7">
        <v>291099000</v>
      </c>
      <c r="AI843" s="8">
        <v>62.2</v>
      </c>
      <c r="AJ843" s="7">
        <v>259</v>
      </c>
      <c r="AK843" s="7">
        <v>189945896</v>
      </c>
      <c r="AL843" s="6">
        <v>4927.1965419999997</v>
      </c>
      <c r="AM843" s="7">
        <v>176274064</v>
      </c>
      <c r="AN843" s="5">
        <v>57.724690000000002</v>
      </c>
    </row>
    <row r="844" spans="1:40" x14ac:dyDescent="0.3">
      <c r="A844" s="4" t="s">
        <v>893</v>
      </c>
      <c r="B844" s="2">
        <v>100440</v>
      </c>
      <c r="C844" s="1" t="s">
        <v>54</v>
      </c>
      <c r="D844" s="5">
        <v>7247.5950085599998</v>
      </c>
      <c r="E844" s="6" t="s">
        <v>42</v>
      </c>
      <c r="F844" s="6">
        <v>8068.4280090000002</v>
      </c>
      <c r="G844" s="8">
        <v>1.18</v>
      </c>
      <c r="H844" s="5">
        <v>23.1493212669683</v>
      </c>
      <c r="I844" s="8">
        <v>1.18</v>
      </c>
      <c r="J844" s="5">
        <v>23.1493212669683</v>
      </c>
      <c r="K844" s="5">
        <v>1.6896936570845198</v>
      </c>
      <c r="L844" s="5">
        <v>1.50754116803017</v>
      </c>
      <c r="M844" s="5">
        <v>10.166931999999999</v>
      </c>
      <c r="N844" s="5" t="s">
        <v>42</v>
      </c>
      <c r="O844" s="5" t="s">
        <v>42</v>
      </c>
      <c r="P844" s="5" t="s">
        <v>42</v>
      </c>
      <c r="Q844" s="5" t="s">
        <v>42</v>
      </c>
      <c r="R844" s="5" t="s">
        <v>42</v>
      </c>
      <c r="S844" s="1" t="s">
        <v>49</v>
      </c>
      <c r="T844" s="7">
        <v>2205610</v>
      </c>
      <c r="U844" s="7">
        <v>2206236</v>
      </c>
      <c r="V844" s="7">
        <v>1975013</v>
      </c>
      <c r="W844" s="7">
        <v>2019261</v>
      </c>
      <c r="X844" s="7">
        <v>2153943</v>
      </c>
      <c r="Y844" s="7">
        <v>2137592</v>
      </c>
      <c r="Z844" s="7">
        <v>2142592</v>
      </c>
      <c r="AA844" s="7">
        <v>2205610</v>
      </c>
      <c r="AB844" s="5" t="s">
        <v>42</v>
      </c>
      <c r="AC844" s="5" t="s">
        <v>42</v>
      </c>
      <c r="AD844" s="5" t="s">
        <v>42</v>
      </c>
      <c r="AE844" s="5" t="s">
        <v>42</v>
      </c>
      <c r="AF844" s="7">
        <v>141997383</v>
      </c>
      <c r="AG844" s="7">
        <v>144149614</v>
      </c>
      <c r="AH844" s="7">
        <v>146204648</v>
      </c>
      <c r="AI844" s="5">
        <v>86.4</v>
      </c>
      <c r="AJ844" s="7">
        <v>507</v>
      </c>
      <c r="AK844" s="7">
        <v>122393361</v>
      </c>
      <c r="AL844" s="6">
        <v>6261.6443479999998</v>
      </c>
      <c r="AM844" s="7">
        <v>140750779</v>
      </c>
      <c r="AN844" s="5">
        <v>99.354470000000006</v>
      </c>
    </row>
    <row r="845" spans="1:40" x14ac:dyDescent="0.3">
      <c r="A845" s="4" t="s">
        <v>894</v>
      </c>
      <c r="B845" s="2">
        <v>29724772</v>
      </c>
      <c r="C845" s="1" t="s">
        <v>54</v>
      </c>
      <c r="D845" s="5">
        <v>8020.31528196</v>
      </c>
      <c r="E845" s="6">
        <v>10901.315280999999</v>
      </c>
      <c r="F845" s="6" t="s">
        <v>42</v>
      </c>
      <c r="G845" s="5">
        <v>-0.19</v>
      </c>
      <c r="H845" s="5" t="s">
        <v>799</v>
      </c>
      <c r="I845" s="5">
        <v>-0.19</v>
      </c>
      <c r="J845" s="5" t="s">
        <v>799</v>
      </c>
      <c r="K845" s="5">
        <v>166.8115942</v>
      </c>
      <c r="L845" s="5">
        <v>7.5277959499999998</v>
      </c>
      <c r="M845" s="5">
        <v>159.124424</v>
      </c>
      <c r="N845" s="5" t="s">
        <v>42</v>
      </c>
      <c r="O845" s="5" t="s">
        <v>42</v>
      </c>
      <c r="P845" s="5">
        <v>0.71255100000000005</v>
      </c>
      <c r="Q845" s="5">
        <v>7.2337860000000003</v>
      </c>
      <c r="R845" s="5">
        <v>7.2337860000000003</v>
      </c>
      <c r="S845" s="1" t="s">
        <v>98</v>
      </c>
      <c r="T845" s="7">
        <v>16052000</v>
      </c>
      <c r="U845" s="7">
        <v>17026000</v>
      </c>
      <c r="V845" s="7">
        <v>18317000</v>
      </c>
      <c r="W845" s="7">
        <v>18657000</v>
      </c>
      <c r="X845" s="7">
        <v>15299000</v>
      </c>
      <c r="Y845" s="7">
        <v>15598000</v>
      </c>
      <c r="Z845" s="7">
        <v>16052000</v>
      </c>
      <c r="AA845" s="7">
        <v>16457000</v>
      </c>
      <c r="AB845" s="5">
        <v>17.978999999999999</v>
      </c>
      <c r="AC845" s="8">
        <v>19.91</v>
      </c>
      <c r="AD845" s="8">
        <v>5.9</v>
      </c>
      <c r="AE845" s="8">
        <v>6.556</v>
      </c>
      <c r="AF845" s="7">
        <v>232200000</v>
      </c>
      <c r="AG845" s="7">
        <v>231000000</v>
      </c>
      <c r="AH845" s="7">
        <v>229500000</v>
      </c>
      <c r="AI845" s="5">
        <v>76.12</v>
      </c>
      <c r="AJ845" s="7">
        <v>725</v>
      </c>
      <c r="AK845" s="7">
        <v>176804716</v>
      </c>
      <c r="AL845" s="6">
        <v>6105.0668429999996</v>
      </c>
      <c r="AM845" s="7">
        <v>230163870</v>
      </c>
      <c r="AN845" s="5">
        <v>99.092839999999995</v>
      </c>
    </row>
    <row r="846" spans="1:40" x14ac:dyDescent="0.3">
      <c r="A846" s="4" t="s">
        <v>895</v>
      </c>
      <c r="B846" s="2">
        <v>103386</v>
      </c>
      <c r="C846" s="1" t="s">
        <v>54</v>
      </c>
      <c r="D846" s="5">
        <v>7550.0029528200002</v>
      </c>
      <c r="E846" s="6">
        <v>7605.7529519999998</v>
      </c>
      <c r="F846" s="6">
        <v>7605.7529530000002</v>
      </c>
      <c r="G846" s="8">
        <v>2.06</v>
      </c>
      <c r="H846" s="5">
        <v>18.106593406593401</v>
      </c>
      <c r="I846" s="8">
        <v>2.06</v>
      </c>
      <c r="J846" s="5">
        <v>18.106593406593401</v>
      </c>
      <c r="K846" s="5">
        <v>4.4537136906798898</v>
      </c>
      <c r="L846" s="5">
        <v>4.3172708659021302</v>
      </c>
      <c r="M846" s="5">
        <v>13.820010959145501</v>
      </c>
      <c r="N846" s="5" t="s">
        <v>42</v>
      </c>
      <c r="O846" s="5" t="s">
        <v>42</v>
      </c>
      <c r="P846" s="5">
        <v>4.3097380000000003</v>
      </c>
      <c r="Q846" s="5">
        <v>13.969582000000001</v>
      </c>
      <c r="R846" s="5">
        <v>13.969582000000001</v>
      </c>
      <c r="S846" s="1" t="s">
        <v>49</v>
      </c>
      <c r="T846" s="7">
        <v>1521604</v>
      </c>
      <c r="U846" s="7">
        <v>1707845</v>
      </c>
      <c r="V846" s="7">
        <v>1216305</v>
      </c>
      <c r="W846" s="7">
        <v>1003859</v>
      </c>
      <c r="X846" s="7">
        <v>1774877</v>
      </c>
      <c r="Y846" s="7">
        <v>1637070</v>
      </c>
      <c r="Z846" s="7">
        <v>1602358</v>
      </c>
      <c r="AA846" s="7">
        <v>1521604</v>
      </c>
      <c r="AB846" s="5">
        <v>33.664000000000001</v>
      </c>
      <c r="AC846" s="5">
        <v>38.017000000000003</v>
      </c>
      <c r="AD846" s="5">
        <v>25.364000000000001</v>
      </c>
      <c r="AE846" s="5">
        <v>29.954000000000001</v>
      </c>
      <c r="AF846" s="7">
        <v>45809920</v>
      </c>
      <c r="AG846" s="7">
        <v>45746054</v>
      </c>
      <c r="AH846" s="7">
        <v>45625771</v>
      </c>
      <c r="AI846" s="8">
        <v>81.099999999999994</v>
      </c>
      <c r="AJ846" s="7">
        <v>458</v>
      </c>
      <c r="AK846" s="7">
        <v>37162394</v>
      </c>
      <c r="AL846" s="6">
        <v>6123.2476589999997</v>
      </c>
      <c r="AM846" s="7">
        <v>39606596</v>
      </c>
      <c r="AN846" s="5">
        <v>86.436769999999996</v>
      </c>
    </row>
    <row r="847" spans="1:40" x14ac:dyDescent="0.3">
      <c r="A847" s="4" t="s">
        <v>896</v>
      </c>
      <c r="B847" s="2">
        <v>4142451</v>
      </c>
      <c r="C847" s="1" t="s">
        <v>54</v>
      </c>
      <c r="D847" s="5">
        <v>7417.5640970900004</v>
      </c>
      <c r="E847" s="6">
        <v>7511.0630970000002</v>
      </c>
      <c r="F847" s="6" t="s">
        <v>42</v>
      </c>
      <c r="G847" s="5">
        <v>0.37</v>
      </c>
      <c r="H847" s="5">
        <v>31.611872000000002</v>
      </c>
      <c r="I847" s="5">
        <v>0.37</v>
      </c>
      <c r="J847" s="5">
        <v>31.611872000000002</v>
      </c>
      <c r="K847" s="5">
        <v>8.6010684600000005</v>
      </c>
      <c r="L847" s="5">
        <v>8.4129298800000001</v>
      </c>
      <c r="M847" s="5">
        <v>153.50332599999999</v>
      </c>
      <c r="N847" s="5" t="s">
        <v>42</v>
      </c>
      <c r="O847" s="5" t="s">
        <v>42</v>
      </c>
      <c r="P847" s="5">
        <v>6.3676440000000003</v>
      </c>
      <c r="Q847" s="5">
        <v>19.69557</v>
      </c>
      <c r="R847" s="5">
        <v>19.69557</v>
      </c>
      <c r="S847" s="1" t="s">
        <v>49</v>
      </c>
      <c r="T847" s="7">
        <v>1094837</v>
      </c>
      <c r="U847" s="7">
        <v>1106043</v>
      </c>
      <c r="V847" s="7">
        <v>1196952</v>
      </c>
      <c r="W847" s="7">
        <v>880831</v>
      </c>
      <c r="X847" s="7">
        <v>1179567</v>
      </c>
      <c r="Y847" s="7">
        <v>1249686</v>
      </c>
      <c r="Z847" s="7">
        <v>1229754</v>
      </c>
      <c r="AA847" s="7">
        <v>1094837</v>
      </c>
      <c r="AB847" s="5">
        <v>41.322000000000003</v>
      </c>
      <c r="AC847" s="5">
        <v>42.521000000000001</v>
      </c>
      <c r="AD847" s="5">
        <v>29.774999999999999</v>
      </c>
      <c r="AE847" s="8">
        <v>31.55</v>
      </c>
      <c r="AF847" s="7">
        <v>107901982</v>
      </c>
      <c r="AG847" s="7">
        <v>108705768</v>
      </c>
      <c r="AH847" s="7">
        <v>108595105</v>
      </c>
      <c r="AI847" s="5">
        <v>97.57</v>
      </c>
      <c r="AJ847" s="7">
        <v>598</v>
      </c>
      <c r="AK847" s="7">
        <v>104535120</v>
      </c>
      <c r="AL847" s="6">
        <v>7236.9663570000002</v>
      </c>
      <c r="AM847" s="7">
        <v>106511278</v>
      </c>
      <c r="AN847" s="5">
        <v>99.409670000000006</v>
      </c>
    </row>
    <row r="848" spans="1:40" x14ac:dyDescent="0.3">
      <c r="A848" s="4" t="s">
        <v>897</v>
      </c>
      <c r="B848" s="2">
        <v>4921111</v>
      </c>
      <c r="C848" s="1" t="s">
        <v>41</v>
      </c>
      <c r="D848" s="5">
        <v>6172.7012911800002</v>
      </c>
      <c r="E848" s="6">
        <v>6462.2072909999997</v>
      </c>
      <c r="F848" s="6">
        <v>8517.6232010000003</v>
      </c>
      <c r="G848" s="8">
        <v>1.3740000000000001</v>
      </c>
      <c r="H848" s="5">
        <v>31.924821999999999</v>
      </c>
      <c r="I848" s="8">
        <v>1.3740000000000001</v>
      </c>
      <c r="J848" s="5">
        <v>31.924821999999999</v>
      </c>
      <c r="K848" s="5">
        <v>10.176284259999999</v>
      </c>
      <c r="L848" s="5">
        <v>10.176284259999999</v>
      </c>
      <c r="M848" s="5">
        <v>32.365309000000003</v>
      </c>
      <c r="N848" s="5" t="s">
        <v>42</v>
      </c>
      <c r="O848" s="5" t="s">
        <v>42</v>
      </c>
      <c r="P848" s="5">
        <v>9.9624260000000007</v>
      </c>
      <c r="Q848" s="5">
        <v>18.814692999999998</v>
      </c>
      <c r="R848" s="5">
        <v>18.814692999999998</v>
      </c>
      <c r="S848" s="1" t="s">
        <v>98</v>
      </c>
      <c r="T848" s="7">
        <v>553842</v>
      </c>
      <c r="U848" s="7">
        <v>528753</v>
      </c>
      <c r="V848" s="7">
        <v>367919</v>
      </c>
      <c r="W848" s="7">
        <v>341635</v>
      </c>
      <c r="X848" s="7">
        <v>648658</v>
      </c>
      <c r="Y848" s="7">
        <v>625536</v>
      </c>
      <c r="Z848" s="7">
        <v>553842</v>
      </c>
      <c r="AA848" s="7">
        <v>489965</v>
      </c>
      <c r="AB848" s="5">
        <v>63.165999999999997</v>
      </c>
      <c r="AC848" s="5">
        <v>61.847999999999999</v>
      </c>
      <c r="AD848" s="5">
        <v>45.862000000000002</v>
      </c>
      <c r="AE848" s="5">
        <v>46.436</v>
      </c>
      <c r="AF848" s="7">
        <v>41770189</v>
      </c>
      <c r="AG848" s="7">
        <v>40533548</v>
      </c>
      <c r="AH848" s="7">
        <v>38608284</v>
      </c>
      <c r="AI848" s="5">
        <v>95.65</v>
      </c>
      <c r="AJ848" s="7">
        <v>390</v>
      </c>
      <c r="AK848" s="7">
        <v>39951085</v>
      </c>
      <c r="AL848" s="6">
        <v>5903.9713410000004</v>
      </c>
      <c r="AM848" s="7">
        <v>35567769</v>
      </c>
      <c r="AN848" s="5">
        <v>85.152429999999995</v>
      </c>
    </row>
    <row r="849" spans="1:40" x14ac:dyDescent="0.3">
      <c r="A849" s="4" t="s">
        <v>898</v>
      </c>
      <c r="B849" s="2">
        <v>4225979</v>
      </c>
      <c r="C849" s="1" t="s">
        <v>54</v>
      </c>
      <c r="D849" s="5">
        <v>7371.0324841499996</v>
      </c>
      <c r="E849" s="6">
        <v>9052.7324840000001</v>
      </c>
      <c r="F849" s="6">
        <v>11128.870270000001</v>
      </c>
      <c r="G849" s="5">
        <v>0.74299999999999999</v>
      </c>
      <c r="H849" s="5">
        <v>55.949840000000002</v>
      </c>
      <c r="I849" s="5">
        <v>0.74299999999999999</v>
      </c>
      <c r="J849" s="5">
        <v>55.949840000000002</v>
      </c>
      <c r="K849" s="5" t="s">
        <v>799</v>
      </c>
      <c r="L849" s="5">
        <v>8.8570704500000002</v>
      </c>
      <c r="M849" s="5">
        <v>23.561798</v>
      </c>
      <c r="N849" s="5">
        <v>29.697074465014701</v>
      </c>
      <c r="O849" s="5">
        <v>26.198548110473698</v>
      </c>
      <c r="P849" s="5">
        <v>2.8747959999999999</v>
      </c>
      <c r="Q849" s="5">
        <v>19.256011999999998</v>
      </c>
      <c r="R849" s="5">
        <v>19.256011999999998</v>
      </c>
      <c r="S849" s="1" t="s">
        <v>49</v>
      </c>
      <c r="T849" s="7">
        <v>2564800</v>
      </c>
      <c r="U849" s="7">
        <v>1993600</v>
      </c>
      <c r="V849" s="7">
        <v>1367500</v>
      </c>
      <c r="W849" s="7">
        <v>766900</v>
      </c>
      <c r="X849" s="7">
        <v>3149000</v>
      </c>
      <c r="Y849" s="7">
        <v>2915200</v>
      </c>
      <c r="Z849" s="7">
        <v>2725200</v>
      </c>
      <c r="AA849" s="7">
        <v>2564800</v>
      </c>
      <c r="AB849" s="5">
        <v>26.817</v>
      </c>
      <c r="AC849" s="5">
        <v>28.012</v>
      </c>
      <c r="AD849" s="8">
        <v>13.35</v>
      </c>
      <c r="AE849" s="5">
        <v>14.525</v>
      </c>
      <c r="AF849" s="7">
        <v>68578096</v>
      </c>
      <c r="AG849" s="7">
        <v>63633102</v>
      </c>
      <c r="AH849" s="7">
        <v>58304112</v>
      </c>
      <c r="AI849" s="5">
        <v>94.59</v>
      </c>
      <c r="AJ849" s="7">
        <v>450</v>
      </c>
      <c r="AK849" s="7">
        <v>66497944</v>
      </c>
      <c r="AL849" s="6">
        <v>6972.3094279999996</v>
      </c>
      <c r="AM849" s="7">
        <v>61511606</v>
      </c>
      <c r="AN849" s="5">
        <v>87.497810000000001</v>
      </c>
    </row>
    <row r="850" spans="1:40" x14ac:dyDescent="0.3">
      <c r="A850" s="4" t="s">
        <v>899</v>
      </c>
      <c r="B850" s="2">
        <v>4992894</v>
      </c>
      <c r="C850" s="1" t="s">
        <v>54</v>
      </c>
      <c r="D850" s="5">
        <v>7551.5200129200002</v>
      </c>
      <c r="E850" s="6">
        <v>8422.9020120000005</v>
      </c>
      <c r="F850" s="6" t="s">
        <v>42</v>
      </c>
      <c r="G850" s="5">
        <v>0.44</v>
      </c>
      <c r="H850" s="5">
        <v>28.315270999999999</v>
      </c>
      <c r="I850" s="5">
        <v>0.44</v>
      </c>
      <c r="J850" s="5">
        <v>28.315270999999999</v>
      </c>
      <c r="K850" s="5">
        <v>10.077138850000001</v>
      </c>
      <c r="L850" s="5">
        <v>3.6679216400000003</v>
      </c>
      <c r="M850" s="5">
        <v>21.544228</v>
      </c>
      <c r="N850" s="5" t="s">
        <v>42</v>
      </c>
      <c r="O850" s="5" t="s">
        <v>42</v>
      </c>
      <c r="P850" s="5">
        <v>1.8541879999999999</v>
      </c>
      <c r="Q850" s="5">
        <v>12.791378</v>
      </c>
      <c r="R850" s="5">
        <v>12.791378</v>
      </c>
      <c r="S850" s="1" t="s">
        <v>49</v>
      </c>
      <c r="T850" s="7">
        <v>4320577</v>
      </c>
      <c r="U850" s="7">
        <v>3615120</v>
      </c>
      <c r="V850" s="7">
        <v>3541060</v>
      </c>
      <c r="W850" s="7">
        <v>3728134</v>
      </c>
      <c r="X850" s="7">
        <v>4542636</v>
      </c>
      <c r="Y850" s="7">
        <v>4504267</v>
      </c>
      <c r="Z850" s="7">
        <v>4427751</v>
      </c>
      <c r="AA850" s="7">
        <v>4320577</v>
      </c>
      <c r="AB850" s="5">
        <v>30.039000000000001</v>
      </c>
      <c r="AC850" s="5">
        <v>31.564</v>
      </c>
      <c r="AD850" s="8">
        <v>11.180999999999999</v>
      </c>
      <c r="AE850" s="8">
        <v>12.728999999999999</v>
      </c>
      <c r="AF850" s="7">
        <v>131092000</v>
      </c>
      <c r="AG850" s="7">
        <v>131173000</v>
      </c>
      <c r="AH850" s="7">
        <v>130900000</v>
      </c>
      <c r="AI850" s="5">
        <v>93.41</v>
      </c>
      <c r="AJ850" s="7">
        <v>523</v>
      </c>
      <c r="AK850" s="7">
        <v>122715232</v>
      </c>
      <c r="AL850" s="6">
        <v>7053.6715350000004</v>
      </c>
      <c r="AM850" s="7">
        <v>130659978</v>
      </c>
      <c r="AN850" s="5">
        <v>99.454620000000006</v>
      </c>
    </row>
    <row r="851" spans="1:40" x14ac:dyDescent="0.3">
      <c r="A851" s="4" t="s">
        <v>900</v>
      </c>
      <c r="B851" s="2">
        <v>4103411</v>
      </c>
      <c r="C851" s="1" t="s">
        <v>54</v>
      </c>
      <c r="D851" s="5">
        <v>7457.2797166199998</v>
      </c>
      <c r="E851" s="6">
        <v>20427.279716000001</v>
      </c>
      <c r="F851" s="6" t="s">
        <v>42</v>
      </c>
      <c r="G851" s="5">
        <v>1.079</v>
      </c>
      <c r="H851" s="5">
        <v>6.7968520000000003</v>
      </c>
      <c r="I851" s="5">
        <v>1.0609999999999999</v>
      </c>
      <c r="J851" s="5">
        <v>6.8535259999999996</v>
      </c>
      <c r="K851" s="5" t="s">
        <v>799</v>
      </c>
      <c r="L851" s="5">
        <v>1.0247705499999999</v>
      </c>
      <c r="M851" s="5">
        <v>8.8242139999999996</v>
      </c>
      <c r="N851" s="5" t="s">
        <v>42</v>
      </c>
      <c r="O851" s="5" t="s">
        <v>42</v>
      </c>
      <c r="P851" s="5">
        <v>1.949354</v>
      </c>
      <c r="Q851" s="5">
        <v>9.2191270000000003</v>
      </c>
      <c r="R851" s="5">
        <v>9.2191270000000003</v>
      </c>
      <c r="S851" s="1" t="s">
        <v>49</v>
      </c>
      <c r="T851" s="7">
        <v>10940000</v>
      </c>
      <c r="U851" s="7">
        <v>9673000</v>
      </c>
      <c r="V851" s="7">
        <v>8537000</v>
      </c>
      <c r="W851" s="7">
        <v>5655000</v>
      </c>
      <c r="X851" s="7">
        <v>10479000</v>
      </c>
      <c r="Y851" s="7">
        <v>10554000</v>
      </c>
      <c r="Z851" s="7">
        <v>10698000</v>
      </c>
      <c r="AA851" s="7">
        <v>10940000</v>
      </c>
      <c r="AB851" s="5">
        <v>23.792999999999999</v>
      </c>
      <c r="AC851" s="8">
        <v>23.856999999999999</v>
      </c>
      <c r="AD851" s="5">
        <v>16.736999999999998</v>
      </c>
      <c r="AE851" s="8">
        <v>17.664000000000001</v>
      </c>
      <c r="AF851" s="7">
        <v>109266368</v>
      </c>
      <c r="AG851" s="7">
        <v>109262563</v>
      </c>
      <c r="AH851" s="7">
        <v>108854038</v>
      </c>
      <c r="AI851" s="5">
        <v>89.11</v>
      </c>
      <c r="AJ851" s="7">
        <v>764</v>
      </c>
      <c r="AK851" s="7">
        <v>97404274</v>
      </c>
      <c r="AL851" s="6">
        <v>6644.9195719999998</v>
      </c>
      <c r="AM851" s="7">
        <v>108743209</v>
      </c>
      <c r="AN851" s="5">
        <v>99.479460000000003</v>
      </c>
    </row>
    <row r="852" spans="1:40" x14ac:dyDescent="0.3">
      <c r="A852" s="4" t="s">
        <v>901</v>
      </c>
      <c r="B852" s="2">
        <v>4041737</v>
      </c>
      <c r="C852" s="1" t="s">
        <v>54</v>
      </c>
      <c r="D852" s="5">
        <v>6583.2607385600004</v>
      </c>
      <c r="E852" s="6">
        <v>11195.260738000001</v>
      </c>
      <c r="F852" s="6">
        <v>10026.260739000001</v>
      </c>
      <c r="G852" s="5">
        <v>0.98</v>
      </c>
      <c r="H852" s="5">
        <v>10.894904458598701</v>
      </c>
      <c r="I852" s="5">
        <v>0.98</v>
      </c>
      <c r="J852" s="5">
        <v>10.894904458598701</v>
      </c>
      <c r="K852" s="5">
        <v>2.6757010777214201</v>
      </c>
      <c r="L852" s="5">
        <v>1.62345908086468</v>
      </c>
      <c r="M852" s="5">
        <v>4.3574070000000003</v>
      </c>
      <c r="N852" s="5" t="s">
        <v>42</v>
      </c>
      <c r="O852" s="5" t="s">
        <v>42</v>
      </c>
      <c r="P852" s="5">
        <v>1.424515</v>
      </c>
      <c r="Q852" s="5">
        <v>8.3734190000000002</v>
      </c>
      <c r="R852" s="5">
        <v>8.3734190000000002</v>
      </c>
      <c r="S852" s="1" t="s">
        <v>49</v>
      </c>
      <c r="T852" s="7">
        <v>7348000</v>
      </c>
      <c r="U852" s="7">
        <v>5930000</v>
      </c>
      <c r="V852" s="7">
        <v>4174000</v>
      </c>
      <c r="W852" s="7">
        <v>7649000</v>
      </c>
      <c r="X852" s="7">
        <v>7859000</v>
      </c>
      <c r="Y852" s="7">
        <v>7726000</v>
      </c>
      <c r="Z852" s="7">
        <v>7564000</v>
      </c>
      <c r="AA852" s="7">
        <v>7348000</v>
      </c>
      <c r="AB852" s="5">
        <v>55.552999999999997</v>
      </c>
      <c r="AC852" s="5">
        <v>53.429000000000002</v>
      </c>
      <c r="AD852" s="5">
        <v>16.507999999999999</v>
      </c>
      <c r="AE852" s="5">
        <v>16.731999999999999</v>
      </c>
      <c r="AF852" s="7">
        <v>97141793</v>
      </c>
      <c r="AG852" s="7">
        <v>99053271</v>
      </c>
      <c r="AH852" s="7">
        <v>105074021</v>
      </c>
      <c r="AI852" s="5">
        <v>100.62</v>
      </c>
      <c r="AJ852" s="7">
        <v>508</v>
      </c>
      <c r="AK852" s="7">
        <v>96810342</v>
      </c>
      <c r="AL852" s="6">
        <v>6623.7635989999999</v>
      </c>
      <c r="AM852" s="7">
        <v>95754369</v>
      </c>
      <c r="AN852" s="5">
        <v>99.517769999999999</v>
      </c>
    </row>
    <row r="853" spans="1:40" x14ac:dyDescent="0.3">
      <c r="A853" s="4" t="s">
        <v>902</v>
      </c>
      <c r="B853" s="2">
        <v>1018962</v>
      </c>
      <c r="C853" s="1" t="s">
        <v>54</v>
      </c>
      <c r="D853" s="5">
        <v>7158.1870032400002</v>
      </c>
      <c r="E853" s="6" t="s">
        <v>42</v>
      </c>
      <c r="F853" s="6">
        <v>9112.5120029999998</v>
      </c>
      <c r="G853" s="8">
        <v>1.3360000000000001</v>
      </c>
      <c r="H853" s="5">
        <v>15.953290870488299</v>
      </c>
      <c r="I853" s="8">
        <v>1.3360000000000001</v>
      </c>
      <c r="J853" s="5">
        <v>15.953290870488299</v>
      </c>
      <c r="K853" s="5">
        <v>1.8902787593363399</v>
      </c>
      <c r="L853" s="5">
        <v>0.97237390600969997</v>
      </c>
      <c r="M853" s="5">
        <v>10.369859</v>
      </c>
      <c r="N853" s="5" t="s">
        <v>42</v>
      </c>
      <c r="O853" s="5" t="s">
        <v>42</v>
      </c>
      <c r="P853" s="5" t="s">
        <v>42</v>
      </c>
      <c r="Q853" s="5" t="s">
        <v>42</v>
      </c>
      <c r="R853" s="5" t="s">
        <v>42</v>
      </c>
      <c r="S853" s="1" t="s">
        <v>49</v>
      </c>
      <c r="T853" s="7">
        <v>1109698</v>
      </c>
      <c r="U853" s="7">
        <v>1150359</v>
      </c>
      <c r="V853" s="7">
        <v>1133274</v>
      </c>
      <c r="W853" s="7">
        <v>1162267</v>
      </c>
      <c r="X853" s="7">
        <v>1158244</v>
      </c>
      <c r="Y853" s="7">
        <v>1133721</v>
      </c>
      <c r="Z853" s="7">
        <v>1105079</v>
      </c>
      <c r="AA853" s="7">
        <v>1109698</v>
      </c>
      <c r="AB853" s="5" t="s">
        <v>42</v>
      </c>
      <c r="AC853" s="5" t="s">
        <v>42</v>
      </c>
      <c r="AD853" s="5" t="s">
        <v>42</v>
      </c>
      <c r="AE853" s="5" t="s">
        <v>42</v>
      </c>
      <c r="AF853" s="7">
        <v>95260666</v>
      </c>
      <c r="AG853" s="7">
        <v>95262416</v>
      </c>
      <c r="AH853" s="7">
        <v>93717454</v>
      </c>
      <c r="AI853" s="5">
        <v>82.61</v>
      </c>
      <c r="AJ853" s="7">
        <v>408</v>
      </c>
      <c r="AK853" s="7">
        <v>78694325</v>
      </c>
      <c r="AL853" s="6">
        <v>5913.0915800000002</v>
      </c>
      <c r="AM853" s="7">
        <v>91227827</v>
      </c>
      <c r="AN853" s="5">
        <v>95.762500000000003</v>
      </c>
    </row>
    <row r="854" spans="1:40" x14ac:dyDescent="0.3">
      <c r="A854" s="4" t="s">
        <v>903</v>
      </c>
      <c r="B854" s="2">
        <v>4093773</v>
      </c>
      <c r="C854" s="1" t="s">
        <v>41</v>
      </c>
      <c r="D854" s="5">
        <v>7445.6362654799996</v>
      </c>
      <c r="E854" s="6">
        <v>13127.334265</v>
      </c>
      <c r="F854" s="6" t="s">
        <v>42</v>
      </c>
      <c r="G854" s="5">
        <v>0.316</v>
      </c>
      <c r="H854" s="5">
        <v>16.408776</v>
      </c>
      <c r="I854" s="5">
        <v>0.316</v>
      </c>
      <c r="J854" s="5">
        <v>16.408776</v>
      </c>
      <c r="K854" s="5" t="s">
        <v>799</v>
      </c>
      <c r="L854" s="5">
        <v>1.7981651400000001</v>
      </c>
      <c r="M854" s="5">
        <v>11.282254999999999</v>
      </c>
      <c r="N854" s="5" t="s">
        <v>42</v>
      </c>
      <c r="O854" s="5" t="s">
        <v>42</v>
      </c>
      <c r="P854" s="5">
        <v>2.3386740000000001</v>
      </c>
      <c r="Q854" s="5">
        <v>8.0351630000000007</v>
      </c>
      <c r="R854" s="5">
        <v>8.0351630000000007</v>
      </c>
      <c r="S854" s="1" t="s">
        <v>47</v>
      </c>
      <c r="T854" s="7">
        <v>5769577</v>
      </c>
      <c r="U854" s="7">
        <v>4484980</v>
      </c>
      <c r="V854" s="7">
        <v>3493844</v>
      </c>
      <c r="W854" s="7">
        <v>3386115</v>
      </c>
      <c r="X854" s="7">
        <v>5613153</v>
      </c>
      <c r="Y854" s="7">
        <v>5769577</v>
      </c>
      <c r="Z854" s="7">
        <v>5898258</v>
      </c>
      <c r="AA854" s="7">
        <v>5695801</v>
      </c>
      <c r="AB854" s="5">
        <v>76.867999999999995</v>
      </c>
      <c r="AC854" s="5">
        <v>76.558000000000007</v>
      </c>
      <c r="AD854" s="5">
        <v>27.271000000000001</v>
      </c>
      <c r="AE854" s="5">
        <v>27.779</v>
      </c>
      <c r="AF854" s="7">
        <v>261646431</v>
      </c>
      <c r="AG854" s="7">
        <v>264664537</v>
      </c>
      <c r="AH854" s="7">
        <v>266474648</v>
      </c>
      <c r="AI854" s="5">
        <v>78.069999999999993</v>
      </c>
      <c r="AJ854" s="7">
        <v>449</v>
      </c>
      <c r="AK854" s="7">
        <v>204531473</v>
      </c>
      <c r="AL854" s="6">
        <v>5812.7844619999996</v>
      </c>
      <c r="AM854" s="7">
        <v>256733491</v>
      </c>
      <c r="AN854" s="8">
        <v>97.995199999999997</v>
      </c>
    </row>
    <row r="855" spans="1:40" x14ac:dyDescent="0.3">
      <c r="A855" s="4" t="s">
        <v>904</v>
      </c>
      <c r="B855" s="2">
        <v>5295870</v>
      </c>
      <c r="C855" s="1" t="s">
        <v>41</v>
      </c>
      <c r="D855" s="5">
        <v>7474.5286287999998</v>
      </c>
      <c r="E855" s="6">
        <v>5914.9319379999997</v>
      </c>
      <c r="F855" s="6" t="s">
        <v>42</v>
      </c>
      <c r="G855" s="5">
        <v>-2.6524230837189244E-2</v>
      </c>
      <c r="H855" s="5" t="s">
        <v>799</v>
      </c>
      <c r="I855" s="5">
        <v>-2.6524230837189244E-2</v>
      </c>
      <c r="J855" s="5" t="s">
        <v>799</v>
      </c>
      <c r="K855" s="5">
        <v>6.9472924999999996</v>
      </c>
      <c r="L855" s="5">
        <v>3.9288545199999998</v>
      </c>
      <c r="M855" s="5" t="s">
        <v>42</v>
      </c>
      <c r="N855" s="5" t="s">
        <v>42</v>
      </c>
      <c r="O855" s="5" t="s">
        <v>42</v>
      </c>
      <c r="P855" s="5">
        <v>1.6304940000000001</v>
      </c>
      <c r="Q855" s="5" t="s">
        <v>799</v>
      </c>
      <c r="R855" s="5">
        <v>-137.94380699999999</v>
      </c>
      <c r="S855" s="1" t="s">
        <v>49</v>
      </c>
      <c r="T855" s="7">
        <v>3183555.3138543065</v>
      </c>
      <c r="U855" s="7">
        <v>3259511.1558888014</v>
      </c>
      <c r="V855" s="7">
        <v>3005142.4356401842</v>
      </c>
      <c r="W855" s="7">
        <v>1740234.7507178984</v>
      </c>
      <c r="X855" s="7">
        <v>3533771.2439682102</v>
      </c>
      <c r="Y855" s="7">
        <v>3316034.2107391339</v>
      </c>
      <c r="Z855" s="7">
        <v>3227845.9106322303</v>
      </c>
      <c r="AA855" s="7">
        <v>3183555.3138543065</v>
      </c>
      <c r="AB855" s="5">
        <v>24.155999999999999</v>
      </c>
      <c r="AC855" s="5">
        <v>30.045999999999999</v>
      </c>
      <c r="AD855" s="8">
        <v>-10.36</v>
      </c>
      <c r="AE855" s="5">
        <v>-1.9630000000000001</v>
      </c>
      <c r="AF855" s="7">
        <v>417849259</v>
      </c>
      <c r="AG855" s="7">
        <v>414135031</v>
      </c>
      <c r="AH855" s="7">
        <v>413982902</v>
      </c>
      <c r="AI855" s="5">
        <v>47.94</v>
      </c>
      <c r="AJ855" s="7">
        <v>192</v>
      </c>
      <c r="AK855" s="7">
        <v>194755412</v>
      </c>
      <c r="AL855" s="6">
        <v>3583.4995800000002</v>
      </c>
      <c r="AM855" s="7">
        <v>278042024</v>
      </c>
      <c r="AN855" s="5">
        <v>68.445430000000002</v>
      </c>
    </row>
    <row r="856" spans="1:40" x14ac:dyDescent="0.3">
      <c r="A856" s="4" t="s">
        <v>905</v>
      </c>
      <c r="B856" s="2">
        <v>4014951</v>
      </c>
      <c r="C856" s="1" t="s">
        <v>54</v>
      </c>
      <c r="D856" s="5">
        <v>6976.0483596000004</v>
      </c>
      <c r="E856" s="6">
        <v>7190.5963590000001</v>
      </c>
      <c r="F856" s="6" t="s">
        <v>42</v>
      </c>
      <c r="G856" s="5">
        <v>2.21</v>
      </c>
      <c r="H856" s="5">
        <v>21.905203</v>
      </c>
      <c r="I856" s="5">
        <v>2.21</v>
      </c>
      <c r="J856" s="5">
        <v>21.905203</v>
      </c>
      <c r="K856" s="5">
        <v>7.6618505100000007</v>
      </c>
      <c r="L856" s="5">
        <v>3.75664139</v>
      </c>
      <c r="M856" s="5">
        <v>73.664292000000003</v>
      </c>
      <c r="N856" s="5" t="s">
        <v>42</v>
      </c>
      <c r="O856" s="5" t="s">
        <v>42</v>
      </c>
      <c r="P856" s="5">
        <v>3.2442389999999999</v>
      </c>
      <c r="Q856" s="5">
        <v>13.526151</v>
      </c>
      <c r="R856" s="5">
        <v>13.526151</v>
      </c>
      <c r="S856" s="1" t="s">
        <v>49</v>
      </c>
      <c r="T856" s="7">
        <v>2213803</v>
      </c>
      <c r="U856" s="7">
        <v>2116087</v>
      </c>
      <c r="V856" s="7">
        <v>1573217</v>
      </c>
      <c r="W856" s="7">
        <v>1267945</v>
      </c>
      <c r="X856" s="7">
        <v>2216420</v>
      </c>
      <c r="Y856" s="7">
        <v>2209350</v>
      </c>
      <c r="Z856" s="7">
        <v>2209952</v>
      </c>
      <c r="AA856" s="7">
        <v>2213803</v>
      </c>
      <c r="AB856" s="5">
        <v>47.148000000000003</v>
      </c>
      <c r="AC856" s="8">
        <v>45.96</v>
      </c>
      <c r="AD856" s="5">
        <v>25.033999999999999</v>
      </c>
      <c r="AE856" s="8">
        <v>23.062999999999999</v>
      </c>
      <c r="AF856" s="7">
        <v>42164000</v>
      </c>
      <c r="AG856" s="7">
        <v>42163000</v>
      </c>
      <c r="AH856" s="7">
        <v>42672848</v>
      </c>
      <c r="AI856" s="5">
        <v>97.62</v>
      </c>
      <c r="AJ856" s="7">
        <v>487</v>
      </c>
      <c r="AK856" s="7">
        <v>41161001</v>
      </c>
      <c r="AL856" s="6">
        <v>6810.0876150000004</v>
      </c>
      <c r="AM856" s="7">
        <v>41932561</v>
      </c>
      <c r="AN856" s="5">
        <v>99.450890000000001</v>
      </c>
    </row>
    <row r="857" spans="1:40" x14ac:dyDescent="0.3">
      <c r="A857" s="4" t="s">
        <v>906</v>
      </c>
      <c r="B857" s="2">
        <v>103154</v>
      </c>
      <c r="C857" s="1" t="s">
        <v>54</v>
      </c>
      <c r="D857" s="5">
        <v>7221.6804190700004</v>
      </c>
      <c r="E857" s="6">
        <v>10088.103418999999</v>
      </c>
      <c r="F857" s="6">
        <v>10082.534419000001</v>
      </c>
      <c r="G857" s="5">
        <v>0.42</v>
      </c>
      <c r="H857" s="5">
        <v>38.624309392265197</v>
      </c>
      <c r="I857" s="5">
        <v>0.42</v>
      </c>
      <c r="J857" s="5">
        <v>38.624309392265197</v>
      </c>
      <c r="K857" s="5">
        <v>1.6905177222263401</v>
      </c>
      <c r="L857" s="5">
        <v>1.4138159941546702</v>
      </c>
      <c r="M857" s="5">
        <v>16.269490000000001</v>
      </c>
      <c r="N857" s="5" t="s">
        <v>42</v>
      </c>
      <c r="O857" s="5" t="s">
        <v>42</v>
      </c>
      <c r="P857" s="5">
        <v>16.798779</v>
      </c>
      <c r="Q857" s="5">
        <v>21.614709000000001</v>
      </c>
      <c r="R857" s="5">
        <v>20.4445739448532</v>
      </c>
      <c r="S857" s="1" t="s">
        <v>49</v>
      </c>
      <c r="T857" s="7">
        <v>537495</v>
      </c>
      <c r="U857" s="7">
        <v>429814</v>
      </c>
      <c r="V857" s="7">
        <v>339323</v>
      </c>
      <c r="W857" s="7">
        <v>248568</v>
      </c>
      <c r="X857" s="7">
        <v>600525</v>
      </c>
      <c r="Y857" s="7">
        <v>583005</v>
      </c>
      <c r="Z857" s="7">
        <v>560330</v>
      </c>
      <c r="AA857" s="7">
        <v>537495</v>
      </c>
      <c r="AB857" s="5">
        <v>87.587000000000003</v>
      </c>
      <c r="AC857" s="5">
        <v>87.944000000000003</v>
      </c>
      <c r="AD857" s="5">
        <v>76.408000000000001</v>
      </c>
      <c r="AE857" s="5">
        <v>77.441999999999993</v>
      </c>
      <c r="AF857" s="7">
        <v>103522677</v>
      </c>
      <c r="AG857" s="7">
        <v>100624624</v>
      </c>
      <c r="AH857" s="7">
        <v>100519717</v>
      </c>
      <c r="AI857" s="5">
        <v>109.72</v>
      </c>
      <c r="AJ857" s="7">
        <v>524</v>
      </c>
      <c r="AK857" s="7">
        <v>113588991</v>
      </c>
      <c r="AL857" s="6">
        <v>7941.0063600000003</v>
      </c>
      <c r="AM857" s="7">
        <v>101565276</v>
      </c>
      <c r="AN857" s="5">
        <v>98.109210000000004</v>
      </c>
    </row>
    <row r="858" spans="1:40" x14ac:dyDescent="0.3">
      <c r="A858" s="4" t="s">
        <v>907</v>
      </c>
      <c r="B858" s="2">
        <v>4810421</v>
      </c>
      <c r="C858" s="1" t="s">
        <v>54</v>
      </c>
      <c r="D858" s="5">
        <v>8239.4107297899991</v>
      </c>
      <c r="E858" s="6">
        <v>8136.6927290000003</v>
      </c>
      <c r="F858" s="6" t="s">
        <v>42</v>
      </c>
      <c r="G858" s="5">
        <v>-0.38900000000000001</v>
      </c>
      <c r="H858" s="5" t="s">
        <v>799</v>
      </c>
      <c r="I858" s="5">
        <v>-0.38900000000000001</v>
      </c>
      <c r="J858" s="5" t="s">
        <v>799</v>
      </c>
      <c r="K858" s="5">
        <v>24.741022670000003</v>
      </c>
      <c r="L858" s="5">
        <v>12.32157574</v>
      </c>
      <c r="M858" s="5" t="s">
        <v>799</v>
      </c>
      <c r="N858" s="5" t="s">
        <v>42</v>
      </c>
      <c r="O858" s="5" t="s">
        <v>42</v>
      </c>
      <c r="P858" s="5">
        <v>22.580158999999998</v>
      </c>
      <c r="Q858" s="5" t="s">
        <v>799</v>
      </c>
      <c r="R858" s="5">
        <v>-106.529798</v>
      </c>
      <c r="S858" s="1" t="s">
        <v>49</v>
      </c>
      <c r="T858" s="7">
        <v>314711</v>
      </c>
      <c r="U858" s="7">
        <v>282862</v>
      </c>
      <c r="V858" s="7">
        <v>294011</v>
      </c>
      <c r="W858" s="7">
        <v>224959</v>
      </c>
      <c r="X858" s="7">
        <v>360347</v>
      </c>
      <c r="Y858" s="7">
        <v>341725</v>
      </c>
      <c r="Z858" s="7">
        <v>326434</v>
      </c>
      <c r="AA858" s="7">
        <v>314711</v>
      </c>
      <c r="AB858" s="5">
        <v>75.986000000000004</v>
      </c>
      <c r="AC858" s="5">
        <v>76.611000000000004</v>
      </c>
      <c r="AD858" s="5">
        <v>-28.611999999999998</v>
      </c>
      <c r="AE858" s="5">
        <v>-22.385999999999999</v>
      </c>
      <c r="AF858" s="7">
        <v>55094000</v>
      </c>
      <c r="AG858" s="7">
        <v>54824000</v>
      </c>
      <c r="AH858" s="7">
        <v>48720000</v>
      </c>
      <c r="AI858" s="5">
        <v>100.76</v>
      </c>
      <c r="AJ858" s="7">
        <v>379</v>
      </c>
      <c r="AK858" s="7">
        <v>55527550</v>
      </c>
      <c r="AL858" s="6">
        <v>8301.9240000000009</v>
      </c>
      <c r="AM858" s="7">
        <v>53338132</v>
      </c>
      <c r="AN858" s="5">
        <v>96.78586</v>
      </c>
    </row>
    <row r="859" spans="1:40" x14ac:dyDescent="0.3">
      <c r="A859" s="4" t="s">
        <v>908</v>
      </c>
      <c r="B859" s="2">
        <v>6910410</v>
      </c>
      <c r="C859" s="1" t="s">
        <v>54</v>
      </c>
      <c r="D859" s="5">
        <v>9584.0123981800007</v>
      </c>
      <c r="E859" s="6">
        <v>9236.6053979999997</v>
      </c>
      <c r="F859" s="6" t="s">
        <v>42</v>
      </c>
      <c r="G859" s="5">
        <v>-0.245</v>
      </c>
      <c r="H859" s="5" t="s">
        <v>799</v>
      </c>
      <c r="I859" s="5">
        <v>-0.245</v>
      </c>
      <c r="J859" s="5" t="s">
        <v>799</v>
      </c>
      <c r="K859" s="5">
        <v>22.91257113</v>
      </c>
      <c r="L859" s="5">
        <v>21.958353989999999</v>
      </c>
      <c r="M859" s="5" t="s">
        <v>799</v>
      </c>
      <c r="N859" s="5" t="s">
        <v>42</v>
      </c>
      <c r="O859" s="5" t="s">
        <v>42</v>
      </c>
      <c r="P859" s="5">
        <v>246.513262</v>
      </c>
      <c r="Q859" s="5" t="s">
        <v>799</v>
      </c>
      <c r="R859" s="5">
        <v>-48.008552000000002</v>
      </c>
      <c r="S859" s="1" t="s">
        <v>49</v>
      </c>
      <c r="T859" s="7">
        <v>22042</v>
      </c>
      <c r="U859" s="7">
        <v>11131</v>
      </c>
      <c r="V859" s="7">
        <v>2099</v>
      </c>
      <c r="W859" s="7" t="s">
        <v>42</v>
      </c>
      <c r="X859" s="7">
        <v>37469</v>
      </c>
      <c r="Y859" s="7">
        <v>31205</v>
      </c>
      <c r="Z859" s="7">
        <v>25339</v>
      </c>
      <c r="AA859" s="7">
        <v>22042</v>
      </c>
      <c r="AB859" s="5">
        <v>63.216000000000001</v>
      </c>
      <c r="AC859" s="5">
        <v>50.323999999999998</v>
      </c>
      <c r="AD859" s="5" t="s">
        <v>799</v>
      </c>
      <c r="AE859" s="5" t="s">
        <v>799</v>
      </c>
      <c r="AF859" s="7">
        <v>215975686</v>
      </c>
      <c r="AG859" s="7">
        <v>213722503</v>
      </c>
      <c r="AH859" s="7">
        <v>204117084</v>
      </c>
      <c r="AI859" s="5">
        <v>36.700000000000003</v>
      </c>
      <c r="AJ859" s="7">
        <v>304</v>
      </c>
      <c r="AK859" s="7">
        <v>79417167</v>
      </c>
      <c r="AL859" s="6">
        <v>3517.3863259999998</v>
      </c>
      <c r="AM859" s="7">
        <v>195018867</v>
      </c>
      <c r="AN859" s="5">
        <v>90.122860000000003</v>
      </c>
    </row>
    <row r="860" spans="1:40" x14ac:dyDescent="0.3">
      <c r="A860" s="4" t="s">
        <v>909</v>
      </c>
      <c r="B860" s="2">
        <v>4426762</v>
      </c>
      <c r="C860" s="1" t="s">
        <v>41</v>
      </c>
      <c r="D860" s="5">
        <v>7380.9275411999997</v>
      </c>
      <c r="E860" s="6">
        <v>7969.3495409999996</v>
      </c>
      <c r="F860" s="6" t="s">
        <v>42</v>
      </c>
      <c r="G860" s="5">
        <v>4.0000000000000001E-3</v>
      </c>
      <c r="H860" s="5">
        <v>168.57142899999999</v>
      </c>
      <c r="I860" s="5">
        <v>4.0000000000000001E-3</v>
      </c>
      <c r="J860" s="5">
        <v>168.57142899999999</v>
      </c>
      <c r="K860" s="5" t="s">
        <v>799</v>
      </c>
      <c r="L860" s="5">
        <v>3.8027715099999999</v>
      </c>
      <c r="M860" s="5">
        <v>35.866261000000002</v>
      </c>
      <c r="N860" s="5" t="s">
        <v>42</v>
      </c>
      <c r="O860" s="5" t="s">
        <v>42</v>
      </c>
      <c r="P860" s="5">
        <v>8.5975090000000005</v>
      </c>
      <c r="Q860" s="5">
        <v>40.064700000000002</v>
      </c>
      <c r="R860" s="5">
        <v>40.064700000000002</v>
      </c>
      <c r="S860" s="1" t="s">
        <v>49</v>
      </c>
      <c r="T860" s="7">
        <v>866378</v>
      </c>
      <c r="U860" s="7">
        <v>782448</v>
      </c>
      <c r="V860" s="7">
        <v>688288</v>
      </c>
      <c r="W860" s="7">
        <v>633063</v>
      </c>
      <c r="X860" s="7">
        <v>926937</v>
      </c>
      <c r="Y860" s="7">
        <v>909603</v>
      </c>
      <c r="Z860" s="7">
        <v>888696</v>
      </c>
      <c r="AA860" s="7">
        <v>866378</v>
      </c>
      <c r="AB860" s="5">
        <v>76.531999999999996</v>
      </c>
      <c r="AC860" s="5">
        <v>77.311999999999998</v>
      </c>
      <c r="AD860" s="5">
        <v>19.355</v>
      </c>
      <c r="AE860" s="5">
        <v>20.338000000000001</v>
      </c>
      <c r="AF860" s="7">
        <v>625325706</v>
      </c>
      <c r="AG860" s="7">
        <v>622795101</v>
      </c>
      <c r="AH860" s="7">
        <v>634633179</v>
      </c>
      <c r="AI860" s="5">
        <v>76.87</v>
      </c>
      <c r="AJ860" s="7">
        <v>350</v>
      </c>
      <c r="AK860" s="7">
        <v>480823436</v>
      </c>
      <c r="AL860" s="6">
        <v>5673.7165439999999</v>
      </c>
      <c r="AM860" s="7">
        <v>461252783</v>
      </c>
      <c r="AN860" s="5">
        <v>73.74118</v>
      </c>
    </row>
    <row r="861" spans="1:40" x14ac:dyDescent="0.3">
      <c r="A861" s="4" t="s">
        <v>910</v>
      </c>
      <c r="B861" s="2">
        <v>4004426</v>
      </c>
      <c r="C861" s="1" t="s">
        <v>54</v>
      </c>
      <c r="D861" s="5">
        <v>8335.3124035500005</v>
      </c>
      <c r="E861" s="6">
        <v>15221.275403</v>
      </c>
      <c r="F861" s="6" t="s">
        <v>42</v>
      </c>
      <c r="G861" s="5">
        <v>0.52</v>
      </c>
      <c r="H861" s="5" t="s">
        <v>799</v>
      </c>
      <c r="I861" s="5">
        <v>0.13500000000000001</v>
      </c>
      <c r="J861" s="5" t="s">
        <v>799</v>
      </c>
      <c r="K861" s="5" t="s">
        <v>799</v>
      </c>
      <c r="L861" s="5">
        <v>5.9258234200000004</v>
      </c>
      <c r="M861" s="5">
        <v>13.768489000000001</v>
      </c>
      <c r="N861" s="5" t="s">
        <v>42</v>
      </c>
      <c r="O861" s="5" t="s">
        <v>42</v>
      </c>
      <c r="P861" s="5">
        <v>1.5080290000000001</v>
      </c>
      <c r="Q861" s="5">
        <v>11.252547</v>
      </c>
      <c r="R861" s="5">
        <v>11.252547</v>
      </c>
      <c r="S861" s="1" t="s">
        <v>98</v>
      </c>
      <c r="T861" s="7">
        <v>10454667</v>
      </c>
      <c r="U861" s="7">
        <v>11612475</v>
      </c>
      <c r="V861" s="7">
        <v>11841840</v>
      </c>
      <c r="W861" s="7">
        <v>9238830</v>
      </c>
      <c r="X861" s="7">
        <v>10093489</v>
      </c>
      <c r="Y861" s="7">
        <v>10255664</v>
      </c>
      <c r="Z861" s="7">
        <v>10454667</v>
      </c>
      <c r="AA861" s="7">
        <v>10588082</v>
      </c>
      <c r="AB861" s="5">
        <v>52.051000000000002</v>
      </c>
      <c r="AC861" s="5">
        <v>52.210999999999999</v>
      </c>
      <c r="AD861" s="8">
        <v>9.0210000000000008</v>
      </c>
      <c r="AE861" s="8">
        <v>7.8010000000000002</v>
      </c>
      <c r="AF861" s="7">
        <v>389283419</v>
      </c>
      <c r="AG861" s="7">
        <v>389181642</v>
      </c>
      <c r="AH861" s="7">
        <v>388883825</v>
      </c>
      <c r="AI861" s="5">
        <v>96.41</v>
      </c>
      <c r="AJ861" s="7">
        <v>623</v>
      </c>
      <c r="AK861" s="7">
        <v>375353151</v>
      </c>
      <c r="AL861" s="6">
        <v>8036.3109619999996</v>
      </c>
      <c r="AM861" s="7">
        <v>387796198</v>
      </c>
      <c r="AN861" s="5">
        <v>99.608940000000004</v>
      </c>
    </row>
    <row r="862" spans="1:40" x14ac:dyDescent="0.3">
      <c r="A862" s="4" t="s">
        <v>911</v>
      </c>
      <c r="B862" s="2">
        <v>4069317</v>
      </c>
      <c r="C862" s="1" t="s">
        <v>54</v>
      </c>
      <c r="D862" s="5">
        <v>8420.7120091199995</v>
      </c>
      <c r="E862" s="6">
        <v>13584.712009000001</v>
      </c>
      <c r="F862" s="6" t="s">
        <v>42</v>
      </c>
      <c r="G862" s="5">
        <v>0.48599999999999999</v>
      </c>
      <c r="H862" s="5">
        <v>9.4368929999999995</v>
      </c>
      <c r="I862" s="5">
        <v>0.48599999999999999</v>
      </c>
      <c r="J862" s="5">
        <v>9.4368929999999995</v>
      </c>
      <c r="K862" s="5" t="s">
        <v>799</v>
      </c>
      <c r="L862" s="5" t="s">
        <v>799</v>
      </c>
      <c r="M862" s="5">
        <v>13.514077</v>
      </c>
      <c r="N862" s="5" t="s">
        <v>42</v>
      </c>
      <c r="O862" s="5" t="s">
        <v>42</v>
      </c>
      <c r="P862" s="5">
        <v>1.827868</v>
      </c>
      <c r="Q862" s="5">
        <v>6.8540419999999997</v>
      </c>
      <c r="R862" s="5">
        <v>6.8540419999999997</v>
      </c>
      <c r="S862" s="1" t="s">
        <v>45</v>
      </c>
      <c r="T862" s="7">
        <v>7429000</v>
      </c>
      <c r="U862" s="7">
        <v>7560000</v>
      </c>
      <c r="V862" s="7">
        <v>7882000</v>
      </c>
      <c r="W862" s="7">
        <v>6434000</v>
      </c>
      <c r="X862" s="7">
        <v>7432000</v>
      </c>
      <c r="Y862" s="7">
        <v>7384000</v>
      </c>
      <c r="Z862" s="7">
        <v>7417000</v>
      </c>
      <c r="AA862" s="7">
        <v>7429000</v>
      </c>
      <c r="AB862" s="5">
        <v>43.558999999999997</v>
      </c>
      <c r="AC862" s="5">
        <v>43.999000000000002</v>
      </c>
      <c r="AD862" s="5">
        <v>20.917999999999999</v>
      </c>
      <c r="AE862" s="5">
        <v>21.058</v>
      </c>
      <c r="AF862" s="7">
        <v>217000000</v>
      </c>
      <c r="AG862" s="7">
        <v>220000000</v>
      </c>
      <c r="AH862" s="7">
        <v>227000000</v>
      </c>
      <c r="AI862" s="5">
        <v>99.21</v>
      </c>
      <c r="AJ862" s="7">
        <v>604</v>
      </c>
      <c r="AK862" s="7">
        <v>214871201</v>
      </c>
      <c r="AL862" s="6">
        <v>8354.1922940000004</v>
      </c>
      <c r="AM862" s="7">
        <v>215423028</v>
      </c>
      <c r="AN862" s="5">
        <v>99.464839999999995</v>
      </c>
    </row>
    <row r="863" spans="1:40" x14ac:dyDescent="0.3">
      <c r="A863" s="4" t="s">
        <v>912</v>
      </c>
      <c r="B863" s="2">
        <v>4079718</v>
      </c>
      <c r="C863" s="1" t="s">
        <v>41</v>
      </c>
      <c r="D863" s="5">
        <v>7825.7260102399996</v>
      </c>
      <c r="E863" s="6">
        <v>7722.5930099999996</v>
      </c>
      <c r="F863" s="6" t="s">
        <v>42</v>
      </c>
      <c r="G863" s="5">
        <v>0.05</v>
      </c>
      <c r="H863" s="5">
        <v>55.390625</v>
      </c>
      <c r="I863" s="5">
        <v>0.05</v>
      </c>
      <c r="J863" s="5">
        <v>55.390625</v>
      </c>
      <c r="K863" s="5">
        <v>21.235492319999999</v>
      </c>
      <c r="L863" s="5">
        <v>11.11938836</v>
      </c>
      <c r="M863" s="5">
        <v>59.268548000000003</v>
      </c>
      <c r="N863" s="5" t="s">
        <v>42</v>
      </c>
      <c r="O863" s="5" t="s">
        <v>42</v>
      </c>
      <c r="P863" s="5">
        <v>13.727150999999999</v>
      </c>
      <c r="Q863" s="5">
        <v>52.373606000000002</v>
      </c>
      <c r="R863" s="5">
        <v>52.373606000000002</v>
      </c>
      <c r="S863" s="1" t="s">
        <v>49</v>
      </c>
      <c r="T863" s="7">
        <v>737154</v>
      </c>
      <c r="U863" s="7">
        <v>660356</v>
      </c>
      <c r="V863" s="7">
        <v>515327</v>
      </c>
      <c r="W863" s="7">
        <v>408120</v>
      </c>
      <c r="X863" s="7">
        <v>562578</v>
      </c>
      <c r="Y863" s="7">
        <v>627656</v>
      </c>
      <c r="Z863" s="7">
        <v>693659</v>
      </c>
      <c r="AA863" s="7">
        <v>737154</v>
      </c>
      <c r="AB863" s="5">
        <v>69.819000000000003</v>
      </c>
      <c r="AC863" s="5">
        <v>68.896000000000001</v>
      </c>
      <c r="AD863" s="5">
        <v>33.725999999999999</v>
      </c>
      <c r="AE863" s="5">
        <v>24.716999999999999</v>
      </c>
      <c r="AF863" s="7">
        <v>137935000</v>
      </c>
      <c r="AG863" s="7">
        <v>137765000</v>
      </c>
      <c r="AH863" s="7">
        <v>138022000</v>
      </c>
      <c r="AI863" s="5">
        <v>111.13</v>
      </c>
      <c r="AJ863" s="7">
        <v>504</v>
      </c>
      <c r="AK863" s="7">
        <v>153326020</v>
      </c>
      <c r="AL863" s="6">
        <v>8696.6518539999997</v>
      </c>
      <c r="AM863" s="7">
        <v>135950826</v>
      </c>
      <c r="AN863" s="5">
        <v>98.535659999999993</v>
      </c>
    </row>
    <row r="864" spans="1:40" x14ac:dyDescent="0.3">
      <c r="A864" s="4" t="s">
        <v>913</v>
      </c>
      <c r="B864" s="2">
        <v>100391</v>
      </c>
      <c r="C864" s="1" t="s">
        <v>41</v>
      </c>
      <c r="D864" s="5">
        <v>7338.4059284900004</v>
      </c>
      <c r="E864" s="6" t="s">
        <v>42</v>
      </c>
      <c r="F864" s="6">
        <v>12046.513928</v>
      </c>
      <c r="G864" s="5">
        <v>0.44</v>
      </c>
      <c r="H864" s="5">
        <v>13.157575757575801</v>
      </c>
      <c r="I864" s="5">
        <v>0.44</v>
      </c>
      <c r="J864" s="5">
        <v>13.157575757575801</v>
      </c>
      <c r="K864" s="5">
        <v>1.8134158245748599</v>
      </c>
      <c r="L864" s="5">
        <v>1.13079610127672</v>
      </c>
      <c r="M864" s="5">
        <v>16.081481</v>
      </c>
      <c r="N864" s="5" t="s">
        <v>42</v>
      </c>
      <c r="O864" s="5" t="s">
        <v>42</v>
      </c>
      <c r="P864" s="5" t="s">
        <v>42</v>
      </c>
      <c r="Q864" s="5" t="s">
        <v>42</v>
      </c>
      <c r="R864" s="5" t="s">
        <v>42</v>
      </c>
      <c r="S864" s="1" t="s">
        <v>49</v>
      </c>
      <c r="T864" s="7">
        <v>1814860</v>
      </c>
      <c r="U864" s="7">
        <v>1637042</v>
      </c>
      <c r="V864" s="7">
        <v>809119</v>
      </c>
      <c r="W864" s="7">
        <v>835368</v>
      </c>
      <c r="X864" s="7">
        <v>1838401</v>
      </c>
      <c r="Y864" s="7">
        <v>1808563</v>
      </c>
      <c r="Z864" s="7">
        <v>1796671</v>
      </c>
      <c r="AA864" s="7">
        <v>1814860</v>
      </c>
      <c r="AB864" s="5" t="s">
        <v>42</v>
      </c>
      <c r="AC864" s="5" t="s">
        <v>42</v>
      </c>
      <c r="AD864" s="5" t="s">
        <v>42</v>
      </c>
      <c r="AE864" s="5" t="s">
        <v>42</v>
      </c>
      <c r="AF864" s="7">
        <v>318955286</v>
      </c>
      <c r="AG864" s="7">
        <v>318968869</v>
      </c>
      <c r="AH864" s="7">
        <v>292585707</v>
      </c>
      <c r="AI864" s="5">
        <v>78.37</v>
      </c>
      <c r="AJ864" s="7">
        <v>394</v>
      </c>
      <c r="AK864" s="7">
        <v>264905585</v>
      </c>
      <c r="AL864" s="6">
        <v>5751.1002500000004</v>
      </c>
      <c r="AM864" s="7">
        <v>334975405</v>
      </c>
      <c r="AN864" s="8">
        <v>99.099400000000003</v>
      </c>
    </row>
    <row r="865" spans="1:40" x14ac:dyDescent="0.3">
      <c r="A865" s="4" t="s">
        <v>914</v>
      </c>
      <c r="B865" s="2">
        <v>9208881</v>
      </c>
      <c r="C865" s="1" t="s">
        <v>54</v>
      </c>
      <c r="D865" s="5">
        <v>7001.8903554600001</v>
      </c>
      <c r="E865" s="6">
        <v>5480.0523549999998</v>
      </c>
      <c r="F865" s="6" t="s">
        <v>42</v>
      </c>
      <c r="G865" s="5">
        <v>-1.9E-2</v>
      </c>
      <c r="H865" s="5" t="s">
        <v>799</v>
      </c>
      <c r="I865" s="5">
        <v>-1.9E-2</v>
      </c>
      <c r="J865" s="5" t="s">
        <v>799</v>
      </c>
      <c r="K865" s="5">
        <v>4.2895622900000001</v>
      </c>
      <c r="L865" s="5">
        <v>4.0431609000000002</v>
      </c>
      <c r="M865" s="5">
        <v>23.290676000000001</v>
      </c>
      <c r="N865" s="5" t="s">
        <v>42</v>
      </c>
      <c r="O865" s="5" t="s">
        <v>42</v>
      </c>
      <c r="P865" s="5">
        <v>3.8830619999999998</v>
      </c>
      <c r="Q865" s="5" t="s">
        <v>799</v>
      </c>
      <c r="R865" s="5">
        <v>-43.369598000000003</v>
      </c>
      <c r="S865" s="1" t="s">
        <v>45</v>
      </c>
      <c r="T865" s="7">
        <v>1308072</v>
      </c>
      <c r="U865" s="7">
        <v>1058581</v>
      </c>
      <c r="V865" s="7">
        <v>892252</v>
      </c>
      <c r="W865" s="7">
        <v>607643</v>
      </c>
      <c r="X865" s="7">
        <v>1411271</v>
      </c>
      <c r="Y865" s="7">
        <v>1382539</v>
      </c>
      <c r="Z865" s="7">
        <v>1353596</v>
      </c>
      <c r="AA865" s="7">
        <v>1308072</v>
      </c>
      <c r="AB865" s="5">
        <v>85.088999999999999</v>
      </c>
      <c r="AC865" s="5">
        <v>83.379000000000005</v>
      </c>
      <c r="AD865" s="5">
        <v>-10.833</v>
      </c>
      <c r="AE865" s="5">
        <v>-10.457000000000001</v>
      </c>
      <c r="AF865" s="7">
        <v>549659748</v>
      </c>
      <c r="AG865" s="7">
        <v>560510748</v>
      </c>
      <c r="AH865" s="7">
        <v>567234748</v>
      </c>
      <c r="AI865" s="5">
        <v>56.52</v>
      </c>
      <c r="AJ865" s="7">
        <v>556</v>
      </c>
      <c r="AK865" s="7">
        <v>310632307</v>
      </c>
      <c r="AL865" s="6">
        <v>3957.4555909999999</v>
      </c>
      <c r="AM865" s="7">
        <v>434292869</v>
      </c>
      <c r="AN865" s="5">
        <v>79.019959999999998</v>
      </c>
    </row>
    <row r="866" spans="1:40" x14ac:dyDescent="0.3">
      <c r="A866" s="4" t="s">
        <v>915</v>
      </c>
      <c r="B866" s="2">
        <v>4965935</v>
      </c>
      <c r="C866" s="1" t="s">
        <v>41</v>
      </c>
      <c r="D866" s="5">
        <v>7001.5069081600004</v>
      </c>
      <c r="E866" s="6">
        <v>6473.7679079999998</v>
      </c>
      <c r="F866" s="6" t="s">
        <v>42</v>
      </c>
      <c r="G866" s="8">
        <v>1.4</v>
      </c>
      <c r="H866" s="5">
        <v>29.622489999999999</v>
      </c>
      <c r="I866" s="8">
        <v>1.4</v>
      </c>
      <c r="J866" s="5">
        <v>29.622489999999999</v>
      </c>
      <c r="K866" s="5">
        <v>4.7063327500000005</v>
      </c>
      <c r="L866" s="5">
        <v>4.4125388800000005</v>
      </c>
      <c r="M866" s="5">
        <v>32.097476</v>
      </c>
      <c r="N866" s="5" t="s">
        <v>42</v>
      </c>
      <c r="O866" s="5" t="s">
        <v>42</v>
      </c>
      <c r="P866" s="5">
        <v>10.056948</v>
      </c>
      <c r="Q866" s="5">
        <v>21.547910000000002</v>
      </c>
      <c r="R866" s="5">
        <v>21.547910000000002</v>
      </c>
      <c r="S866" s="1" t="s">
        <v>49</v>
      </c>
      <c r="T866" s="7">
        <v>576429</v>
      </c>
      <c r="U866" s="7">
        <v>616619</v>
      </c>
      <c r="V866" s="7">
        <v>553525</v>
      </c>
      <c r="W866" s="7">
        <v>428867</v>
      </c>
      <c r="X866" s="7">
        <v>643711</v>
      </c>
      <c r="Y866" s="7">
        <v>623161</v>
      </c>
      <c r="Z866" s="7">
        <v>611221</v>
      </c>
      <c r="AA866" s="7">
        <v>576429</v>
      </c>
      <c r="AB866" s="5">
        <v>74.778999999999996</v>
      </c>
      <c r="AC866" s="5">
        <v>75.403999999999996</v>
      </c>
      <c r="AD866" s="5">
        <v>45.207999999999998</v>
      </c>
      <c r="AE866" s="5">
        <v>45.988</v>
      </c>
      <c r="AF866" s="7">
        <v>47461274</v>
      </c>
      <c r="AG866" s="7">
        <v>47448625</v>
      </c>
      <c r="AH866" s="7">
        <v>47354882</v>
      </c>
      <c r="AI866" s="5">
        <v>83.92</v>
      </c>
      <c r="AJ866" s="7">
        <v>575</v>
      </c>
      <c r="AK866" s="7">
        <v>39827646</v>
      </c>
      <c r="AL866" s="6">
        <v>5875.3743370000002</v>
      </c>
      <c r="AM866" s="7">
        <v>43799281</v>
      </c>
      <c r="AN866" s="5">
        <v>92.283990000000003</v>
      </c>
    </row>
    <row r="867" spans="1:40" x14ac:dyDescent="0.3">
      <c r="A867" s="4" t="s">
        <v>916</v>
      </c>
      <c r="B867" s="2">
        <v>4576086</v>
      </c>
      <c r="C867" s="1" t="s">
        <v>54</v>
      </c>
      <c r="D867" s="5">
        <v>7322.3373430800002</v>
      </c>
      <c r="E867" s="6">
        <v>9301.3373429999992</v>
      </c>
      <c r="F867" s="6" t="s">
        <v>42</v>
      </c>
      <c r="G867" s="5">
        <v>1.74</v>
      </c>
      <c r="H867" s="5">
        <v>12.048724</v>
      </c>
      <c r="I867" s="5">
        <v>1.74</v>
      </c>
      <c r="J867" s="5">
        <v>12.048724</v>
      </c>
      <c r="K867" s="5">
        <v>8.1176881400000003</v>
      </c>
      <c r="L867" s="5">
        <v>3.2003579700000002</v>
      </c>
      <c r="M867" s="5">
        <v>15.350834000000001</v>
      </c>
      <c r="N867" s="5" t="s">
        <v>42</v>
      </c>
      <c r="O867" s="5" t="s">
        <v>42</v>
      </c>
      <c r="P867" s="5">
        <v>0.88373800000000002</v>
      </c>
      <c r="Q867" s="5">
        <v>6.5226769999999998</v>
      </c>
      <c r="R867" s="5">
        <v>6.5226769999999998</v>
      </c>
      <c r="S867" s="1" t="s">
        <v>49</v>
      </c>
      <c r="T867" s="7">
        <v>10475000</v>
      </c>
      <c r="U867" s="7">
        <v>8842000</v>
      </c>
      <c r="V867" s="7">
        <v>8230000</v>
      </c>
      <c r="W867" s="7">
        <v>7447000</v>
      </c>
      <c r="X867" s="7">
        <v>10525000</v>
      </c>
      <c r="Y867" s="7">
        <v>10568000</v>
      </c>
      <c r="Z867" s="7">
        <v>10597000</v>
      </c>
      <c r="AA867" s="7">
        <v>10475000</v>
      </c>
      <c r="AB867" s="5">
        <v>17.384</v>
      </c>
      <c r="AC867" s="8">
        <v>18.100000000000001</v>
      </c>
      <c r="AD867" s="8">
        <v>12.086</v>
      </c>
      <c r="AE867" s="8">
        <v>12.836</v>
      </c>
      <c r="AF867" s="7">
        <v>78751746</v>
      </c>
      <c r="AG867" s="7">
        <v>80079757</v>
      </c>
      <c r="AH867" s="7">
        <v>84100000</v>
      </c>
      <c r="AI867" s="5">
        <v>87.87</v>
      </c>
      <c r="AJ867" s="7">
        <v>466</v>
      </c>
      <c r="AK867" s="7">
        <v>69199972</v>
      </c>
      <c r="AL867" s="6">
        <v>6434.2133960000001</v>
      </c>
      <c r="AM867" s="7">
        <v>78494148</v>
      </c>
      <c r="AN867" s="8">
        <v>99.672899999999998</v>
      </c>
    </row>
    <row r="868" spans="1:40" x14ac:dyDescent="0.3">
      <c r="A868" s="4" t="s">
        <v>917</v>
      </c>
      <c r="B868" s="2">
        <v>105839130</v>
      </c>
      <c r="C868" s="1" t="s">
        <v>54</v>
      </c>
      <c r="D868" s="5">
        <v>7265.2613456500003</v>
      </c>
      <c r="E868" s="6">
        <v>8223.8123450000003</v>
      </c>
      <c r="F868" s="6" t="s">
        <v>42</v>
      </c>
      <c r="G868" s="8">
        <v>1.1299999999999999</v>
      </c>
      <c r="H868" s="5">
        <v>27.008989</v>
      </c>
      <c r="I868" s="8">
        <v>1.1100000000000001</v>
      </c>
      <c r="J868" s="5">
        <v>28.233498000000001</v>
      </c>
      <c r="K868" s="5" t="s">
        <v>799</v>
      </c>
      <c r="L868" s="5">
        <v>3.9543988899999998</v>
      </c>
      <c r="M868" s="5">
        <v>23.828310999999999</v>
      </c>
      <c r="N868" s="5" t="s">
        <v>42</v>
      </c>
      <c r="O868" s="5" t="s">
        <v>42</v>
      </c>
      <c r="P868" s="5">
        <v>2.9802949999999999</v>
      </c>
      <c r="Q868" s="5">
        <v>14.759625</v>
      </c>
      <c r="R868" s="5">
        <v>14.759625</v>
      </c>
      <c r="S868" s="1" t="s">
        <v>49</v>
      </c>
      <c r="T868" s="7">
        <v>2774766</v>
      </c>
      <c r="U868" s="7">
        <v>2593480</v>
      </c>
      <c r="V868" s="7">
        <v>2428115</v>
      </c>
      <c r="W868" s="7">
        <v>1950069</v>
      </c>
      <c r="X868" s="7">
        <v>2759395</v>
      </c>
      <c r="Y868" s="7">
        <v>2767141</v>
      </c>
      <c r="Z868" s="7">
        <v>2780510</v>
      </c>
      <c r="AA868" s="7">
        <v>2774766</v>
      </c>
      <c r="AB868" s="5">
        <v>36.606999999999999</v>
      </c>
      <c r="AC868" s="5">
        <v>37.466999999999999</v>
      </c>
      <c r="AD868" s="5">
        <v>18.356999999999999</v>
      </c>
      <c r="AE868" s="8">
        <v>19.16</v>
      </c>
      <c r="AF868" s="7">
        <v>60444246</v>
      </c>
      <c r="AG868" s="7">
        <v>60438838</v>
      </c>
      <c r="AH868" s="7">
        <v>60271072</v>
      </c>
      <c r="AI868" s="5">
        <v>93.96</v>
      </c>
      <c r="AJ868" s="7">
        <v>366</v>
      </c>
      <c r="AK868" s="7">
        <v>56798955</v>
      </c>
      <c r="AL868" s="6">
        <v>6826.6664010000004</v>
      </c>
      <c r="AM868" s="7">
        <v>56563148</v>
      </c>
      <c r="AN868" s="5">
        <v>93.57302</v>
      </c>
    </row>
    <row r="869" spans="1:40" x14ac:dyDescent="0.3">
      <c r="A869" s="4" t="s">
        <v>918</v>
      </c>
      <c r="B869" s="2">
        <v>4695380</v>
      </c>
      <c r="C869" s="1" t="s">
        <v>41</v>
      </c>
      <c r="D869" s="5">
        <v>8006.3546237999999</v>
      </c>
      <c r="E869" s="6">
        <v>40479.354622999999</v>
      </c>
      <c r="F869" s="6" t="s">
        <v>42</v>
      </c>
      <c r="G869" s="5">
        <v>-3.4790000000000001</v>
      </c>
      <c r="H869" s="5" t="s">
        <v>799</v>
      </c>
      <c r="I869" s="5">
        <v>-3.4790000000000001</v>
      </c>
      <c r="J869" s="5" t="s">
        <v>799</v>
      </c>
      <c r="K869" s="5" t="s">
        <v>799</v>
      </c>
      <c r="L869" s="5">
        <v>0.76598560999999998</v>
      </c>
      <c r="M869" s="5" t="s">
        <v>799</v>
      </c>
      <c r="N869" s="5" t="s">
        <v>42</v>
      </c>
      <c r="O869" s="5" t="s">
        <v>42</v>
      </c>
      <c r="P869" s="5">
        <v>0.27414300000000003</v>
      </c>
      <c r="Q869" s="5">
        <v>5.4812940000000001</v>
      </c>
      <c r="R869" s="5">
        <v>5.4812940000000001</v>
      </c>
      <c r="S869" s="1" t="s">
        <v>66</v>
      </c>
      <c r="T869" s="7">
        <v>147658000</v>
      </c>
      <c r="U869" s="7">
        <v>139081000</v>
      </c>
      <c r="V869" s="7">
        <v>132703000</v>
      </c>
      <c r="W869" s="7">
        <v>132509000</v>
      </c>
      <c r="X869" s="7">
        <v>147658000</v>
      </c>
      <c r="Y869" s="7">
        <v>145533000</v>
      </c>
      <c r="Z869" s="7">
        <v>144597000</v>
      </c>
      <c r="AA869" s="7">
        <v>142406000</v>
      </c>
      <c r="AB869" s="5">
        <v>17.963000000000001</v>
      </c>
      <c r="AC869" s="5">
        <v>17.963000000000001</v>
      </c>
      <c r="AD869" s="8">
        <v>1.9530000000000001</v>
      </c>
      <c r="AE869" s="8">
        <v>1.9530000000000001</v>
      </c>
      <c r="AF869" s="7">
        <v>864000433</v>
      </c>
      <c r="AG869" s="7">
        <v>863275037</v>
      </c>
      <c r="AH869" s="7">
        <v>863673786</v>
      </c>
      <c r="AI869" s="5">
        <v>61.26</v>
      </c>
      <c r="AJ869" s="7">
        <v>1092</v>
      </c>
      <c r="AK869" s="7">
        <v>529666254</v>
      </c>
      <c r="AL869" s="6">
        <v>4904.7095120000004</v>
      </c>
      <c r="AM869" s="7">
        <v>714901661</v>
      </c>
      <c r="AN869" s="5">
        <v>82.684190000000001</v>
      </c>
    </row>
    <row r="870" spans="1:40" x14ac:dyDescent="0.3">
      <c r="A870" s="4" t="s">
        <v>919</v>
      </c>
      <c r="B870" s="2">
        <v>4279207</v>
      </c>
      <c r="C870" s="1" t="s">
        <v>41</v>
      </c>
      <c r="D870" s="5">
        <v>6961.5383791200002</v>
      </c>
      <c r="E870" s="6">
        <v>7844.3643789999996</v>
      </c>
      <c r="F870" s="6" t="s">
        <v>42</v>
      </c>
      <c r="G870" s="8">
        <v>3.585</v>
      </c>
      <c r="H870" s="5">
        <v>6.0082300000000002</v>
      </c>
      <c r="I870" s="8">
        <v>3.585</v>
      </c>
      <c r="J870" s="5">
        <v>6.0082300000000002</v>
      </c>
      <c r="K870" s="5">
        <v>0.84996492000000001</v>
      </c>
      <c r="L870" s="5">
        <v>0.79769126000000001</v>
      </c>
      <c r="M870" s="5">
        <v>5.8583259999999999</v>
      </c>
      <c r="N870" s="5" t="s">
        <v>42</v>
      </c>
      <c r="O870" s="5" t="s">
        <v>42</v>
      </c>
      <c r="P870" s="5">
        <v>1.763503</v>
      </c>
      <c r="Q870" s="5">
        <v>3.3343099999999999</v>
      </c>
      <c r="R870" s="5">
        <v>3.3343099999999999</v>
      </c>
      <c r="S870" s="1" t="s">
        <v>49</v>
      </c>
      <c r="T870" s="7">
        <v>3636639</v>
      </c>
      <c r="U870" s="7">
        <v>3417223</v>
      </c>
      <c r="V870" s="7">
        <v>1503091</v>
      </c>
      <c r="W870" s="7">
        <v>901073</v>
      </c>
      <c r="X870" s="7">
        <v>4448171</v>
      </c>
      <c r="Y870" s="7">
        <v>4149563</v>
      </c>
      <c r="Z870" s="7">
        <v>3821988</v>
      </c>
      <c r="AA870" s="7">
        <v>3636639</v>
      </c>
      <c r="AB870" s="8">
        <v>55.99</v>
      </c>
      <c r="AC870" s="5">
        <v>51.656999999999996</v>
      </c>
      <c r="AD870" s="5">
        <v>54.079000000000001</v>
      </c>
      <c r="AE870" s="5">
        <v>50.024000000000001</v>
      </c>
      <c r="AF870" s="7">
        <v>61479508</v>
      </c>
      <c r="AG870" s="7">
        <v>62231069</v>
      </c>
      <c r="AH870" s="7">
        <v>41373010</v>
      </c>
      <c r="AI870" s="5">
        <v>90.61</v>
      </c>
      <c r="AJ870" s="7">
        <v>595</v>
      </c>
      <c r="AK870" s="7">
        <v>55390576</v>
      </c>
      <c r="AL870" s="6">
        <v>6307.8787940000002</v>
      </c>
      <c r="AM870" s="7">
        <v>60611769</v>
      </c>
      <c r="AN870" s="5">
        <v>99.151480000000006</v>
      </c>
    </row>
    <row r="871" spans="1:40" x14ac:dyDescent="0.3">
      <c r="A871" s="4" t="s">
        <v>920</v>
      </c>
      <c r="B871" s="2">
        <v>5128523</v>
      </c>
      <c r="C871" s="1" t="s">
        <v>54</v>
      </c>
      <c r="D871" s="5">
        <v>7842.8990993799998</v>
      </c>
      <c r="E871" s="6">
        <v>7121.7360989999997</v>
      </c>
      <c r="F871" s="6" t="s">
        <v>42</v>
      </c>
      <c r="G871" s="5">
        <v>0.01</v>
      </c>
      <c r="H871" s="5" t="s">
        <v>799</v>
      </c>
      <c r="I871" s="5">
        <v>0.01</v>
      </c>
      <c r="J871" s="5" t="s">
        <v>799</v>
      </c>
      <c r="K871" s="5">
        <v>14.265342499999999</v>
      </c>
      <c r="L871" s="5">
        <v>11.003732079999999</v>
      </c>
      <c r="M871" s="5">
        <v>34.925187000000001</v>
      </c>
      <c r="N871" s="5" t="s">
        <v>42</v>
      </c>
      <c r="O871" s="5" t="s">
        <v>42</v>
      </c>
      <c r="P871" s="5">
        <v>6.5746219999999997</v>
      </c>
      <c r="Q871" s="5" t="s">
        <v>799</v>
      </c>
      <c r="R871" s="5" t="s">
        <v>799</v>
      </c>
      <c r="S871" s="1" t="s">
        <v>45</v>
      </c>
      <c r="T871" s="7">
        <v>958338</v>
      </c>
      <c r="U871" s="7">
        <v>766915</v>
      </c>
      <c r="V871" s="7">
        <v>550832</v>
      </c>
      <c r="W871" s="7">
        <v>385513</v>
      </c>
      <c r="X871" s="7">
        <v>1083216</v>
      </c>
      <c r="Y871" s="7">
        <v>1042263</v>
      </c>
      <c r="Z871" s="7">
        <v>1001436</v>
      </c>
      <c r="AA871" s="7">
        <v>958338</v>
      </c>
      <c r="AB871" s="5">
        <v>80.545000000000002</v>
      </c>
      <c r="AC871" s="5">
        <v>81.683999999999997</v>
      </c>
      <c r="AD871" s="5">
        <v>-11.042</v>
      </c>
      <c r="AE871" s="5">
        <v>-2.0459999999999998</v>
      </c>
      <c r="AF871" s="7">
        <v>139302943</v>
      </c>
      <c r="AG871" s="7">
        <v>138533780</v>
      </c>
      <c r="AH871" s="7">
        <v>135538368</v>
      </c>
      <c r="AI871" s="8">
        <v>90.4</v>
      </c>
      <c r="AJ871" s="7">
        <v>488</v>
      </c>
      <c r="AK871" s="7">
        <v>126566772</v>
      </c>
      <c r="AL871" s="6">
        <v>7090.2705669999996</v>
      </c>
      <c r="AM871" s="7">
        <v>137965042</v>
      </c>
      <c r="AN871" s="5">
        <v>98.545209999999997</v>
      </c>
    </row>
    <row r="872" spans="1:40" x14ac:dyDescent="0.3">
      <c r="A872" s="4" t="s">
        <v>921</v>
      </c>
      <c r="B872" s="2">
        <v>4080716</v>
      </c>
      <c r="C872" s="1" t="s">
        <v>54</v>
      </c>
      <c r="D872" s="5">
        <v>7426.0902130799996</v>
      </c>
      <c r="E872" s="6">
        <v>8500.6492130000006</v>
      </c>
      <c r="F872" s="6">
        <v>8010.3262130000012</v>
      </c>
      <c r="G872" s="8">
        <v>2.04</v>
      </c>
      <c r="H872" s="5">
        <v>12.3120665742025</v>
      </c>
      <c r="I872" s="8">
        <v>2.04</v>
      </c>
      <c r="J872" s="5">
        <v>12.3120665742025</v>
      </c>
      <c r="K872" s="5">
        <v>1.4133809179382999</v>
      </c>
      <c r="L872" s="5">
        <v>1.3419875472305798</v>
      </c>
      <c r="M872" s="5">
        <v>4.3978200000000003</v>
      </c>
      <c r="N872" s="5" t="s">
        <v>42</v>
      </c>
      <c r="O872" s="5" t="s">
        <v>42</v>
      </c>
      <c r="P872" s="5">
        <v>1.424566</v>
      </c>
      <c r="Q872" s="5">
        <v>9.7711480000000002</v>
      </c>
      <c r="R872" s="5">
        <v>11.7747140787801</v>
      </c>
      <c r="S872" s="1" t="s">
        <v>49</v>
      </c>
      <c r="T872" s="7">
        <v>5643388</v>
      </c>
      <c r="U872" s="7">
        <v>5135439</v>
      </c>
      <c r="V872" s="7">
        <v>5321725</v>
      </c>
      <c r="W872" s="7">
        <v>4841954</v>
      </c>
      <c r="X872" s="7">
        <v>5967179</v>
      </c>
      <c r="Y872" s="7">
        <v>5790353</v>
      </c>
      <c r="Z872" s="7">
        <v>5723581</v>
      </c>
      <c r="AA872" s="7">
        <v>5643388</v>
      </c>
      <c r="AB872" s="5">
        <v>22.138000000000002</v>
      </c>
      <c r="AC872" s="5">
        <v>24.135000000000002</v>
      </c>
      <c r="AD872" s="8">
        <v>11.154999999999999</v>
      </c>
      <c r="AE872" s="5">
        <v>14.039</v>
      </c>
      <c r="AF872" s="7">
        <v>83649000</v>
      </c>
      <c r="AG872" s="7">
        <v>84179000</v>
      </c>
      <c r="AH872" s="7">
        <v>85228000</v>
      </c>
      <c r="AI872" s="8">
        <v>88.2</v>
      </c>
      <c r="AJ872" s="7">
        <v>427</v>
      </c>
      <c r="AK872" s="7">
        <v>73787594</v>
      </c>
      <c r="AL872" s="6">
        <v>6550.1247190000004</v>
      </c>
      <c r="AM872" s="7">
        <v>76308859</v>
      </c>
      <c r="AN872" s="5">
        <v>91.218090000000004</v>
      </c>
    </row>
    <row r="873" spans="1:40" x14ac:dyDescent="0.3">
      <c r="A873" s="4" t="s">
        <v>922</v>
      </c>
      <c r="B873" s="2">
        <v>4436418</v>
      </c>
      <c r="C873" s="1" t="s">
        <v>54</v>
      </c>
      <c r="D873" s="5">
        <v>7372.3602682700002</v>
      </c>
      <c r="E873" s="6">
        <v>10182.360268</v>
      </c>
      <c r="F873" s="6" t="s">
        <v>42</v>
      </c>
      <c r="G873" s="5">
        <v>2.5569999999999999</v>
      </c>
      <c r="H873" s="5">
        <v>10.624824</v>
      </c>
      <c r="I873" s="5">
        <v>2.5569999999999999</v>
      </c>
      <c r="J873" s="5">
        <v>10.624824</v>
      </c>
      <c r="K873" s="5">
        <v>9.5003025399999999</v>
      </c>
      <c r="L873" s="5">
        <v>1.75405441</v>
      </c>
      <c r="M873" s="5">
        <v>40.693305000000002</v>
      </c>
      <c r="N873" s="5" t="s">
        <v>42</v>
      </c>
      <c r="O873" s="5" t="s">
        <v>42</v>
      </c>
      <c r="P873" s="5">
        <v>0.86969300000000005</v>
      </c>
      <c r="Q873" s="5">
        <v>8.4448349999999994</v>
      </c>
      <c r="R873" s="5">
        <v>8.4448349999999994</v>
      </c>
      <c r="S873" s="1" t="s">
        <v>49</v>
      </c>
      <c r="T873" s="7">
        <v>11454000</v>
      </c>
      <c r="U873" s="7">
        <v>10676000</v>
      </c>
      <c r="V873" s="7">
        <v>9524000</v>
      </c>
      <c r="W873" s="7">
        <v>9361000</v>
      </c>
      <c r="X873" s="7">
        <v>11708000</v>
      </c>
      <c r="Y873" s="7">
        <v>11775000</v>
      </c>
      <c r="Z873" s="7">
        <v>11585000</v>
      </c>
      <c r="AA873" s="7">
        <v>11454000</v>
      </c>
      <c r="AB873" s="8">
        <v>14.371</v>
      </c>
      <c r="AC873" s="8">
        <v>13.837</v>
      </c>
      <c r="AD873" s="8">
        <v>9.77</v>
      </c>
      <c r="AE873" s="8">
        <v>9.1479999999999997</v>
      </c>
      <c r="AF873" s="7">
        <v>39129037</v>
      </c>
      <c r="AG873" s="7">
        <v>39260208</v>
      </c>
      <c r="AH873" s="7">
        <v>39779936</v>
      </c>
      <c r="AI873" s="5">
        <v>94.44</v>
      </c>
      <c r="AJ873" s="7">
        <v>793</v>
      </c>
      <c r="AK873" s="7">
        <v>36953964</v>
      </c>
      <c r="AL873" s="6">
        <v>6962.496357</v>
      </c>
      <c r="AM873" s="7">
        <v>38894508</v>
      </c>
      <c r="AN873" s="5">
        <v>99.399839999999998</v>
      </c>
    </row>
    <row r="874" spans="1:40" x14ac:dyDescent="0.3">
      <c r="A874" s="4" t="s">
        <v>923</v>
      </c>
      <c r="B874" s="2">
        <v>4074329</v>
      </c>
      <c r="C874" s="1" t="s">
        <v>41</v>
      </c>
      <c r="D874" s="5">
        <v>7375.5938987500003</v>
      </c>
      <c r="E874" s="6">
        <v>21075.593897999999</v>
      </c>
      <c r="F874" s="6">
        <v>22075.593899</v>
      </c>
      <c r="G874" s="5">
        <v>-0.01</v>
      </c>
      <c r="H874" s="5" t="s">
        <v>799</v>
      </c>
      <c r="I874" s="5">
        <v>-3.0000000000000001E-3</v>
      </c>
      <c r="J874" s="5" t="s">
        <v>799</v>
      </c>
      <c r="K874" s="5">
        <v>1.8793166099999998</v>
      </c>
      <c r="L874" s="5">
        <v>0.41476132999999998</v>
      </c>
      <c r="M874" s="5">
        <v>9.5211790000000001</v>
      </c>
      <c r="N874" s="5" t="s">
        <v>799</v>
      </c>
      <c r="O874" s="5" t="s">
        <v>42</v>
      </c>
      <c r="P874" s="5">
        <v>0.73009299999999999</v>
      </c>
      <c r="Q874" s="5">
        <v>7.518942</v>
      </c>
      <c r="R874" s="5">
        <v>7.518942</v>
      </c>
      <c r="S874" s="1" t="s">
        <v>49</v>
      </c>
      <c r="T874" s="7">
        <v>29652000</v>
      </c>
      <c r="U874" s="7">
        <v>30154000</v>
      </c>
      <c r="V874" s="7">
        <v>28586000</v>
      </c>
      <c r="W874" s="7">
        <v>25285000</v>
      </c>
      <c r="X874" s="7">
        <v>28867000</v>
      </c>
      <c r="Y874" s="7">
        <v>29269000</v>
      </c>
      <c r="Z874" s="7">
        <v>30072000</v>
      </c>
      <c r="AA874" s="7">
        <v>29652000</v>
      </c>
      <c r="AB874" s="8">
        <v>32.494</v>
      </c>
      <c r="AC874" s="5">
        <v>34.561999999999998</v>
      </c>
      <c r="AD874" s="8">
        <v>7.6660000000000004</v>
      </c>
      <c r="AE874" s="8">
        <v>10.826000000000001</v>
      </c>
      <c r="AF874" s="7">
        <v>667000000</v>
      </c>
      <c r="AG874" s="7">
        <v>667000000</v>
      </c>
      <c r="AH874" s="7">
        <v>652000000</v>
      </c>
      <c r="AI874" s="5">
        <v>73.569999999999993</v>
      </c>
      <c r="AJ874" s="7">
        <v>827</v>
      </c>
      <c r="AK874" s="7">
        <v>490663333</v>
      </c>
      <c r="AL874" s="6">
        <v>5073.4588629999998</v>
      </c>
      <c r="AM874" s="7">
        <v>599129697</v>
      </c>
      <c r="AN874" s="5">
        <v>89.827889999999996</v>
      </c>
    </row>
    <row r="875" spans="1:40" x14ac:dyDescent="0.3">
      <c r="A875" s="4" t="s">
        <v>924</v>
      </c>
      <c r="B875" s="2">
        <v>10088110</v>
      </c>
      <c r="C875" s="1" t="s">
        <v>41</v>
      </c>
      <c r="D875" s="5">
        <v>6011.6729833099998</v>
      </c>
      <c r="E875" s="6">
        <v>5145.8639830000002</v>
      </c>
      <c r="F875" s="6" t="s">
        <v>42</v>
      </c>
      <c r="G875" s="5">
        <v>-0.68400000000000005</v>
      </c>
      <c r="H875" s="5" t="s">
        <v>799</v>
      </c>
      <c r="I875" s="5">
        <v>-0.68400000000000005</v>
      </c>
      <c r="J875" s="5" t="s">
        <v>799</v>
      </c>
      <c r="K875" s="5">
        <v>5.3986820399999997</v>
      </c>
      <c r="L875" s="5">
        <v>5.3862590399999997</v>
      </c>
      <c r="M875" s="5" t="s">
        <v>799</v>
      </c>
      <c r="N875" s="5" t="s">
        <v>42</v>
      </c>
      <c r="O875" s="5" t="s">
        <v>42</v>
      </c>
      <c r="P875" s="5">
        <v>9.8924109999999992</v>
      </c>
      <c r="Q875" s="5" t="s">
        <v>799</v>
      </c>
      <c r="R875" s="5">
        <v>-15.528777</v>
      </c>
      <c r="S875" s="1" t="s">
        <v>49</v>
      </c>
      <c r="T875" s="7">
        <v>285143</v>
      </c>
      <c r="U875" s="7">
        <v>117005</v>
      </c>
      <c r="V875" s="7">
        <v>68826</v>
      </c>
      <c r="W875" s="7">
        <v>75000</v>
      </c>
      <c r="X875" s="7">
        <v>520183</v>
      </c>
      <c r="Y875" s="7">
        <v>455991</v>
      </c>
      <c r="Z875" s="7">
        <v>342798</v>
      </c>
      <c r="AA875" s="7">
        <v>285143</v>
      </c>
      <c r="AB875" s="8">
        <v>-84.62</v>
      </c>
      <c r="AC875" s="5">
        <v>-16.863</v>
      </c>
      <c r="AD875" s="5">
        <v>-151.33199999999999</v>
      </c>
      <c r="AE875" s="5">
        <v>-65.468999999999994</v>
      </c>
      <c r="AF875" s="7">
        <v>183450503</v>
      </c>
      <c r="AG875" s="7">
        <v>183170702</v>
      </c>
      <c r="AH875" s="7">
        <v>181788927</v>
      </c>
      <c r="AI875" s="5">
        <v>50.84</v>
      </c>
      <c r="AJ875" s="7">
        <v>288</v>
      </c>
      <c r="AK875" s="7">
        <v>93261213</v>
      </c>
      <c r="AL875" s="6">
        <v>3056.16995</v>
      </c>
      <c r="AM875" s="7">
        <v>80933384</v>
      </c>
      <c r="AN875" s="5">
        <v>44.117289999999997</v>
      </c>
    </row>
    <row r="876" spans="1:40" x14ac:dyDescent="0.3">
      <c r="A876" s="4" t="s">
        <v>925</v>
      </c>
      <c r="B876" s="2">
        <v>4706100</v>
      </c>
      <c r="C876" s="1" t="s">
        <v>41</v>
      </c>
      <c r="D876" s="5">
        <v>7293.8142932199999</v>
      </c>
      <c r="E876" s="6">
        <v>9115.5002929999991</v>
      </c>
      <c r="F876" s="6" t="s">
        <v>42</v>
      </c>
      <c r="G876" s="8">
        <v>2.11</v>
      </c>
      <c r="H876" s="5">
        <v>18.676309</v>
      </c>
      <c r="I876" s="8">
        <v>2.11</v>
      </c>
      <c r="J876" s="5">
        <v>18.676309</v>
      </c>
      <c r="K876" s="5" t="s">
        <v>799</v>
      </c>
      <c r="L876" s="5">
        <v>2.0292132499999997</v>
      </c>
      <c r="M876" s="5">
        <v>11.184525000000001</v>
      </c>
      <c r="N876" s="5" t="s">
        <v>42</v>
      </c>
      <c r="O876" s="5" t="s">
        <v>42</v>
      </c>
      <c r="P876" s="5">
        <v>2.3555130000000002</v>
      </c>
      <c r="Q876" s="5">
        <v>10.501148000000001</v>
      </c>
      <c r="R876" s="5">
        <v>10.501148000000001</v>
      </c>
      <c r="S876" s="1" t="s">
        <v>49</v>
      </c>
      <c r="T876" s="7">
        <v>4036605</v>
      </c>
      <c r="U876" s="7">
        <v>4032853</v>
      </c>
      <c r="V876" s="7">
        <v>3250792</v>
      </c>
      <c r="W876" s="7">
        <v>2513257</v>
      </c>
      <c r="X876" s="7">
        <v>3869857</v>
      </c>
      <c r="Y876" s="7">
        <v>3907699</v>
      </c>
      <c r="Z876" s="7">
        <v>3956135</v>
      </c>
      <c r="AA876" s="7">
        <v>4036605</v>
      </c>
      <c r="AB876" s="5">
        <v>38.003999999999998</v>
      </c>
      <c r="AC876" s="5">
        <v>37.939</v>
      </c>
      <c r="AD876" s="5">
        <v>21.291</v>
      </c>
      <c r="AE876" s="5">
        <v>21.332000000000001</v>
      </c>
      <c r="AF876" s="7">
        <v>53771039</v>
      </c>
      <c r="AG876" s="7">
        <v>53768507</v>
      </c>
      <c r="AH876" s="7">
        <v>53603026</v>
      </c>
      <c r="AI876" s="5">
        <v>92.32</v>
      </c>
      <c r="AJ876" s="7">
        <v>460</v>
      </c>
      <c r="AK876" s="7">
        <v>49663988</v>
      </c>
      <c r="AL876" s="6">
        <v>6733.9401319999997</v>
      </c>
      <c r="AM876" s="7">
        <v>46555849</v>
      </c>
      <c r="AN876" s="5">
        <v>86.546040000000005</v>
      </c>
    </row>
    <row r="877" spans="1:40" x14ac:dyDescent="0.3">
      <c r="A877" s="4" t="s">
        <v>926</v>
      </c>
      <c r="B877" s="2">
        <v>4010647</v>
      </c>
      <c r="C877" s="1" t="s">
        <v>54</v>
      </c>
      <c r="D877" s="5">
        <v>6438.5567518600001</v>
      </c>
      <c r="E877" s="6">
        <v>8417.7367510000004</v>
      </c>
      <c r="F877" s="6" t="s">
        <v>42</v>
      </c>
      <c r="G877" s="5">
        <v>-0.40300000000000002</v>
      </c>
      <c r="H877" s="5">
        <v>20.105758000000002</v>
      </c>
      <c r="I877" s="5">
        <v>-0.40300000000000002</v>
      </c>
      <c r="J877" s="5">
        <v>20.105758000000002</v>
      </c>
      <c r="K877" s="5">
        <v>1.13341282</v>
      </c>
      <c r="L877" s="5">
        <v>0.67042827000000005</v>
      </c>
      <c r="M877" s="5">
        <v>6.189184</v>
      </c>
      <c r="N877" s="5" t="s">
        <v>42</v>
      </c>
      <c r="O877" s="5" t="s">
        <v>42</v>
      </c>
      <c r="P877" s="5">
        <v>0.28304200000000002</v>
      </c>
      <c r="Q877" s="5">
        <v>6.9688489999999996</v>
      </c>
      <c r="R877" s="5">
        <v>6.9688489999999996</v>
      </c>
      <c r="S877" s="1" t="s">
        <v>49</v>
      </c>
      <c r="T877" s="7">
        <v>31964395</v>
      </c>
      <c r="U877" s="7">
        <v>38204839</v>
      </c>
      <c r="V877" s="7">
        <v>18389142</v>
      </c>
      <c r="W877" s="7">
        <v>11183643</v>
      </c>
      <c r="X877" s="7">
        <v>29740252</v>
      </c>
      <c r="Y877" s="7">
        <v>31438583</v>
      </c>
      <c r="Z877" s="7">
        <v>31426398</v>
      </c>
      <c r="AA877" s="7">
        <v>31964395</v>
      </c>
      <c r="AB877" s="8">
        <v>10.86</v>
      </c>
      <c r="AC877" s="8">
        <v>5.79</v>
      </c>
      <c r="AD877" s="8">
        <v>8.6780000000000008</v>
      </c>
      <c r="AE877" s="8">
        <v>3.4790000000000001</v>
      </c>
      <c r="AF877" s="7">
        <v>188151863</v>
      </c>
      <c r="AG877" s="7">
        <v>190815375</v>
      </c>
      <c r="AH877" s="7">
        <v>181039055</v>
      </c>
      <c r="AI877" s="5">
        <v>82.22</v>
      </c>
      <c r="AJ877" s="7">
        <v>668</v>
      </c>
      <c r="AK877" s="7">
        <v>154695104</v>
      </c>
      <c r="AL877" s="6">
        <v>5293.6664579999997</v>
      </c>
      <c r="AM877" s="7">
        <v>171306361</v>
      </c>
      <c r="AN877" s="5">
        <v>91.046859999999995</v>
      </c>
    </row>
    <row r="878" spans="1:40" x14ac:dyDescent="0.3">
      <c r="A878" s="4" t="s">
        <v>927</v>
      </c>
      <c r="B878" s="2">
        <v>4909522</v>
      </c>
      <c r="C878" s="1" t="s">
        <v>54</v>
      </c>
      <c r="D878" s="5">
        <v>7292.0586000000003</v>
      </c>
      <c r="E878" s="6">
        <v>10463.722599999999</v>
      </c>
      <c r="F878" s="6">
        <v>10463.722600000001</v>
      </c>
      <c r="G878" s="5">
        <v>0.20699999999999999</v>
      </c>
      <c r="H878" s="5">
        <v>18.703703999999998</v>
      </c>
      <c r="I878" s="5">
        <v>0.20699999999999999</v>
      </c>
      <c r="J878" s="5">
        <v>18.703703999999998</v>
      </c>
      <c r="K878" s="5">
        <v>7.5373134300000002</v>
      </c>
      <c r="L878" s="5">
        <v>3.4237288100000001</v>
      </c>
      <c r="M878" s="5">
        <v>12.970890000000001</v>
      </c>
      <c r="N878" s="5">
        <v>13.2400934220033</v>
      </c>
      <c r="O878" s="5">
        <v>16.022487350586601</v>
      </c>
      <c r="P878" s="5">
        <v>9.1023879999999995</v>
      </c>
      <c r="Q878" s="5">
        <v>10.878610999999999</v>
      </c>
      <c r="R878" s="5">
        <v>10.878610999999999</v>
      </c>
      <c r="S878" s="1" t="s">
        <v>49</v>
      </c>
      <c r="T878" s="7">
        <v>1112443</v>
      </c>
      <c r="U878" s="7">
        <v>990657</v>
      </c>
      <c r="V878" s="7">
        <v>968874</v>
      </c>
      <c r="W878" s="7">
        <v>971391</v>
      </c>
      <c r="X878" s="7">
        <v>1149558</v>
      </c>
      <c r="Y878" s="7">
        <v>1143527</v>
      </c>
      <c r="Z878" s="7">
        <v>1132019</v>
      </c>
      <c r="AA878" s="7">
        <v>1112443</v>
      </c>
      <c r="AB878" s="5">
        <v>80.837999999999994</v>
      </c>
      <c r="AC878" s="5">
        <v>81.486000000000004</v>
      </c>
      <c r="AD878" s="5">
        <v>74.156000000000006</v>
      </c>
      <c r="AE878" s="5">
        <v>74.066000000000003</v>
      </c>
      <c r="AF878" s="7">
        <v>481295000</v>
      </c>
      <c r="AG878" s="7">
        <v>481243000</v>
      </c>
      <c r="AH878" s="7">
        <v>479678000</v>
      </c>
      <c r="AI878" s="5">
        <v>55.81</v>
      </c>
      <c r="AJ878" s="7">
        <v>497</v>
      </c>
      <c r="AK878" s="7">
        <v>268650380</v>
      </c>
      <c r="AL878" s="6">
        <v>4070.053257</v>
      </c>
      <c r="AM878" s="7">
        <v>338855349</v>
      </c>
      <c r="AN878" s="5">
        <v>70.400679999999994</v>
      </c>
    </row>
    <row r="879" spans="1:40" x14ac:dyDescent="0.3">
      <c r="A879" s="4" t="s">
        <v>928</v>
      </c>
      <c r="B879" s="2">
        <v>4561611</v>
      </c>
      <c r="C879" s="1" t="s">
        <v>54</v>
      </c>
      <c r="D879" s="5">
        <v>6926.5609277699996</v>
      </c>
      <c r="E879" s="6">
        <v>14661.560927</v>
      </c>
      <c r="F879" s="6">
        <v>14661.560927999999</v>
      </c>
      <c r="G879" s="5">
        <v>-0.26</v>
      </c>
      <c r="H879" s="5">
        <v>11.146858999999999</v>
      </c>
      <c r="I879" s="5">
        <v>-0.26</v>
      </c>
      <c r="J879" s="5">
        <v>11.146858999999999</v>
      </c>
      <c r="K879" s="5">
        <v>3.2322142500000002</v>
      </c>
      <c r="L879" s="5">
        <v>1.6570684900000001</v>
      </c>
      <c r="M879" s="5">
        <v>17.061976999999999</v>
      </c>
      <c r="N879" s="5">
        <v>12.508218448820999</v>
      </c>
      <c r="O879" s="5" t="s">
        <v>799</v>
      </c>
      <c r="P879" s="5">
        <v>0.63566299999999998</v>
      </c>
      <c r="Q879" s="5">
        <v>16.473663999999999</v>
      </c>
      <c r="R879" s="5">
        <v>16.473663999999999</v>
      </c>
      <c r="S879" s="1" t="s">
        <v>49</v>
      </c>
      <c r="T879" s="7">
        <v>23068000</v>
      </c>
      <c r="U879" s="7">
        <v>25729000</v>
      </c>
      <c r="V879" s="7">
        <v>17596000</v>
      </c>
      <c r="W879" s="7">
        <v>10710000</v>
      </c>
      <c r="X879" s="7">
        <v>23065000</v>
      </c>
      <c r="Y879" s="7">
        <v>23634000</v>
      </c>
      <c r="Z879" s="7">
        <v>23205000</v>
      </c>
      <c r="AA879" s="7">
        <v>23068000</v>
      </c>
      <c r="AB879" s="8">
        <v>5.9169999999999998</v>
      </c>
      <c r="AC879" s="8">
        <v>7.032</v>
      </c>
      <c r="AD879" s="8">
        <v>3.5329999999999999</v>
      </c>
      <c r="AE879" s="8">
        <v>3.581</v>
      </c>
      <c r="AF879" s="7">
        <v>136001589</v>
      </c>
      <c r="AG879" s="7">
        <v>135997962</v>
      </c>
      <c r="AH879" s="7">
        <v>84065099</v>
      </c>
      <c r="AI879" s="5">
        <v>42.81</v>
      </c>
      <c r="AJ879" s="7">
        <v>293</v>
      </c>
      <c r="AK879" s="7">
        <v>58220875</v>
      </c>
      <c r="AL879" s="6">
        <v>2965.189163</v>
      </c>
      <c r="AM879" s="7">
        <v>106738511</v>
      </c>
      <c r="AN879" s="5">
        <v>78.483279999999993</v>
      </c>
    </row>
    <row r="880" spans="1:40" x14ac:dyDescent="0.3">
      <c r="A880" s="4" t="s">
        <v>929</v>
      </c>
      <c r="B880" s="2">
        <v>4074558</v>
      </c>
      <c r="C880" s="1" t="s">
        <v>41</v>
      </c>
      <c r="D880" s="5">
        <v>7003.8007898699998</v>
      </c>
      <c r="E880" s="6">
        <v>11201.800789000001</v>
      </c>
      <c r="F880" s="6" t="s">
        <v>42</v>
      </c>
      <c r="G880" s="5">
        <v>0.92</v>
      </c>
      <c r="H880" s="5">
        <v>232.818792</v>
      </c>
      <c r="I880" s="5">
        <v>0.92</v>
      </c>
      <c r="J880" s="5">
        <v>232.818792</v>
      </c>
      <c r="K880" s="5" t="s">
        <v>799</v>
      </c>
      <c r="L880" s="5">
        <v>2.9206892699999996</v>
      </c>
      <c r="M880" s="5">
        <v>16.164957999999999</v>
      </c>
      <c r="N880" s="5" t="s">
        <v>42</v>
      </c>
      <c r="O880" s="5" t="s">
        <v>42</v>
      </c>
      <c r="P880" s="5">
        <v>3.1607789999999998</v>
      </c>
      <c r="Q880" s="5">
        <v>12.195755</v>
      </c>
      <c r="R880" s="5">
        <v>12.195755</v>
      </c>
      <c r="S880" s="1" t="s">
        <v>49</v>
      </c>
      <c r="T880" s="7">
        <v>3622000</v>
      </c>
      <c r="U880" s="7">
        <v>3547000</v>
      </c>
      <c r="V880" s="7">
        <v>2950000</v>
      </c>
      <c r="W880" s="7">
        <v>2330000</v>
      </c>
      <c r="X880" s="7">
        <v>3544000</v>
      </c>
      <c r="Y880" s="7">
        <v>3580000</v>
      </c>
      <c r="Z880" s="7">
        <v>3696000</v>
      </c>
      <c r="AA880" s="7">
        <v>3622000</v>
      </c>
      <c r="AB880" s="5">
        <v>45.334000000000003</v>
      </c>
      <c r="AC880" s="5">
        <v>47.347999999999999</v>
      </c>
      <c r="AD880" s="5">
        <v>21.977</v>
      </c>
      <c r="AE880" s="5">
        <v>24.577000000000002</v>
      </c>
      <c r="AF880" s="7">
        <v>67298941</v>
      </c>
      <c r="AG880" s="7">
        <v>67300000</v>
      </c>
      <c r="AH880" s="7">
        <v>66900000</v>
      </c>
      <c r="AI880" s="5">
        <v>101.92</v>
      </c>
      <c r="AJ880" s="7">
        <v>491</v>
      </c>
      <c r="AK880" s="7">
        <v>68591211</v>
      </c>
      <c r="AL880" s="6">
        <v>7138.2873280000003</v>
      </c>
      <c r="AM880" s="7">
        <v>66885285</v>
      </c>
      <c r="AN880" s="5">
        <v>99.385350000000003</v>
      </c>
    </row>
    <row r="881" spans="1:40" x14ac:dyDescent="0.3">
      <c r="A881" s="4" t="s">
        <v>930</v>
      </c>
      <c r="B881" s="2">
        <v>4066681</v>
      </c>
      <c r="C881" s="1" t="s">
        <v>54</v>
      </c>
      <c r="D881" s="5">
        <v>7790.13635385</v>
      </c>
      <c r="E881" s="6">
        <v>8009.8373529999999</v>
      </c>
      <c r="F881" s="6" t="s">
        <v>42</v>
      </c>
      <c r="G881" s="8">
        <v>2.5</v>
      </c>
      <c r="H881" s="5">
        <v>15.388059999999999</v>
      </c>
      <c r="I881" s="8">
        <v>2.5</v>
      </c>
      <c r="J881" s="5">
        <v>15.388059999999999</v>
      </c>
      <c r="K881" s="5">
        <v>6.2462134999999996</v>
      </c>
      <c r="L881" s="5">
        <v>6.2462134999999996</v>
      </c>
      <c r="M881" s="5">
        <v>14.454622000000001</v>
      </c>
      <c r="N881" s="5" t="s">
        <v>42</v>
      </c>
      <c r="O881" s="5" t="s">
        <v>42</v>
      </c>
      <c r="P881" s="5">
        <v>1.662973</v>
      </c>
      <c r="Q881" s="5">
        <v>6.1731569999999998</v>
      </c>
      <c r="R881" s="5">
        <v>6.1731569999999998</v>
      </c>
      <c r="S881" s="1" t="s">
        <v>45</v>
      </c>
      <c r="T881" s="7">
        <v>4280677</v>
      </c>
      <c r="U881" s="7">
        <v>3697751</v>
      </c>
      <c r="V881" s="7">
        <v>3712768</v>
      </c>
      <c r="W881" s="7">
        <v>3125384</v>
      </c>
      <c r="X881" s="7">
        <v>4816577</v>
      </c>
      <c r="Y881" s="7">
        <v>4664042</v>
      </c>
      <c r="Z881" s="7">
        <v>4465413</v>
      </c>
      <c r="AA881" s="7">
        <v>4280677</v>
      </c>
      <c r="AB881" s="8">
        <v>62.92</v>
      </c>
      <c r="AC881" s="5">
        <v>64.656000000000006</v>
      </c>
      <c r="AD881" s="5">
        <v>14.766999999999999</v>
      </c>
      <c r="AE881" s="5">
        <v>17.995999999999999</v>
      </c>
      <c r="AF881" s="7">
        <v>50371000</v>
      </c>
      <c r="AG881" s="7">
        <v>51069000</v>
      </c>
      <c r="AH881" s="7">
        <v>50401000</v>
      </c>
      <c r="AI881" s="5">
        <v>103.14</v>
      </c>
      <c r="AJ881" s="7">
        <v>544</v>
      </c>
      <c r="AK881" s="7">
        <v>51956414</v>
      </c>
      <c r="AL881" s="6">
        <v>8035.0594250000004</v>
      </c>
      <c r="AM881" s="7">
        <v>49470890</v>
      </c>
      <c r="AN881" s="5">
        <v>98.20975</v>
      </c>
    </row>
    <row r="882" spans="1:40" x14ac:dyDescent="0.3">
      <c r="A882" s="4" t="s">
        <v>931</v>
      </c>
      <c r="B882" s="2">
        <v>4344712</v>
      </c>
      <c r="C882" s="1" t="s">
        <v>54</v>
      </c>
      <c r="D882" s="5">
        <v>6322.4993234000003</v>
      </c>
      <c r="E882" s="6">
        <v>8307.1603230000001</v>
      </c>
      <c r="F882" s="6">
        <v>8482.405322999999</v>
      </c>
      <c r="G882" s="5">
        <v>2.37</v>
      </c>
      <c r="H882" s="5">
        <v>8.100225</v>
      </c>
      <c r="I882" s="5">
        <v>2.37</v>
      </c>
      <c r="J882" s="5">
        <v>8.100225</v>
      </c>
      <c r="K882" s="5">
        <v>1.2539249299999999</v>
      </c>
      <c r="L882" s="5">
        <v>1.10814879</v>
      </c>
      <c r="M882" s="5" t="s">
        <v>799</v>
      </c>
      <c r="N882" s="5">
        <v>7.61832499440116</v>
      </c>
      <c r="O882" s="5">
        <v>5.9759276783614999</v>
      </c>
      <c r="P882" s="5">
        <v>1.060735</v>
      </c>
      <c r="Q882" s="5">
        <v>7.0018180000000001</v>
      </c>
      <c r="R882" s="5">
        <v>7.0018180000000001</v>
      </c>
      <c r="S882" s="1" t="s">
        <v>49</v>
      </c>
      <c r="T882" s="7">
        <v>7417831</v>
      </c>
      <c r="U882" s="7">
        <v>8224917</v>
      </c>
      <c r="V882" s="7">
        <v>7501265</v>
      </c>
      <c r="W882" s="7">
        <v>6129320</v>
      </c>
      <c r="X882" s="7">
        <v>7831512</v>
      </c>
      <c r="Y882" s="7">
        <v>7386215</v>
      </c>
      <c r="Z882" s="7">
        <v>7455726</v>
      </c>
      <c r="AA882" s="7">
        <v>7417831</v>
      </c>
      <c r="AB882" s="8">
        <v>24.32</v>
      </c>
      <c r="AC882" s="5">
        <v>24.535</v>
      </c>
      <c r="AD882" s="5">
        <v>14.811999999999999</v>
      </c>
      <c r="AE882" s="5">
        <v>14.917</v>
      </c>
      <c r="AF882" s="7">
        <v>103469953</v>
      </c>
      <c r="AG882" s="7">
        <v>104425808</v>
      </c>
      <c r="AH882" s="7">
        <v>107438637</v>
      </c>
      <c r="AI882" s="5">
        <v>99.18</v>
      </c>
      <c r="AJ882" s="7">
        <v>503</v>
      </c>
      <c r="AK882" s="7">
        <v>102625933</v>
      </c>
      <c r="AL882" s="6">
        <v>6270.4445059999998</v>
      </c>
      <c r="AM882" s="7">
        <v>100863272</v>
      </c>
      <c r="AN882" s="5">
        <v>97.473259999999996</v>
      </c>
    </row>
    <row r="883" spans="1:40" x14ac:dyDescent="0.3">
      <c r="A883" s="4" t="s">
        <v>932</v>
      </c>
      <c r="B883" s="2">
        <v>10348007</v>
      </c>
      <c r="C883" s="1" t="s">
        <v>54</v>
      </c>
      <c r="D883" s="5">
        <v>7827.9380640400004</v>
      </c>
      <c r="E883" s="6">
        <v>10242.938064</v>
      </c>
      <c r="F883" s="6">
        <v>10242.938064</v>
      </c>
      <c r="G883" s="8">
        <v>1.29</v>
      </c>
      <c r="H883" s="5">
        <v>32.047770999999997</v>
      </c>
      <c r="I883" s="8">
        <v>1.29</v>
      </c>
      <c r="J883" s="5">
        <v>32.047770999999997</v>
      </c>
      <c r="K883" s="5" t="s">
        <v>799</v>
      </c>
      <c r="L883" s="5">
        <v>13.46400856</v>
      </c>
      <c r="M883" s="5">
        <v>32.961022</v>
      </c>
      <c r="N883" s="5" t="s">
        <v>42</v>
      </c>
      <c r="O883" s="5" t="s">
        <v>42</v>
      </c>
      <c r="P883" s="5">
        <v>7.4063179999999997</v>
      </c>
      <c r="Q883" s="5">
        <v>16.682310000000001</v>
      </c>
      <c r="R883" s="5">
        <v>16.682310000000001</v>
      </c>
      <c r="S883" s="1" t="s">
        <v>49</v>
      </c>
      <c r="T883" s="7">
        <v>1384000</v>
      </c>
      <c r="U883" s="7">
        <v>1354000</v>
      </c>
      <c r="V883" s="7">
        <v>1245000</v>
      </c>
      <c r="W883" s="7">
        <v>950000</v>
      </c>
      <c r="X883" s="7">
        <v>1383000</v>
      </c>
      <c r="Y883" s="7">
        <v>1388000</v>
      </c>
      <c r="Z883" s="7">
        <v>1380000</v>
      </c>
      <c r="AA883" s="7">
        <v>1384000</v>
      </c>
      <c r="AB883" s="5">
        <v>68.063999999999993</v>
      </c>
      <c r="AC883" s="5">
        <v>68.835999999999999</v>
      </c>
      <c r="AD883" s="5">
        <v>42.701999999999998</v>
      </c>
      <c r="AE883" s="5">
        <v>44.034999999999997</v>
      </c>
      <c r="AF883" s="7">
        <v>78000000</v>
      </c>
      <c r="AG883" s="7">
        <v>79300000</v>
      </c>
      <c r="AH883" s="7">
        <v>82961907</v>
      </c>
      <c r="AI883" s="8">
        <v>98.6</v>
      </c>
      <c r="AJ883" s="7">
        <v>478</v>
      </c>
      <c r="AK883" s="7">
        <v>76698674</v>
      </c>
      <c r="AL883" s="6">
        <v>7718.1875639999998</v>
      </c>
      <c r="AM883" s="7">
        <v>76774845</v>
      </c>
      <c r="AN883" s="5">
        <v>98.695880000000002</v>
      </c>
    </row>
    <row r="884" spans="1:40" x14ac:dyDescent="0.3">
      <c r="A884" s="4" t="s">
        <v>933</v>
      </c>
      <c r="B884" s="2">
        <v>100003</v>
      </c>
      <c r="C884" s="1" t="s">
        <v>41</v>
      </c>
      <c r="D884" s="5">
        <v>6880.867920355</v>
      </c>
      <c r="E884" s="6" t="s">
        <v>42</v>
      </c>
      <c r="F884" s="6">
        <v>11012.553919999998</v>
      </c>
      <c r="G884" s="8">
        <v>2.1800000000000002</v>
      </c>
      <c r="H884" s="5">
        <v>14.7613480055021</v>
      </c>
      <c r="I884" s="8">
        <v>2.1800000000000002</v>
      </c>
      <c r="J884" s="5">
        <v>14.7613480055021</v>
      </c>
      <c r="K884" s="5">
        <v>1.52349932001495</v>
      </c>
      <c r="L884" s="5">
        <v>1.22600228106637</v>
      </c>
      <c r="M884" s="5">
        <v>25.821704</v>
      </c>
      <c r="N884" s="5" t="s">
        <v>42</v>
      </c>
      <c r="O884" s="5" t="s">
        <v>42</v>
      </c>
      <c r="P884" s="5" t="s">
        <v>42</v>
      </c>
      <c r="Q884" s="5" t="s">
        <v>42</v>
      </c>
      <c r="R884" s="5" t="s">
        <v>42</v>
      </c>
      <c r="S884" s="1" t="s">
        <v>49</v>
      </c>
      <c r="T884" s="7">
        <v>2031122</v>
      </c>
      <c r="U884" s="7">
        <v>1854637</v>
      </c>
      <c r="V884" s="7">
        <v>1847908</v>
      </c>
      <c r="W884" s="7">
        <v>1950764</v>
      </c>
      <c r="X884" s="7">
        <v>1940943</v>
      </c>
      <c r="Y884" s="7">
        <v>1926780</v>
      </c>
      <c r="Z884" s="7">
        <v>1956182</v>
      </c>
      <c r="AA884" s="7">
        <v>2031122</v>
      </c>
      <c r="AB884" s="5" t="s">
        <v>42</v>
      </c>
      <c r="AC884" s="5" t="s">
        <v>42</v>
      </c>
      <c r="AD884" s="5" t="s">
        <v>42</v>
      </c>
      <c r="AE884" s="5" t="s">
        <v>42</v>
      </c>
      <c r="AF884" s="7">
        <v>64118417</v>
      </c>
      <c r="AG884" s="7">
        <v>64127824</v>
      </c>
      <c r="AH884" s="7">
        <v>65664840</v>
      </c>
      <c r="AI884" s="5">
        <v>34.14</v>
      </c>
      <c r="AJ884" s="7">
        <v>269</v>
      </c>
      <c r="AK884" s="7">
        <v>21887199</v>
      </c>
      <c r="AL884" s="6">
        <v>2348.82476</v>
      </c>
      <c r="AM884" s="7">
        <v>22096082</v>
      </c>
      <c r="AN884" s="5">
        <v>34.461370000000002</v>
      </c>
    </row>
    <row r="885" spans="1:40" x14ac:dyDescent="0.3">
      <c r="A885" s="4" t="s">
        <v>934</v>
      </c>
      <c r="B885" s="2">
        <v>7129226</v>
      </c>
      <c r="C885" s="1" t="s">
        <v>54</v>
      </c>
      <c r="D885" s="5">
        <v>6860.4590035800002</v>
      </c>
      <c r="E885" s="6">
        <v>7245.9960030000002</v>
      </c>
      <c r="F885" s="6" t="s">
        <v>42</v>
      </c>
      <c r="G885" s="5">
        <v>0.19700000000000001</v>
      </c>
      <c r="H885" s="5">
        <v>46.125</v>
      </c>
      <c r="I885" s="5">
        <v>0.19700000000000001</v>
      </c>
      <c r="J885" s="5">
        <v>46.125</v>
      </c>
      <c r="K885" s="5">
        <v>29.25</v>
      </c>
      <c r="L885" s="5">
        <v>5.0558600299999998</v>
      </c>
      <c r="M885" s="5">
        <v>47.401186000000003</v>
      </c>
      <c r="N885" s="5" t="s">
        <v>42</v>
      </c>
      <c r="O885" s="5" t="s">
        <v>42</v>
      </c>
      <c r="P885" s="5">
        <v>5.0268870000000003</v>
      </c>
      <c r="Q885" s="5">
        <v>20.664351</v>
      </c>
      <c r="R885" s="5">
        <v>20.664351</v>
      </c>
      <c r="S885" s="1" t="s">
        <v>43</v>
      </c>
      <c r="T885" s="7">
        <v>1441448</v>
      </c>
      <c r="U885" s="7">
        <v>1370316</v>
      </c>
      <c r="V885" s="7">
        <v>1355586</v>
      </c>
      <c r="W885" s="7">
        <v>1178974</v>
      </c>
      <c r="X885" s="7">
        <v>1441448</v>
      </c>
      <c r="Y885" s="7">
        <v>1482033</v>
      </c>
      <c r="Z885" s="7">
        <v>1435217</v>
      </c>
      <c r="AA885" s="7">
        <v>1394501</v>
      </c>
      <c r="AB885" s="5">
        <v>37.604999999999997</v>
      </c>
      <c r="AC885" s="5">
        <v>37.604999999999997</v>
      </c>
      <c r="AD885" s="5">
        <v>23.873999999999999</v>
      </c>
      <c r="AE885" s="5">
        <v>23.873999999999999</v>
      </c>
      <c r="AF885" s="7">
        <v>143014263</v>
      </c>
      <c r="AG885" s="7">
        <v>144694297</v>
      </c>
      <c r="AH885" s="7">
        <v>147699413</v>
      </c>
      <c r="AI885" s="5">
        <v>102.53</v>
      </c>
      <c r="AJ885" s="7">
        <v>422</v>
      </c>
      <c r="AK885" s="7">
        <v>146629982</v>
      </c>
      <c r="AL885" s="6">
        <v>7033.840236</v>
      </c>
      <c r="AM885" s="7">
        <v>140192671</v>
      </c>
      <c r="AN885" s="5">
        <v>98.026129999999995</v>
      </c>
    </row>
    <row r="886" spans="1:40" x14ac:dyDescent="0.3">
      <c r="A886" s="4" t="s">
        <v>935</v>
      </c>
      <c r="B886" s="2">
        <v>4054105</v>
      </c>
      <c r="C886" s="1" t="s">
        <v>54</v>
      </c>
      <c r="D886" s="5">
        <v>7138.7946422000005</v>
      </c>
      <c r="E886" s="6">
        <v>6807.2846419999996</v>
      </c>
      <c r="F886" s="6" t="s">
        <v>42</v>
      </c>
      <c r="G886" s="5">
        <v>0.64</v>
      </c>
      <c r="H886" s="5">
        <v>25.578182000000002</v>
      </c>
      <c r="I886" s="5">
        <v>0.64</v>
      </c>
      <c r="J886" s="5">
        <v>25.578182000000002</v>
      </c>
      <c r="K886" s="5">
        <v>5.7835882300000003</v>
      </c>
      <c r="L886" s="5">
        <v>4.8436854399999998</v>
      </c>
      <c r="M886" s="5">
        <v>22.964414000000001</v>
      </c>
      <c r="N886" s="5" t="s">
        <v>42</v>
      </c>
      <c r="O886" s="5" t="s">
        <v>42</v>
      </c>
      <c r="P886" s="5">
        <v>1.1564509999999999</v>
      </c>
      <c r="Q886" s="5">
        <v>17.804689</v>
      </c>
      <c r="R886" s="5">
        <v>17.804689</v>
      </c>
      <c r="S886" s="1" t="s">
        <v>49</v>
      </c>
      <c r="T886" s="7">
        <v>6392517</v>
      </c>
      <c r="U886" s="7">
        <v>7238142</v>
      </c>
      <c r="V886" s="7">
        <v>6461444</v>
      </c>
      <c r="W886" s="7">
        <v>5109000</v>
      </c>
      <c r="X886" s="7">
        <v>5886357</v>
      </c>
      <c r="Y886" s="7">
        <v>5985165</v>
      </c>
      <c r="Z886" s="7">
        <v>6152119</v>
      </c>
      <c r="AA886" s="7">
        <v>6392517</v>
      </c>
      <c r="AB886" s="5">
        <v>40.281999999999996</v>
      </c>
      <c r="AC886" s="5">
        <v>38.993000000000002</v>
      </c>
      <c r="AD886" s="8">
        <v>8.1159999999999997</v>
      </c>
      <c r="AE886" s="8">
        <v>5.0549999999999997</v>
      </c>
      <c r="AF886" s="7">
        <v>101489830</v>
      </c>
      <c r="AG886" s="7">
        <v>102298679</v>
      </c>
      <c r="AH886" s="7">
        <v>104137955</v>
      </c>
      <c r="AI886" s="5">
        <v>98.49</v>
      </c>
      <c r="AJ886" s="7">
        <v>598</v>
      </c>
      <c r="AK886" s="7">
        <v>99961452</v>
      </c>
      <c r="AL886" s="6">
        <v>7031.2885329999999</v>
      </c>
      <c r="AM886" s="7">
        <v>98262759</v>
      </c>
      <c r="AN886" s="8">
        <v>96.820300000000003</v>
      </c>
    </row>
    <row r="887" spans="1:40" x14ac:dyDescent="0.3">
      <c r="A887" s="4" t="s">
        <v>936</v>
      </c>
      <c r="B887" s="2">
        <v>4309089</v>
      </c>
      <c r="C887" s="1" t="s">
        <v>54</v>
      </c>
      <c r="D887" s="5">
        <v>6949.4756611000003</v>
      </c>
      <c r="E887" s="6">
        <v>10883.175660999999</v>
      </c>
      <c r="F887" s="6" t="s">
        <v>42</v>
      </c>
      <c r="G887" s="5">
        <v>0.4</v>
      </c>
      <c r="H887" s="5">
        <v>41.231178</v>
      </c>
      <c r="I887" s="5">
        <v>0.4</v>
      </c>
      <c r="J887" s="5">
        <v>41.231178</v>
      </c>
      <c r="K887" s="5">
        <v>5.78332712</v>
      </c>
      <c r="L887" s="5">
        <v>1.6750629699999999</v>
      </c>
      <c r="M887" s="5">
        <v>19.687037</v>
      </c>
      <c r="N887" s="5" t="s">
        <v>42</v>
      </c>
      <c r="O887" s="5" t="s">
        <v>42</v>
      </c>
      <c r="P887" s="5">
        <v>0.86544100000000002</v>
      </c>
      <c r="Q887" s="5">
        <v>6.9328419999999999</v>
      </c>
      <c r="R887" s="5">
        <v>6.9328419999999999</v>
      </c>
      <c r="S887" s="1" t="s">
        <v>49</v>
      </c>
      <c r="T887" s="7">
        <v>14412400</v>
      </c>
      <c r="U887" s="7">
        <v>12651400</v>
      </c>
      <c r="V887" s="7">
        <v>11138300</v>
      </c>
      <c r="W887" s="7">
        <v>9149700</v>
      </c>
      <c r="X887" s="7">
        <v>12575300</v>
      </c>
      <c r="Y887" s="7">
        <v>13431500</v>
      </c>
      <c r="Z887" s="7">
        <v>14007600</v>
      </c>
      <c r="AA887" s="7">
        <v>14412400</v>
      </c>
      <c r="AB887" s="5">
        <v>26.209</v>
      </c>
      <c r="AC887" s="5">
        <v>25.393000000000001</v>
      </c>
      <c r="AD887" s="5">
        <v>13.827</v>
      </c>
      <c r="AE887" s="8">
        <v>11.339</v>
      </c>
      <c r="AF887" s="7">
        <v>74644933</v>
      </c>
      <c r="AG887" s="7">
        <v>74634538</v>
      </c>
      <c r="AH887" s="7">
        <v>74879816</v>
      </c>
      <c r="AI887" s="5">
        <v>85.75</v>
      </c>
      <c r="AJ887" s="7">
        <v>580</v>
      </c>
      <c r="AK887" s="7">
        <v>64009601</v>
      </c>
      <c r="AL887" s="6">
        <v>5959.2938530000001</v>
      </c>
      <c r="AM887" s="7">
        <v>62047882</v>
      </c>
      <c r="AN887" s="5">
        <v>83.123649999999998</v>
      </c>
    </row>
    <row r="888" spans="1:40" x14ac:dyDescent="0.3">
      <c r="A888" s="4" t="s">
        <v>937</v>
      </c>
      <c r="B888" s="2">
        <v>4910640</v>
      </c>
      <c r="C888" s="1" t="s">
        <v>54</v>
      </c>
      <c r="D888" s="5">
        <v>6919.6641399199998</v>
      </c>
      <c r="E888" s="6">
        <v>9854.6641390000004</v>
      </c>
      <c r="F888" s="6" t="s">
        <v>42</v>
      </c>
      <c r="G888" s="5">
        <v>1.08</v>
      </c>
      <c r="H888" s="5">
        <v>7.853065</v>
      </c>
      <c r="I888" s="5">
        <v>1.044</v>
      </c>
      <c r="J888" s="5">
        <v>8.0467960000000005</v>
      </c>
      <c r="K888" s="5">
        <v>2.6461486999999999</v>
      </c>
      <c r="L888" s="5">
        <v>1.12405855</v>
      </c>
      <c r="M888" s="5">
        <v>8.7330939999999995</v>
      </c>
      <c r="N888" s="5" t="s">
        <v>42</v>
      </c>
      <c r="O888" s="5" t="s">
        <v>42</v>
      </c>
      <c r="P888" s="5">
        <v>0.69550900000000004</v>
      </c>
      <c r="Q888" s="5">
        <v>4.9752190000000001</v>
      </c>
      <c r="R888" s="5">
        <v>4.9752190000000001</v>
      </c>
      <c r="S888" s="1" t="s">
        <v>49</v>
      </c>
      <c r="T888" s="7">
        <v>14198000</v>
      </c>
      <c r="U888" s="7">
        <v>12635000</v>
      </c>
      <c r="V888" s="7">
        <v>11803000</v>
      </c>
      <c r="W888" s="7">
        <v>10165000</v>
      </c>
      <c r="X888" s="7">
        <v>14169000</v>
      </c>
      <c r="Y888" s="7">
        <v>14342000</v>
      </c>
      <c r="Z888" s="7">
        <v>14410000</v>
      </c>
      <c r="AA888" s="7">
        <v>14198000</v>
      </c>
      <c r="AB888" s="8">
        <v>18.087</v>
      </c>
      <c r="AC888" s="8">
        <v>18.518999999999998</v>
      </c>
      <c r="AD888" s="8">
        <v>12.888999999999999</v>
      </c>
      <c r="AE888" s="8">
        <v>13.282999999999999</v>
      </c>
      <c r="AF888" s="7">
        <v>218699878</v>
      </c>
      <c r="AG888" s="7">
        <v>227768975</v>
      </c>
      <c r="AH888" s="7">
        <v>235055429</v>
      </c>
      <c r="AI888" s="5">
        <v>99.42</v>
      </c>
      <c r="AJ888" s="7">
        <v>783</v>
      </c>
      <c r="AK888" s="7">
        <v>217428114</v>
      </c>
      <c r="AL888" s="6">
        <v>6879.425526</v>
      </c>
      <c r="AM888" s="7">
        <v>216771744</v>
      </c>
      <c r="AN888" s="5">
        <v>99.118369999999999</v>
      </c>
    </row>
    <row r="889" spans="1:40" x14ac:dyDescent="0.3">
      <c r="A889" s="4" t="s">
        <v>938</v>
      </c>
      <c r="B889" s="2">
        <v>4093136</v>
      </c>
      <c r="C889" s="1" t="s">
        <v>54</v>
      </c>
      <c r="D889" s="5">
        <v>6790.2160335199997</v>
      </c>
      <c r="E889" s="6">
        <v>7091.1160330000002</v>
      </c>
      <c r="F889" s="6">
        <v>15031.116034000001</v>
      </c>
      <c r="G889" s="5">
        <v>2.52</v>
      </c>
      <c r="H889" s="5">
        <v>21.662648000000001</v>
      </c>
      <c r="I889" s="5">
        <v>2.52</v>
      </c>
      <c r="J889" s="5">
        <v>21.662648000000001</v>
      </c>
      <c r="K889" s="5" t="s">
        <v>799</v>
      </c>
      <c r="L889" s="5">
        <v>4.0495397200000003</v>
      </c>
      <c r="M889" s="5">
        <v>15.774492</v>
      </c>
      <c r="N889" s="5">
        <v>14.4828996938103</v>
      </c>
      <c r="O889" s="5">
        <v>11.662371709058499</v>
      </c>
      <c r="P889" s="5">
        <v>2.6708530000000001</v>
      </c>
      <c r="Q889" s="5">
        <v>7.4190370000000003</v>
      </c>
      <c r="R889" s="5">
        <v>7.4190370000000003</v>
      </c>
      <c r="S889" s="1" t="s">
        <v>49</v>
      </c>
      <c r="T889" s="7">
        <v>2548000</v>
      </c>
      <c r="U889" s="7">
        <v>2350600</v>
      </c>
      <c r="V889" s="7">
        <v>1850600</v>
      </c>
      <c r="W889" s="7">
        <v>1553369</v>
      </c>
      <c r="X889" s="7">
        <v>2655000</v>
      </c>
      <c r="Y889" s="7">
        <v>2640900</v>
      </c>
      <c r="Z889" s="7">
        <v>2588700</v>
      </c>
      <c r="AA889" s="7">
        <v>2548000</v>
      </c>
      <c r="AB889" s="5">
        <v>72.727999999999994</v>
      </c>
      <c r="AC889" s="5">
        <v>72.394999999999996</v>
      </c>
      <c r="AD889" s="5">
        <v>33.328000000000003</v>
      </c>
      <c r="AE889" s="5">
        <v>35.411999999999999</v>
      </c>
      <c r="AF889" s="7">
        <v>39800000</v>
      </c>
      <c r="AG889" s="7">
        <v>41500000</v>
      </c>
      <c r="AH889" s="7">
        <v>42700000</v>
      </c>
      <c r="AI889" s="5">
        <v>101.79</v>
      </c>
      <c r="AJ889" s="7">
        <v>502</v>
      </c>
      <c r="AK889" s="7">
        <v>40496180</v>
      </c>
      <c r="AL889" s="6">
        <v>6911.8880019999997</v>
      </c>
      <c r="AM889" s="7">
        <v>37306080</v>
      </c>
      <c r="AN889" s="5">
        <v>93.773179999999996</v>
      </c>
    </row>
    <row r="890" spans="1:40" x14ac:dyDescent="0.3">
      <c r="A890" s="4" t="s">
        <v>939</v>
      </c>
      <c r="B890" s="2">
        <v>4963317</v>
      </c>
      <c r="C890" s="1" t="s">
        <v>41</v>
      </c>
      <c r="D890" s="5">
        <v>6610.9278924</v>
      </c>
      <c r="E890" s="6">
        <v>6320.3618919999999</v>
      </c>
      <c r="F890" s="6" t="s">
        <v>42</v>
      </c>
      <c r="G890" s="5">
        <v>0.35</v>
      </c>
      <c r="H890" s="5">
        <v>38.402337000000003</v>
      </c>
      <c r="I890" s="5">
        <v>0.35</v>
      </c>
      <c r="J890" s="5">
        <v>38.402337000000003</v>
      </c>
      <c r="K890" s="5">
        <v>53.977151020000001</v>
      </c>
      <c r="L890" s="5">
        <v>23.80569989</v>
      </c>
      <c r="M890" s="5">
        <v>30.153569999999998</v>
      </c>
      <c r="N890" s="5" t="s">
        <v>42</v>
      </c>
      <c r="O890" s="5" t="s">
        <v>42</v>
      </c>
      <c r="P890" s="5">
        <v>7.0378730000000003</v>
      </c>
      <c r="Q890" s="5">
        <v>63.595686000000001</v>
      </c>
      <c r="R890" s="5">
        <v>63.595686000000001</v>
      </c>
      <c r="S890" s="1" t="s">
        <v>98</v>
      </c>
      <c r="T890" s="7">
        <v>839247</v>
      </c>
      <c r="U890" s="7">
        <v>784590</v>
      </c>
      <c r="V890" s="7">
        <v>769591</v>
      </c>
      <c r="W890" s="7">
        <v>723472</v>
      </c>
      <c r="X890" s="7">
        <v>898050</v>
      </c>
      <c r="Y890" s="7">
        <v>865769</v>
      </c>
      <c r="Z890" s="7">
        <v>839247</v>
      </c>
      <c r="AA890" s="7">
        <v>819433</v>
      </c>
      <c r="AB890" s="5">
        <v>81.935000000000002</v>
      </c>
      <c r="AC890" s="5">
        <v>82.087999999999994</v>
      </c>
      <c r="AD890" s="8">
        <v>10.135999999999999</v>
      </c>
      <c r="AE890" s="8">
        <v>10.249000000000001</v>
      </c>
      <c r="AF890" s="7">
        <v>43739000</v>
      </c>
      <c r="AG890" s="7">
        <v>43769000</v>
      </c>
      <c r="AH890" s="7">
        <v>43918000</v>
      </c>
      <c r="AI890" s="5">
        <v>95.32</v>
      </c>
      <c r="AJ890" s="7">
        <v>484</v>
      </c>
      <c r="AK890" s="7">
        <v>41680515</v>
      </c>
      <c r="AL890" s="6">
        <v>6301.6770619999998</v>
      </c>
      <c r="AM890" s="7">
        <v>43300984</v>
      </c>
      <c r="AN890" s="5">
        <v>99.028090000000006</v>
      </c>
    </row>
    <row r="891" spans="1:40" x14ac:dyDescent="0.3">
      <c r="A891" s="4" t="s">
        <v>940</v>
      </c>
      <c r="B891" s="2">
        <v>4629640</v>
      </c>
      <c r="C891" s="1" t="s">
        <v>54</v>
      </c>
      <c r="D891" s="5">
        <v>6908.6655617699998</v>
      </c>
      <c r="E891" s="6">
        <v>10714.161561000001</v>
      </c>
      <c r="F891" s="6" t="s">
        <v>42</v>
      </c>
      <c r="G891" s="8">
        <v>1.9890000000000001</v>
      </c>
      <c r="H891" s="5">
        <v>7.3298909999999999</v>
      </c>
      <c r="I891" s="8">
        <v>1.9890000000000001</v>
      </c>
      <c r="J891" s="5">
        <v>7.3298909999999999</v>
      </c>
      <c r="K891" s="5">
        <v>1.4189068</v>
      </c>
      <c r="L891" s="5">
        <v>1.4189068</v>
      </c>
      <c r="M891" s="5">
        <v>19.620836000000001</v>
      </c>
      <c r="N891" s="5" t="s">
        <v>42</v>
      </c>
      <c r="O891" s="5" t="s">
        <v>42</v>
      </c>
      <c r="P891" s="5">
        <v>3.4565769999999998</v>
      </c>
      <c r="Q891" s="5">
        <v>4.4199390000000003</v>
      </c>
      <c r="R891" s="5">
        <v>4.4199390000000003</v>
      </c>
      <c r="S891" s="1" t="s">
        <v>49</v>
      </c>
      <c r="T891" s="7">
        <v>2617421</v>
      </c>
      <c r="U891" s="7">
        <v>2973799</v>
      </c>
      <c r="V891" s="7">
        <v>1862075</v>
      </c>
      <c r="W891" s="7">
        <v>851135</v>
      </c>
      <c r="X891" s="7">
        <v>3099645</v>
      </c>
      <c r="Y891" s="7">
        <v>3016595</v>
      </c>
      <c r="Z891" s="7">
        <v>2825190</v>
      </c>
      <c r="AA891" s="7">
        <v>2617421</v>
      </c>
      <c r="AB891" s="5">
        <v>80.614000000000004</v>
      </c>
      <c r="AC891" s="8">
        <v>80.13</v>
      </c>
      <c r="AD891" s="5">
        <v>73.734999999999999</v>
      </c>
      <c r="AE891" s="5">
        <v>75.713999999999999</v>
      </c>
      <c r="AF891" s="7">
        <v>124813565</v>
      </c>
      <c r="AG891" s="7">
        <v>124811349</v>
      </c>
      <c r="AH891" s="7">
        <v>119145818</v>
      </c>
      <c r="AI891" s="5">
        <v>89.19</v>
      </c>
      <c r="AJ891" s="7">
        <v>529</v>
      </c>
      <c r="AK891" s="7">
        <v>111283676</v>
      </c>
      <c r="AL891" s="6">
        <v>6161.7771400000001</v>
      </c>
      <c r="AM891" s="7">
        <v>116302120</v>
      </c>
      <c r="AN891" s="5">
        <v>93.211179999999999</v>
      </c>
    </row>
    <row r="892" spans="1:40" x14ac:dyDescent="0.3">
      <c r="A892" s="4" t="s">
        <v>941</v>
      </c>
      <c r="B892" s="2">
        <v>4160234</v>
      </c>
      <c r="C892" s="1" t="s">
        <v>54</v>
      </c>
      <c r="D892" s="5">
        <v>7449.7192505399998</v>
      </c>
      <c r="E892" s="6">
        <v>7024.3952499999996</v>
      </c>
      <c r="F892" s="6" t="s">
        <v>42</v>
      </c>
      <c r="G892" s="5">
        <v>0.60299999999999998</v>
      </c>
      <c r="H892" s="5">
        <v>29.018587</v>
      </c>
      <c r="I892" s="5">
        <v>0.60299999999999998</v>
      </c>
      <c r="J892" s="5">
        <v>29.018587</v>
      </c>
      <c r="K892" s="5">
        <v>4.9333249099999996</v>
      </c>
      <c r="L892" s="5">
        <v>3.0060073899999997</v>
      </c>
      <c r="M892" s="5">
        <v>25.091609999999999</v>
      </c>
      <c r="N892" s="5" t="s">
        <v>42</v>
      </c>
      <c r="O892" s="5" t="s">
        <v>42</v>
      </c>
      <c r="P892" s="5">
        <v>5.5148619999999999</v>
      </c>
      <c r="Q892" s="5">
        <v>18.949463000000002</v>
      </c>
      <c r="R892" s="5">
        <v>18.949463000000002</v>
      </c>
      <c r="S892" s="1" t="s">
        <v>43</v>
      </c>
      <c r="T892" s="7">
        <v>1273721</v>
      </c>
      <c r="U892" s="7">
        <v>1299744</v>
      </c>
      <c r="V892" s="7">
        <v>1253793</v>
      </c>
      <c r="W892" s="7">
        <v>1281256</v>
      </c>
      <c r="X892" s="7">
        <v>1273721</v>
      </c>
      <c r="Y892" s="7">
        <v>1259477</v>
      </c>
      <c r="Z892" s="7">
        <v>1269029</v>
      </c>
      <c r="AA892" s="7">
        <v>1280397</v>
      </c>
      <c r="AB892" s="8">
        <v>88.97</v>
      </c>
      <c r="AC892" s="8">
        <v>88.97</v>
      </c>
      <c r="AD892" s="5">
        <v>26.715</v>
      </c>
      <c r="AE892" s="5">
        <v>26.715</v>
      </c>
      <c r="AF892" s="7">
        <v>95393221</v>
      </c>
      <c r="AG892" s="7">
        <v>95584814</v>
      </c>
      <c r="AH892" s="7">
        <v>95759412</v>
      </c>
      <c r="AI892" s="5">
        <v>58.03</v>
      </c>
      <c r="AJ892" s="7">
        <v>489</v>
      </c>
      <c r="AK892" s="7">
        <v>55382463</v>
      </c>
      <c r="AL892" s="6">
        <v>4323.1550610000004</v>
      </c>
      <c r="AM892" s="7">
        <v>59026074</v>
      </c>
      <c r="AN892" s="5">
        <v>61.848979999999997</v>
      </c>
    </row>
    <row r="893" spans="1:40" x14ac:dyDescent="0.3">
      <c r="A893" s="4" t="s">
        <v>942</v>
      </c>
      <c r="B893" s="2">
        <v>4065525</v>
      </c>
      <c r="C893" s="1" t="s">
        <v>41</v>
      </c>
      <c r="D893" s="5">
        <v>7120.6566616199998</v>
      </c>
      <c r="E893" s="6">
        <v>7220.4136609999996</v>
      </c>
      <c r="F893" s="6">
        <v>7396.0616620000001</v>
      </c>
      <c r="G893" s="5">
        <v>0.32800000000000001</v>
      </c>
      <c r="H893" s="5">
        <v>38.858648000000002</v>
      </c>
      <c r="I893" s="5">
        <v>0.32800000000000001</v>
      </c>
      <c r="J893" s="5">
        <v>38.858648000000002</v>
      </c>
      <c r="K893" s="5">
        <v>17.661612130000002</v>
      </c>
      <c r="L893" s="5">
        <v>7.84612657</v>
      </c>
      <c r="M893" s="5">
        <v>37.287278999999998</v>
      </c>
      <c r="N893" s="5">
        <v>47.176611761595296</v>
      </c>
      <c r="O893" s="5">
        <v>39.640378980388398</v>
      </c>
      <c r="P893" s="5">
        <v>4.0770169999999997</v>
      </c>
      <c r="Q893" s="5">
        <v>23.014517999999999</v>
      </c>
      <c r="R893" s="5">
        <v>23.014517999999999</v>
      </c>
      <c r="S893" s="1" t="s">
        <v>49</v>
      </c>
      <c r="T893" s="7">
        <v>1630668</v>
      </c>
      <c r="U893" s="7">
        <v>1412044</v>
      </c>
      <c r="V893" s="7">
        <v>1122293</v>
      </c>
      <c r="W893" s="7">
        <v>958434</v>
      </c>
      <c r="X893" s="7">
        <v>1771004</v>
      </c>
      <c r="Y893" s="7">
        <v>1709902</v>
      </c>
      <c r="Z893" s="7">
        <v>1666532</v>
      </c>
      <c r="AA893" s="7">
        <v>1630668</v>
      </c>
      <c r="AB893" s="5">
        <v>37.271000000000001</v>
      </c>
      <c r="AC893" s="5">
        <v>37.235999999999997</v>
      </c>
      <c r="AD893" s="5">
        <v>17.141999999999999</v>
      </c>
      <c r="AE893" s="5">
        <v>16.224</v>
      </c>
      <c r="AF893" s="7">
        <v>160880592</v>
      </c>
      <c r="AG893" s="7">
        <v>162176382</v>
      </c>
      <c r="AH893" s="7">
        <v>165117859</v>
      </c>
      <c r="AI893" s="5">
        <v>97.14</v>
      </c>
      <c r="AJ893" s="7">
        <v>443</v>
      </c>
      <c r="AK893" s="7">
        <v>156277655</v>
      </c>
      <c r="AL893" s="6">
        <v>6916.8490099999999</v>
      </c>
      <c r="AM893" s="7">
        <v>156653170</v>
      </c>
      <c r="AN893" s="5">
        <v>97.371210000000005</v>
      </c>
    </row>
    <row r="894" spans="1:40" x14ac:dyDescent="0.3">
      <c r="A894" s="4" t="s">
        <v>943</v>
      </c>
      <c r="B894" s="2">
        <v>4057179</v>
      </c>
      <c r="C894" s="1" t="s">
        <v>54</v>
      </c>
      <c r="D894" s="5">
        <v>5479.9861283999999</v>
      </c>
      <c r="E894" s="6">
        <v>21659.986128</v>
      </c>
      <c r="F894" s="6">
        <v>21660.161128</v>
      </c>
      <c r="G894" s="5">
        <v>-0.15</v>
      </c>
      <c r="H894" s="5" t="s">
        <v>799</v>
      </c>
      <c r="I894" s="5">
        <v>-0.15</v>
      </c>
      <c r="J894" s="5" t="s">
        <v>799</v>
      </c>
      <c r="K894" s="5" t="s">
        <v>799</v>
      </c>
      <c r="L894" s="5">
        <v>16.023738869999999</v>
      </c>
      <c r="M894" s="5">
        <v>4.1221370000000004</v>
      </c>
      <c r="N894" s="5" t="s">
        <v>799</v>
      </c>
      <c r="O894" s="5" t="s">
        <v>799</v>
      </c>
      <c r="P894" s="5">
        <v>1.62906</v>
      </c>
      <c r="Q894" s="5">
        <v>5.7637</v>
      </c>
      <c r="R894" s="5">
        <v>5.7637</v>
      </c>
      <c r="S894" s="1" t="s">
        <v>49</v>
      </c>
      <c r="T894" s="7">
        <v>14557000</v>
      </c>
      <c r="U894" s="7">
        <v>17478000</v>
      </c>
      <c r="V894" s="7">
        <v>19687000</v>
      </c>
      <c r="W894" s="7">
        <v>20712000</v>
      </c>
      <c r="X894" s="7">
        <v>13296000</v>
      </c>
      <c r="Y894" s="7">
        <v>13716000</v>
      </c>
      <c r="Z894" s="7">
        <v>14109000</v>
      </c>
      <c r="AA894" s="7">
        <v>14557000</v>
      </c>
      <c r="AB894" s="5">
        <v>50.923999999999999</v>
      </c>
      <c r="AC894" s="5">
        <v>49.353000000000002</v>
      </c>
      <c r="AD894" s="5">
        <v>28.378</v>
      </c>
      <c r="AE894" s="5">
        <v>24.954999999999998</v>
      </c>
      <c r="AF894" s="7">
        <v>1014850000</v>
      </c>
      <c r="AG894" s="7">
        <v>1016190000</v>
      </c>
      <c r="AH894" s="7">
        <v>1008933000</v>
      </c>
      <c r="AI894" s="5">
        <v>64.94</v>
      </c>
      <c r="AJ894" s="7">
        <v>557</v>
      </c>
      <c r="AK894" s="7">
        <v>658974779</v>
      </c>
      <c r="AL894" s="6">
        <v>3558.4638060000002</v>
      </c>
      <c r="AM894" s="7">
        <v>991449406</v>
      </c>
      <c r="AN894" s="5">
        <v>97.697819999999993</v>
      </c>
    </row>
    <row r="895" spans="1:40" x14ac:dyDescent="0.3">
      <c r="A895" s="4" t="s">
        <v>944</v>
      </c>
      <c r="B895" s="2">
        <v>4163030</v>
      </c>
      <c r="C895" s="1" t="s">
        <v>54</v>
      </c>
      <c r="D895" s="5">
        <v>6405.2933014399996</v>
      </c>
      <c r="E895" s="6">
        <v>9392.2933009999997</v>
      </c>
      <c r="F895" s="6">
        <v>6930.2933009999997</v>
      </c>
      <c r="G895" s="5">
        <v>-6.37</v>
      </c>
      <c r="H895" s="5" t="s">
        <v>799</v>
      </c>
      <c r="I895" s="5">
        <v>-6.37</v>
      </c>
      <c r="J895" s="5" t="s">
        <v>799</v>
      </c>
      <c r="K895" s="5">
        <v>0.63536894067008198</v>
      </c>
      <c r="L895" s="5">
        <v>0.63536894067008198</v>
      </c>
      <c r="M895" s="5">
        <v>1.1469990000000001</v>
      </c>
      <c r="N895" s="5" t="s">
        <v>42</v>
      </c>
      <c r="O895" s="5" t="s">
        <v>42</v>
      </c>
      <c r="P895" s="5">
        <v>2.3116650000000001</v>
      </c>
      <c r="Q895" s="5" t="s">
        <v>799</v>
      </c>
      <c r="R895" s="5">
        <v>-4.9225859999999999</v>
      </c>
      <c r="S895" s="1" t="s">
        <v>49</v>
      </c>
      <c r="T895" s="7">
        <v>3159000</v>
      </c>
      <c r="U895" s="7">
        <v>9863000</v>
      </c>
      <c r="V895" s="7">
        <v>9247000</v>
      </c>
      <c r="W895" s="7">
        <v>3546000</v>
      </c>
      <c r="X895" s="7">
        <v>3938000</v>
      </c>
      <c r="Y895" s="7">
        <v>4402000</v>
      </c>
      <c r="Z895" s="7">
        <v>3565000</v>
      </c>
      <c r="AA895" s="7">
        <v>3159000</v>
      </c>
      <c r="AB895" s="5">
        <v>-6.4889999999999999</v>
      </c>
      <c r="AC895" s="8">
        <v>21.56</v>
      </c>
      <c r="AD895" s="5" t="s">
        <v>42</v>
      </c>
      <c r="AE895" s="5" t="s">
        <v>42</v>
      </c>
      <c r="AF895" s="7">
        <v>74351061</v>
      </c>
      <c r="AG895" s="7">
        <v>75700457</v>
      </c>
      <c r="AH895" s="7">
        <v>80051900</v>
      </c>
      <c r="AI895" s="5">
        <v>94.36</v>
      </c>
      <c r="AJ895" s="7">
        <v>501</v>
      </c>
      <c r="AK895" s="7">
        <v>69698222</v>
      </c>
      <c r="AL895" s="6">
        <v>6044.2298110000002</v>
      </c>
      <c r="AM895" s="7">
        <v>72450972</v>
      </c>
      <c r="AN895" s="5">
        <v>98.089939999999999</v>
      </c>
    </row>
    <row r="896" spans="1:40" x14ac:dyDescent="0.3">
      <c r="A896" s="4" t="s">
        <v>945</v>
      </c>
      <c r="B896" s="2">
        <v>4399014</v>
      </c>
      <c r="C896" s="1" t="s">
        <v>54</v>
      </c>
      <c r="D896" s="5">
        <v>6122.6162176999997</v>
      </c>
      <c r="E896" s="6">
        <v>7498.5162170000003</v>
      </c>
      <c r="F896" s="6" t="s">
        <v>42</v>
      </c>
      <c r="G896" s="5">
        <v>2.75</v>
      </c>
      <c r="H896" s="5">
        <v>9.1368089999999995</v>
      </c>
      <c r="I896" s="5">
        <v>2.75</v>
      </c>
      <c r="J896" s="5">
        <v>9.1368089999999995</v>
      </c>
      <c r="K896" s="5">
        <v>3.2994389900000001</v>
      </c>
      <c r="L896" s="5">
        <v>1.4925373099999999</v>
      </c>
      <c r="M896" s="5" t="s">
        <v>799</v>
      </c>
      <c r="N896" s="5" t="s">
        <v>42</v>
      </c>
      <c r="O896" s="5" t="s">
        <v>42</v>
      </c>
      <c r="P896" s="5">
        <v>0.70748100000000003</v>
      </c>
      <c r="Q896" s="5">
        <v>5.5491130000000002</v>
      </c>
      <c r="R896" s="5">
        <v>5.5491130000000002</v>
      </c>
      <c r="S896" s="1" t="s">
        <v>49</v>
      </c>
      <c r="T896" s="7">
        <v>9657900</v>
      </c>
      <c r="U896" s="7">
        <v>8282000</v>
      </c>
      <c r="V896" s="7">
        <v>7737300</v>
      </c>
      <c r="W896" s="7">
        <v>6856800</v>
      </c>
      <c r="X896" s="7">
        <v>10598900</v>
      </c>
      <c r="Y896" s="7">
        <v>10367400</v>
      </c>
      <c r="Z896" s="7">
        <v>9933600</v>
      </c>
      <c r="AA896" s="7">
        <v>9657900</v>
      </c>
      <c r="AB896" s="5">
        <v>17.402999999999999</v>
      </c>
      <c r="AC896" s="5">
        <v>18.648</v>
      </c>
      <c r="AD896" s="8">
        <v>10.497</v>
      </c>
      <c r="AE896" s="8">
        <v>11.898</v>
      </c>
      <c r="AF896" s="7">
        <v>65062820</v>
      </c>
      <c r="AG896" s="7">
        <v>65154082</v>
      </c>
      <c r="AH896" s="7">
        <v>65381693</v>
      </c>
      <c r="AI896" s="5">
        <v>93.68</v>
      </c>
      <c r="AJ896" s="7">
        <v>567</v>
      </c>
      <c r="AK896" s="7">
        <v>60955059</v>
      </c>
      <c r="AL896" s="6">
        <v>5735.8710510000001</v>
      </c>
      <c r="AM896" s="7">
        <v>64677125</v>
      </c>
      <c r="AN896" s="5">
        <v>99.403869999999998</v>
      </c>
    </row>
    <row r="897" spans="1:40" x14ac:dyDescent="0.3">
      <c r="A897" s="4" t="s">
        <v>946</v>
      </c>
      <c r="B897" s="2">
        <v>4060057</v>
      </c>
      <c r="C897" s="1" t="s">
        <v>54</v>
      </c>
      <c r="D897" s="5">
        <v>6048.2839479000004</v>
      </c>
      <c r="E897" s="6">
        <v>9863.8839470000003</v>
      </c>
      <c r="F897" s="6">
        <v>9863.8839479999988</v>
      </c>
      <c r="G897" s="5">
        <v>0.52500000000000002</v>
      </c>
      <c r="H897" s="5">
        <v>3.975222</v>
      </c>
      <c r="I897" s="5">
        <v>0.51800000000000002</v>
      </c>
      <c r="J897" s="5">
        <v>4.1756440000000001</v>
      </c>
      <c r="K897" s="5">
        <v>9.05099944</v>
      </c>
      <c r="L897" s="5">
        <v>1.31261684</v>
      </c>
      <c r="M897" s="5">
        <v>12.210181</v>
      </c>
      <c r="N897" s="5" t="s">
        <v>799</v>
      </c>
      <c r="O897" s="5">
        <v>14.4059229305423</v>
      </c>
      <c r="P897" s="5">
        <v>2.3666320000000001</v>
      </c>
      <c r="Q897" s="5">
        <v>13.134333</v>
      </c>
      <c r="R897" s="5">
        <v>13.134333</v>
      </c>
      <c r="S897" s="1" t="s">
        <v>49</v>
      </c>
      <c r="T897" s="7">
        <v>4486800</v>
      </c>
      <c r="U897" s="7">
        <v>5802300</v>
      </c>
      <c r="V897" s="7">
        <v>5045200</v>
      </c>
      <c r="W897" s="7">
        <v>4642100</v>
      </c>
      <c r="X897" s="7">
        <v>4167900</v>
      </c>
      <c r="Y897" s="7">
        <v>4084400</v>
      </c>
      <c r="Z897" s="7">
        <v>4060500</v>
      </c>
      <c r="AA897" s="7">
        <v>4486800</v>
      </c>
      <c r="AB897" s="5">
        <v>40.808999999999997</v>
      </c>
      <c r="AC897" s="8">
        <v>37.427</v>
      </c>
      <c r="AD897" s="5">
        <v>19.245000000000001</v>
      </c>
      <c r="AE897" s="8">
        <v>16.873999999999999</v>
      </c>
      <c r="AF897" s="7">
        <v>124835582</v>
      </c>
      <c r="AG897" s="7">
        <v>124824364</v>
      </c>
      <c r="AH897" s="7">
        <v>124758887</v>
      </c>
      <c r="AI897" s="5">
        <v>94.38</v>
      </c>
      <c r="AJ897" s="7">
        <v>764</v>
      </c>
      <c r="AK897" s="7">
        <v>117821614</v>
      </c>
      <c r="AL897" s="6">
        <v>5708.4571980000001</v>
      </c>
      <c r="AM897" s="7">
        <v>123949488</v>
      </c>
      <c r="AN897" s="5">
        <v>99.290189999999996</v>
      </c>
    </row>
    <row r="898" spans="1:40" x14ac:dyDescent="0.3">
      <c r="A898" s="4" t="s">
        <v>947</v>
      </c>
      <c r="B898" s="2">
        <v>4812460</v>
      </c>
      <c r="C898" s="1" t="s">
        <v>41</v>
      </c>
      <c r="D898" s="5">
        <v>7434.1011782400001</v>
      </c>
      <c r="E898" s="6">
        <v>11020.377178000001</v>
      </c>
      <c r="F898" s="6" t="s">
        <v>42</v>
      </c>
      <c r="G898" s="5">
        <v>3.42</v>
      </c>
      <c r="H898" s="5">
        <v>17.474775999999999</v>
      </c>
      <c r="I898" s="5">
        <v>3.42</v>
      </c>
      <c r="J898" s="5">
        <v>17.474775999999999</v>
      </c>
      <c r="K898" s="5" t="s">
        <v>799</v>
      </c>
      <c r="L898" s="5">
        <v>1.78196731</v>
      </c>
      <c r="M898" s="5">
        <v>6.9588590000000003</v>
      </c>
      <c r="N898" s="5" t="s">
        <v>42</v>
      </c>
      <c r="O898" s="5" t="s">
        <v>42</v>
      </c>
      <c r="P898" s="5">
        <v>2.7601230000000001</v>
      </c>
      <c r="Q898" s="5">
        <v>7.1428560000000001</v>
      </c>
      <c r="R898" s="5">
        <v>7.1428560000000001</v>
      </c>
      <c r="S898" s="1" t="s">
        <v>49</v>
      </c>
      <c r="T898" s="7">
        <v>3834204</v>
      </c>
      <c r="U898" s="7">
        <v>3659374</v>
      </c>
      <c r="V898" s="7">
        <v>3094238</v>
      </c>
      <c r="W898" s="7">
        <v>2363567</v>
      </c>
      <c r="X898" s="7">
        <v>3992712</v>
      </c>
      <c r="Y898" s="7">
        <v>3909883</v>
      </c>
      <c r="Z898" s="7">
        <v>3843375</v>
      </c>
      <c r="AA898" s="7">
        <v>3834204</v>
      </c>
      <c r="AB898" s="8">
        <v>92.59</v>
      </c>
      <c r="AC898" s="8">
        <v>92.62</v>
      </c>
      <c r="AD898" s="5">
        <v>37.802</v>
      </c>
      <c r="AE898" s="5">
        <v>38.030999999999999</v>
      </c>
      <c r="AF898" s="7">
        <v>60443000</v>
      </c>
      <c r="AG898" s="7">
        <v>61745000</v>
      </c>
      <c r="AH898" s="7">
        <v>62945000</v>
      </c>
      <c r="AI898" s="5">
        <v>97.97</v>
      </c>
      <c r="AJ898" s="7">
        <v>624</v>
      </c>
      <c r="AK898" s="7">
        <v>59228562</v>
      </c>
      <c r="AL898" s="6">
        <v>7283.3362690000004</v>
      </c>
      <c r="AM898" s="7">
        <v>58666239</v>
      </c>
      <c r="AN898" s="5">
        <v>97.041820000000001</v>
      </c>
    </row>
    <row r="899" spans="1:40" x14ac:dyDescent="0.3">
      <c r="A899" s="4" t="s">
        <v>948</v>
      </c>
      <c r="B899" s="2">
        <v>4435696</v>
      </c>
      <c r="C899" s="1" t="s">
        <v>54</v>
      </c>
      <c r="D899" s="5">
        <v>6490.4377501999998</v>
      </c>
      <c r="E899" s="6">
        <v>12207.53775</v>
      </c>
      <c r="F899" s="6">
        <v>12739.724047000002</v>
      </c>
      <c r="G899" s="5">
        <v>-0.03</v>
      </c>
      <c r="H899" s="5">
        <v>64.545455000000004</v>
      </c>
      <c r="I899" s="5">
        <v>-0.03</v>
      </c>
      <c r="J899" s="5">
        <v>64.545455000000004</v>
      </c>
      <c r="K899" s="5">
        <v>26.296296299999998</v>
      </c>
      <c r="L899" s="5">
        <v>6.8865179400000001</v>
      </c>
      <c r="M899" s="5">
        <v>9.7998619999999992</v>
      </c>
      <c r="N899" s="5">
        <v>24.094422818781101</v>
      </c>
      <c r="O899" s="5" t="s">
        <v>799</v>
      </c>
      <c r="P899" s="5">
        <v>1.835113</v>
      </c>
      <c r="Q899" s="5">
        <v>8.4610050000000001</v>
      </c>
      <c r="R899" s="5">
        <v>8.4610050000000001</v>
      </c>
      <c r="S899" s="1" t="s">
        <v>49</v>
      </c>
      <c r="T899" s="7">
        <v>6879400</v>
      </c>
      <c r="U899" s="7">
        <v>9527800</v>
      </c>
      <c r="V899" s="7">
        <v>6845000</v>
      </c>
      <c r="W899" s="7">
        <v>3915800</v>
      </c>
      <c r="X899" s="7">
        <v>6652200</v>
      </c>
      <c r="Y899" s="7">
        <v>6833800</v>
      </c>
      <c r="Z899" s="7">
        <v>6800700</v>
      </c>
      <c r="AA899" s="7">
        <v>6879400</v>
      </c>
      <c r="AB899" s="5">
        <v>29.411000000000001</v>
      </c>
      <c r="AC899" s="5">
        <v>30.832999999999998</v>
      </c>
      <c r="AD899" s="5">
        <v>19.919</v>
      </c>
      <c r="AE899" s="5">
        <v>20.369</v>
      </c>
      <c r="AF899" s="7">
        <v>458619945</v>
      </c>
      <c r="AG899" s="7">
        <v>452144847</v>
      </c>
      <c r="AH899" s="7">
        <v>457334550</v>
      </c>
      <c r="AI899" s="5">
        <v>48.55</v>
      </c>
      <c r="AJ899" s="7">
        <v>233</v>
      </c>
      <c r="AK899" s="7">
        <v>221911725</v>
      </c>
      <c r="AL899" s="6">
        <v>3151.146495</v>
      </c>
      <c r="AM899" s="7">
        <v>255518638</v>
      </c>
      <c r="AN899" s="5">
        <v>55.903239999999997</v>
      </c>
    </row>
    <row r="900" spans="1:40" x14ac:dyDescent="0.3">
      <c r="A900" s="4" t="s">
        <v>949</v>
      </c>
      <c r="B900" s="2">
        <v>4914448</v>
      </c>
      <c r="C900" s="1" t="s">
        <v>54</v>
      </c>
      <c r="D900" s="5">
        <v>7160.2382401799996</v>
      </c>
      <c r="E900" s="6">
        <v>7364.7362400000002</v>
      </c>
      <c r="F900" s="6" t="s">
        <v>42</v>
      </c>
      <c r="G900" s="5">
        <v>0.33</v>
      </c>
      <c r="H900" s="5">
        <v>68.449111000000002</v>
      </c>
      <c r="I900" s="5">
        <v>0.33</v>
      </c>
      <c r="J900" s="5">
        <v>68.449111000000002</v>
      </c>
      <c r="K900" s="5">
        <v>41.936654570000002</v>
      </c>
      <c r="L900" s="5">
        <v>9.8397584800000004</v>
      </c>
      <c r="M900" s="5" t="s">
        <v>799</v>
      </c>
      <c r="N900" s="5" t="s">
        <v>42</v>
      </c>
      <c r="O900" s="5" t="s">
        <v>42</v>
      </c>
      <c r="P900" s="5">
        <v>6.0483789999999997</v>
      </c>
      <c r="Q900" s="5">
        <v>42.060412999999997</v>
      </c>
      <c r="R900" s="5">
        <v>42.060412999999997</v>
      </c>
      <c r="S900" s="1" t="s">
        <v>98</v>
      </c>
      <c r="T900" s="7">
        <v>1023932</v>
      </c>
      <c r="U900" s="7">
        <v>578844</v>
      </c>
      <c r="V900" s="7">
        <v>392155</v>
      </c>
      <c r="W900" s="7">
        <v>318110</v>
      </c>
      <c r="X900" s="7">
        <v>1217638</v>
      </c>
      <c r="Y900" s="7">
        <v>1132070</v>
      </c>
      <c r="Z900" s="7">
        <v>1023932</v>
      </c>
      <c r="AA900" s="7">
        <v>890146</v>
      </c>
      <c r="AB900" s="5">
        <v>70.716999999999999</v>
      </c>
      <c r="AC900" s="5">
        <v>70.998000000000005</v>
      </c>
      <c r="AD900" s="5">
        <v>17.344000000000001</v>
      </c>
      <c r="AE900" s="5">
        <v>13.542</v>
      </c>
      <c r="AF900" s="7">
        <v>56331038</v>
      </c>
      <c r="AG900" s="7">
        <v>56387461</v>
      </c>
      <c r="AH900" s="7">
        <v>54621561</v>
      </c>
      <c r="AI900" s="5">
        <v>105.31</v>
      </c>
      <c r="AJ900" s="7">
        <v>612</v>
      </c>
      <c r="AK900" s="7">
        <v>59322878</v>
      </c>
      <c r="AL900" s="6">
        <v>7540.5310220000001</v>
      </c>
      <c r="AM900" s="7">
        <v>55159770</v>
      </c>
      <c r="AN900" s="5">
        <v>97.920739999999995</v>
      </c>
    </row>
    <row r="901" spans="1:40" x14ac:dyDescent="0.3">
      <c r="A901" s="4" t="s">
        <v>950</v>
      </c>
      <c r="B901" s="2">
        <v>8419942</v>
      </c>
      <c r="C901" s="1" t="s">
        <v>41</v>
      </c>
      <c r="D901" s="5">
        <v>6598.1865213000001</v>
      </c>
      <c r="E901" s="6">
        <v>9647.4675210000005</v>
      </c>
      <c r="F901" s="6">
        <v>26191.892811999998</v>
      </c>
      <c r="G901" s="5">
        <v>-7.4999999999999997E-2</v>
      </c>
      <c r="H901" s="5" t="s">
        <v>799</v>
      </c>
      <c r="I901" s="5">
        <v>-7.4999999999999997E-2</v>
      </c>
      <c r="J901" s="5" t="s">
        <v>799</v>
      </c>
      <c r="K901" s="5" t="s">
        <v>799</v>
      </c>
      <c r="L901" s="5">
        <v>9.1132509299999995</v>
      </c>
      <c r="M901" s="5">
        <v>33.890967000000003</v>
      </c>
      <c r="N901" s="5" t="s">
        <v>42</v>
      </c>
      <c r="O901" s="5" t="s">
        <v>42</v>
      </c>
      <c r="P901" s="5">
        <v>2.831823</v>
      </c>
      <c r="Q901" s="5">
        <v>37.322113000000002</v>
      </c>
      <c r="R901" s="5">
        <v>37.322113000000002</v>
      </c>
      <c r="S901" s="1" t="s">
        <v>49</v>
      </c>
      <c r="T901" s="7">
        <v>2389911</v>
      </c>
      <c r="U901" s="7">
        <v>2002887</v>
      </c>
      <c r="V901" s="7">
        <v>4976387</v>
      </c>
      <c r="W901" s="7">
        <v>2114838</v>
      </c>
      <c r="X901" s="7">
        <v>3406805</v>
      </c>
      <c r="Y901" s="7">
        <v>2711757</v>
      </c>
      <c r="Z901" s="7">
        <v>2570837</v>
      </c>
      <c r="AA901" s="7">
        <v>2389911</v>
      </c>
      <c r="AB901" s="5">
        <v>24.934999999999999</v>
      </c>
      <c r="AC901" s="5">
        <v>24.619</v>
      </c>
      <c r="AD901" s="8">
        <v>4.7430000000000003</v>
      </c>
      <c r="AE901" s="8">
        <v>5.99</v>
      </c>
      <c r="AF901" s="7">
        <v>103928846</v>
      </c>
      <c r="AG901" s="7">
        <v>102813336</v>
      </c>
      <c r="AH901" s="7">
        <v>80587371</v>
      </c>
      <c r="AI901" s="5">
        <v>78.34</v>
      </c>
      <c r="AJ901" s="7">
        <v>278</v>
      </c>
      <c r="AK901" s="7">
        <v>81512250</v>
      </c>
      <c r="AL901" s="6">
        <v>5168.6917720000001</v>
      </c>
      <c r="AM901" s="7">
        <v>85755331</v>
      </c>
      <c r="AN901" s="5">
        <v>82.412729999999996</v>
      </c>
    </row>
    <row r="902" spans="1:40" x14ac:dyDescent="0.3">
      <c r="A902" s="4" t="s">
        <v>951</v>
      </c>
      <c r="B902" s="2">
        <v>19238877</v>
      </c>
      <c r="C902" s="1" t="s">
        <v>41</v>
      </c>
      <c r="D902" s="5">
        <v>6325.9099825399999</v>
      </c>
      <c r="E902" s="6" t="s">
        <v>42</v>
      </c>
      <c r="F902" s="6">
        <v>10539.16288680543</v>
      </c>
      <c r="G902" s="5">
        <v>0.39275623755522243</v>
      </c>
      <c r="H902" s="5">
        <v>9.2542720306513395</v>
      </c>
      <c r="I902" s="5">
        <v>0.39275623755522243</v>
      </c>
      <c r="J902" s="5">
        <v>9.2542720306513395</v>
      </c>
      <c r="K902" s="5">
        <v>1.8364240599999999</v>
      </c>
      <c r="L902" s="5">
        <v>1.6131694300000001</v>
      </c>
      <c r="M902" s="5">
        <v>3.5392624810889899</v>
      </c>
      <c r="N902" s="5" t="s">
        <v>42</v>
      </c>
      <c r="O902" s="5" t="s">
        <v>42</v>
      </c>
      <c r="P902" s="5" t="s">
        <v>42</v>
      </c>
      <c r="Q902" s="5" t="s">
        <v>42</v>
      </c>
      <c r="R902" s="5">
        <v>13.541134642821699</v>
      </c>
      <c r="S902" s="1" t="s">
        <v>49</v>
      </c>
      <c r="T902" s="7">
        <v>2868316.3210291369</v>
      </c>
      <c r="U902" s="7">
        <v>2509325.3370635682</v>
      </c>
      <c r="V902" s="7">
        <v>2214799.806209377</v>
      </c>
      <c r="W902" s="7">
        <v>1586112.7572746754</v>
      </c>
      <c r="X902" s="7">
        <v>3096670.0590990013</v>
      </c>
      <c r="Y902" s="7">
        <v>3173451.8188430029</v>
      </c>
      <c r="Z902" s="7">
        <v>3082478.5794171938</v>
      </c>
      <c r="AA902" s="7">
        <v>2868316.3210291369</v>
      </c>
      <c r="AB902" s="5">
        <v>69.114000000000004</v>
      </c>
      <c r="AC902" s="5">
        <v>68.804000000000002</v>
      </c>
      <c r="AD902" s="5" t="s">
        <v>42</v>
      </c>
      <c r="AE902" s="5" t="s">
        <v>42</v>
      </c>
      <c r="AF902" s="7" t="s">
        <v>42</v>
      </c>
      <c r="AG902" s="7" t="s">
        <v>42</v>
      </c>
      <c r="AH902" s="7" t="s">
        <v>42</v>
      </c>
      <c r="AI902" s="5">
        <v>62.62</v>
      </c>
      <c r="AJ902" s="7">
        <v>384</v>
      </c>
      <c r="AK902" s="7">
        <v>336282197</v>
      </c>
      <c r="AL902" s="6">
        <v>3961.4042800000002</v>
      </c>
      <c r="AM902" s="7">
        <v>359882109</v>
      </c>
      <c r="AN902" s="5">
        <v>67.016620000000003</v>
      </c>
    </row>
    <row r="903" spans="1:40" x14ac:dyDescent="0.3">
      <c r="A903" s="4" t="s">
        <v>952</v>
      </c>
      <c r="B903" s="2">
        <v>29191991</v>
      </c>
      <c r="C903" s="1" t="s">
        <v>54</v>
      </c>
      <c r="D903" s="5">
        <v>5154.4775952600003</v>
      </c>
      <c r="E903" s="6">
        <v>10168.477595</v>
      </c>
      <c r="F903" s="6" t="s">
        <v>42</v>
      </c>
      <c r="G903" s="5">
        <v>0.27600000000000002</v>
      </c>
      <c r="H903" s="5">
        <v>48.471910000000001</v>
      </c>
      <c r="I903" s="5">
        <v>0.27600000000000002</v>
      </c>
      <c r="J903" s="5">
        <v>48.471910000000001</v>
      </c>
      <c r="K903" s="5" t="s">
        <v>799</v>
      </c>
      <c r="L903" s="5">
        <v>1.6593584100000001</v>
      </c>
      <c r="M903" s="5">
        <v>20.263034000000001</v>
      </c>
      <c r="N903" s="5" t="s">
        <v>42</v>
      </c>
      <c r="O903" s="5" t="s">
        <v>42</v>
      </c>
      <c r="P903" s="5">
        <v>0.92030800000000001</v>
      </c>
      <c r="Q903" s="5">
        <v>5.2631870000000003</v>
      </c>
      <c r="R903" s="5">
        <v>5.2631870000000003</v>
      </c>
      <c r="S903" s="1" t="s">
        <v>49</v>
      </c>
      <c r="T903" s="7">
        <v>9778000</v>
      </c>
      <c r="U903" s="7">
        <v>8993000</v>
      </c>
      <c r="V903" s="7">
        <v>7940000</v>
      </c>
      <c r="W903" s="7">
        <v>6195000</v>
      </c>
      <c r="X903" s="7">
        <v>11049000</v>
      </c>
      <c r="Y903" s="7">
        <v>10363000</v>
      </c>
      <c r="Z903" s="7">
        <v>9911000</v>
      </c>
      <c r="AA903" s="7">
        <v>9778000</v>
      </c>
      <c r="AB903" s="5">
        <v>17.826000000000001</v>
      </c>
      <c r="AC903" s="5">
        <v>16.047000000000001</v>
      </c>
      <c r="AD903" s="8">
        <v>7.7009999999999996</v>
      </c>
      <c r="AE903" s="8">
        <v>6.96</v>
      </c>
      <c r="AF903" s="7">
        <v>119472000</v>
      </c>
      <c r="AG903" s="7">
        <v>119437000</v>
      </c>
      <c r="AH903" s="7">
        <v>118951000</v>
      </c>
      <c r="AI903" s="8">
        <v>87.54</v>
      </c>
      <c r="AJ903" s="7">
        <v>537</v>
      </c>
      <c r="AK903" s="7">
        <v>104595439</v>
      </c>
      <c r="AL903" s="6">
        <v>4512.2472379999999</v>
      </c>
      <c r="AM903" s="7">
        <v>104620496</v>
      </c>
      <c r="AN903" s="5">
        <v>87.561310000000006</v>
      </c>
    </row>
    <row r="904" spans="1:40" x14ac:dyDescent="0.3">
      <c r="A904" s="4" t="s">
        <v>953</v>
      </c>
      <c r="B904" s="2">
        <v>4158601</v>
      </c>
      <c r="C904" s="1" t="s">
        <v>54</v>
      </c>
      <c r="D904" s="5">
        <v>6069.4759999999997</v>
      </c>
      <c r="E904" s="6">
        <v>7164.9459999999999</v>
      </c>
      <c r="F904" s="6">
        <v>7164.945999999999</v>
      </c>
      <c r="G904" s="8">
        <v>1.546</v>
      </c>
      <c r="H904" s="5">
        <v>20.318985000000001</v>
      </c>
      <c r="I904" s="8">
        <v>1.546</v>
      </c>
      <c r="J904" s="5">
        <v>20.318985000000001</v>
      </c>
      <c r="K904" s="5">
        <v>2.1517235800000001</v>
      </c>
      <c r="L904" s="5">
        <v>1.84203191</v>
      </c>
      <c r="M904" s="5">
        <v>17.506623000000001</v>
      </c>
      <c r="N904" s="5">
        <v>25.226880564812699</v>
      </c>
      <c r="O904" s="5">
        <v>16.546727515095299</v>
      </c>
      <c r="P904" s="5">
        <v>2.1959930000000001</v>
      </c>
      <c r="Q904" s="5">
        <v>9.4316929999999992</v>
      </c>
      <c r="R904" s="5">
        <v>9.4316929999999992</v>
      </c>
      <c r="S904" s="1" t="s">
        <v>49</v>
      </c>
      <c r="T904" s="7">
        <v>3091640</v>
      </c>
      <c r="U904" s="7">
        <v>2784754</v>
      </c>
      <c r="V904" s="7">
        <v>2246660</v>
      </c>
      <c r="W904" s="7">
        <v>2171408</v>
      </c>
      <c r="X904" s="7">
        <v>3262737</v>
      </c>
      <c r="Y904" s="7">
        <v>3196360</v>
      </c>
      <c r="Z904" s="7">
        <v>3149218</v>
      </c>
      <c r="AA904" s="7">
        <v>3091640</v>
      </c>
      <c r="AB904" s="5">
        <v>29.474</v>
      </c>
      <c r="AC904" s="5">
        <v>31.998000000000001</v>
      </c>
      <c r="AD904" s="5">
        <v>17.661999999999999</v>
      </c>
      <c r="AE904" s="5">
        <v>20.853000000000002</v>
      </c>
      <c r="AF904" s="7">
        <v>57528000</v>
      </c>
      <c r="AG904" s="7">
        <v>57952000</v>
      </c>
      <c r="AH904" s="7">
        <v>59283000</v>
      </c>
      <c r="AI904" s="5">
        <v>97.99</v>
      </c>
      <c r="AJ904" s="7">
        <v>473</v>
      </c>
      <c r="AK904" s="7">
        <v>56243844</v>
      </c>
      <c r="AL904" s="6">
        <v>5947.224064</v>
      </c>
      <c r="AM904" s="7">
        <v>56916284</v>
      </c>
      <c r="AN904" s="5">
        <v>99.157290000000003</v>
      </c>
    </row>
    <row r="905" spans="1:40" x14ac:dyDescent="0.3">
      <c r="A905" s="4" t="s">
        <v>954</v>
      </c>
      <c r="B905" s="2">
        <v>4963552</v>
      </c>
      <c r="C905" s="1" t="s">
        <v>41</v>
      </c>
      <c r="D905" s="5">
        <v>6890.7337486200004</v>
      </c>
      <c r="E905" s="6">
        <v>6698.1307479999996</v>
      </c>
      <c r="F905" s="6" t="s">
        <v>42</v>
      </c>
      <c r="G905" s="5">
        <v>0.62</v>
      </c>
      <c r="H905" s="5">
        <v>88.182692000000003</v>
      </c>
      <c r="I905" s="5">
        <v>0.62</v>
      </c>
      <c r="J905" s="5">
        <v>88.182692000000003</v>
      </c>
      <c r="K905" s="5">
        <v>28.985461439999998</v>
      </c>
      <c r="L905" s="5">
        <v>8.3081940499999991</v>
      </c>
      <c r="M905" s="5">
        <v>51.755079000000002</v>
      </c>
      <c r="N905" s="5" t="s">
        <v>42</v>
      </c>
      <c r="O905" s="5" t="s">
        <v>42</v>
      </c>
      <c r="P905" s="5">
        <v>10.947824000000001</v>
      </c>
      <c r="Q905" s="5">
        <v>50.215769000000002</v>
      </c>
      <c r="R905" s="5">
        <v>50.215769000000002</v>
      </c>
      <c r="S905" s="1" t="s">
        <v>49</v>
      </c>
      <c r="T905" s="7">
        <v>536910</v>
      </c>
      <c r="U905" s="7">
        <v>450875</v>
      </c>
      <c r="V905" s="7">
        <v>385276</v>
      </c>
      <c r="W905" s="7">
        <v>312630</v>
      </c>
      <c r="X905" s="7">
        <v>611823</v>
      </c>
      <c r="Y905" s="7">
        <v>583798</v>
      </c>
      <c r="Z905" s="7">
        <v>560618</v>
      </c>
      <c r="AA905" s="7">
        <v>536910</v>
      </c>
      <c r="AB905" s="5">
        <v>66.088999999999999</v>
      </c>
      <c r="AC905" s="5">
        <v>66.629000000000005</v>
      </c>
      <c r="AD905" s="5">
        <v>20.859000000000002</v>
      </c>
      <c r="AE905" s="5">
        <v>20.651</v>
      </c>
      <c r="AF905" s="7">
        <v>37566443</v>
      </c>
      <c r="AG905" s="7">
        <v>37086627</v>
      </c>
      <c r="AH905" s="7">
        <v>36695930</v>
      </c>
      <c r="AI905" s="8">
        <v>99</v>
      </c>
      <c r="AJ905" s="7">
        <v>537</v>
      </c>
      <c r="AK905" s="7">
        <v>37192731</v>
      </c>
      <c r="AL905" s="6">
        <v>6821.8907200000003</v>
      </c>
      <c r="AM905" s="7">
        <v>37217897</v>
      </c>
      <c r="AN905" s="5">
        <v>99.067920000000001</v>
      </c>
    </row>
    <row r="906" spans="1:40" x14ac:dyDescent="0.3">
      <c r="A906" s="4" t="s">
        <v>955</v>
      </c>
      <c r="B906" s="2">
        <v>4190757</v>
      </c>
      <c r="C906" s="1" t="s">
        <v>41</v>
      </c>
      <c r="D906" s="5">
        <v>6583.3033398600001</v>
      </c>
      <c r="E906" s="6">
        <v>33656.755339000003</v>
      </c>
      <c r="F906" s="6">
        <v>33708.547339999997</v>
      </c>
      <c r="G906" s="5">
        <v>-0.52200000000000002</v>
      </c>
      <c r="H906" s="5" t="s">
        <v>799</v>
      </c>
      <c r="I906" s="5">
        <v>-0.52200000000000002</v>
      </c>
      <c r="J906" s="5" t="s">
        <v>799</v>
      </c>
      <c r="K906" s="5" t="s">
        <v>799</v>
      </c>
      <c r="L906" s="5">
        <v>0.32170119999999996</v>
      </c>
      <c r="M906" s="5" t="s">
        <v>799</v>
      </c>
      <c r="N906" s="5" t="s">
        <v>799</v>
      </c>
      <c r="O906" s="5">
        <v>18.457500441202399</v>
      </c>
      <c r="P906" s="5">
        <v>2.1007669999999998</v>
      </c>
      <c r="Q906" s="5">
        <v>17.552772000000001</v>
      </c>
      <c r="R906" s="5">
        <v>17.552772000000001</v>
      </c>
      <c r="S906" s="1" t="s">
        <v>49</v>
      </c>
      <c r="T906" s="7">
        <v>17015598</v>
      </c>
      <c r="U906" s="7">
        <v>18634246</v>
      </c>
      <c r="V906" s="7">
        <v>19818678</v>
      </c>
      <c r="W906" s="7">
        <v>1887907</v>
      </c>
      <c r="X906" s="7">
        <v>16021174</v>
      </c>
      <c r="Y906" s="7">
        <v>16239064</v>
      </c>
      <c r="Z906" s="7">
        <v>16642775</v>
      </c>
      <c r="AA906" s="7">
        <v>17015598</v>
      </c>
      <c r="AB906" s="5">
        <v>29.797999999999998</v>
      </c>
      <c r="AC906" s="5">
        <v>26.512</v>
      </c>
      <c r="AD906" s="8">
        <v>10.643000000000001</v>
      </c>
      <c r="AE906" s="8">
        <v>8.407</v>
      </c>
      <c r="AF906" s="7">
        <v>271829210</v>
      </c>
      <c r="AG906" s="7">
        <v>271666941</v>
      </c>
      <c r="AH906" s="7">
        <v>83906396</v>
      </c>
      <c r="AI906" s="5">
        <v>39.549999999999997</v>
      </c>
      <c r="AJ906" s="7">
        <v>330</v>
      </c>
      <c r="AK906" s="7">
        <v>113163417</v>
      </c>
      <c r="AL906" s="6">
        <v>2603.8902250000001</v>
      </c>
      <c r="AM906" s="7">
        <v>133590659</v>
      </c>
      <c r="AN906" s="5">
        <v>46.692689999999999</v>
      </c>
    </row>
    <row r="907" spans="1:40" x14ac:dyDescent="0.3">
      <c r="A907" s="4" t="s">
        <v>956</v>
      </c>
      <c r="B907" s="2">
        <v>103412</v>
      </c>
      <c r="C907" s="1" t="s">
        <v>54</v>
      </c>
      <c r="D907" s="5">
        <v>6396.5435562000002</v>
      </c>
      <c r="E907" s="6">
        <v>6429.643556</v>
      </c>
      <c r="F907" s="6">
        <v>5551.4435560000002</v>
      </c>
      <c r="G907" s="5">
        <v>-1.004</v>
      </c>
      <c r="H907" s="5">
        <v>69.775280898876403</v>
      </c>
      <c r="I907" s="5">
        <v>-1.004</v>
      </c>
      <c r="J907" s="5">
        <v>69.775280898876403</v>
      </c>
      <c r="K907" s="5">
        <v>2.0325717372652501</v>
      </c>
      <c r="L907" s="5">
        <v>1.25609756097561</v>
      </c>
      <c r="M907" s="5">
        <v>20.727901396572399</v>
      </c>
      <c r="N907" s="5" t="s">
        <v>42</v>
      </c>
      <c r="O907" s="5" t="s">
        <v>42</v>
      </c>
      <c r="P907" s="5">
        <v>1.094911</v>
      </c>
      <c r="Q907" s="5">
        <v>11.442174</v>
      </c>
      <c r="R907" s="5">
        <v>12.3888497125642</v>
      </c>
      <c r="S907" s="1" t="s">
        <v>49</v>
      </c>
      <c r="T907" s="7">
        <v>6003500</v>
      </c>
      <c r="U907" s="7">
        <v>7605200</v>
      </c>
      <c r="V907" s="7">
        <v>9220800</v>
      </c>
      <c r="W907" s="7">
        <v>7086667</v>
      </c>
      <c r="X907" s="7">
        <v>5872300</v>
      </c>
      <c r="Y907" s="7">
        <v>5947400</v>
      </c>
      <c r="Z907" s="7">
        <v>5982000</v>
      </c>
      <c r="AA907" s="7">
        <v>6003500</v>
      </c>
      <c r="AB907" s="5">
        <v>61.881</v>
      </c>
      <c r="AC907" s="5">
        <v>61.576999999999998</v>
      </c>
      <c r="AD907" s="8">
        <v>9.9179999999999993</v>
      </c>
      <c r="AE907" s="8">
        <v>7.6310000000000002</v>
      </c>
      <c r="AF907" s="7">
        <v>103000000</v>
      </c>
      <c r="AG907" s="7">
        <v>103100000</v>
      </c>
      <c r="AH907" s="7">
        <v>103300000</v>
      </c>
      <c r="AI907" s="5">
        <v>88.46</v>
      </c>
      <c r="AJ907" s="7">
        <v>446</v>
      </c>
      <c r="AK907" s="7">
        <v>91113937</v>
      </c>
      <c r="AL907" s="6">
        <v>5658.1754870000004</v>
      </c>
      <c r="AM907" s="7">
        <v>99370547</v>
      </c>
      <c r="AN907" s="5">
        <v>96.472589999999997</v>
      </c>
    </row>
    <row r="908" spans="1:40" x14ac:dyDescent="0.3">
      <c r="A908" s="4" t="s">
        <v>957</v>
      </c>
      <c r="B908" s="2">
        <v>5174947</v>
      </c>
      <c r="C908" s="1" t="s">
        <v>41</v>
      </c>
      <c r="D908" s="5">
        <v>5413.3598664000001</v>
      </c>
      <c r="E908" s="6">
        <v>4728.2708659999998</v>
      </c>
      <c r="F908" s="6" t="s">
        <v>42</v>
      </c>
      <c r="G908" s="5">
        <v>-0.03</v>
      </c>
      <c r="H908" s="5" t="s">
        <v>799</v>
      </c>
      <c r="I908" s="5">
        <v>-0.03</v>
      </c>
      <c r="J908" s="5" t="s">
        <v>799</v>
      </c>
      <c r="K908" s="5">
        <v>15.407319950000002</v>
      </c>
      <c r="L908" s="5">
        <v>8.2542694500000007</v>
      </c>
      <c r="M908" s="5">
        <v>8.2230620000000005</v>
      </c>
      <c r="N908" s="5" t="s">
        <v>42</v>
      </c>
      <c r="O908" s="5" t="s">
        <v>42</v>
      </c>
      <c r="P908" s="5">
        <v>0.86593200000000004</v>
      </c>
      <c r="Q908" s="5">
        <v>134.881497</v>
      </c>
      <c r="R908" s="5">
        <v>134.881497</v>
      </c>
      <c r="S908" s="1" t="s">
        <v>49</v>
      </c>
      <c r="T908" s="7">
        <v>4403589</v>
      </c>
      <c r="U908" s="7">
        <v>4095135</v>
      </c>
      <c r="V908" s="7">
        <v>3208323</v>
      </c>
      <c r="W908" s="7">
        <v>2364681</v>
      </c>
      <c r="X908" s="7">
        <v>5460324</v>
      </c>
      <c r="Y908" s="7">
        <v>5095182</v>
      </c>
      <c r="Z908" s="7">
        <v>4680242</v>
      </c>
      <c r="AA908" s="7">
        <v>4403589</v>
      </c>
      <c r="AB908" s="5">
        <v>33.148000000000003</v>
      </c>
      <c r="AC908" s="5">
        <v>33.877000000000002</v>
      </c>
      <c r="AD908" s="5">
        <v>-6.1849999999999996</v>
      </c>
      <c r="AE908" s="5">
        <v>-0.23400000000000001</v>
      </c>
      <c r="AF908" s="7">
        <v>414811159</v>
      </c>
      <c r="AG908" s="7">
        <v>410151107</v>
      </c>
      <c r="AH908" s="7">
        <v>392985439</v>
      </c>
      <c r="AI908" s="5">
        <v>80.67</v>
      </c>
      <c r="AJ908" s="7">
        <v>492</v>
      </c>
      <c r="AK908" s="7">
        <v>334642814</v>
      </c>
      <c r="AL908" s="6">
        <v>4367.0887220000004</v>
      </c>
      <c r="AM908" s="7">
        <v>363867231</v>
      </c>
      <c r="AN908" s="5">
        <v>87.717560000000006</v>
      </c>
    </row>
    <row r="909" spans="1:40" x14ac:dyDescent="0.3">
      <c r="A909" s="4" t="s">
        <v>958</v>
      </c>
      <c r="B909" s="2">
        <v>4992863</v>
      </c>
      <c r="C909" s="1" t="s">
        <v>54</v>
      </c>
      <c r="D909" s="5">
        <v>6763.3377295</v>
      </c>
      <c r="E909" s="6">
        <v>6670.637729</v>
      </c>
      <c r="F909" s="6" t="s">
        <v>42</v>
      </c>
      <c r="G909" s="8">
        <v>2.06</v>
      </c>
      <c r="H909" s="5">
        <v>24.328537000000001</v>
      </c>
      <c r="I909" s="8">
        <v>2.06</v>
      </c>
      <c r="J909" s="5">
        <v>24.328537000000001</v>
      </c>
      <c r="K909" s="5">
        <v>9.3679301899999992</v>
      </c>
      <c r="L909" s="5">
        <v>4.0047370000000004</v>
      </c>
      <c r="M909" s="5">
        <v>22.831102000000001</v>
      </c>
      <c r="N909" s="5" t="s">
        <v>42</v>
      </c>
      <c r="O909" s="5" t="s">
        <v>42</v>
      </c>
      <c r="P909" s="5">
        <v>2.9525239999999999</v>
      </c>
      <c r="Q909" s="5">
        <v>14.348542999999999</v>
      </c>
      <c r="R909" s="5">
        <v>14.348542999999999</v>
      </c>
      <c r="S909" s="1" t="s">
        <v>49</v>
      </c>
      <c r="T909" s="7">
        <v>2056300</v>
      </c>
      <c r="U909" s="7">
        <v>1979500</v>
      </c>
      <c r="V909" s="7">
        <v>1809200</v>
      </c>
      <c r="W909" s="7">
        <v>1508600</v>
      </c>
      <c r="X909" s="7">
        <v>2259300</v>
      </c>
      <c r="Y909" s="7">
        <v>2220000</v>
      </c>
      <c r="Z909" s="7">
        <v>2155500</v>
      </c>
      <c r="AA909" s="7">
        <v>2056300</v>
      </c>
      <c r="AB909" s="8">
        <v>46.73</v>
      </c>
      <c r="AC909" s="5">
        <v>47.137999999999998</v>
      </c>
      <c r="AD909" s="5">
        <v>19.437999999999999</v>
      </c>
      <c r="AE909" s="5">
        <v>19.815999999999999</v>
      </c>
      <c r="AF909" s="7">
        <v>33338831</v>
      </c>
      <c r="AG909" s="7">
        <v>33357380</v>
      </c>
      <c r="AH909" s="7">
        <v>33333314</v>
      </c>
      <c r="AI909" s="5">
        <v>83.7</v>
      </c>
      <c r="AJ909" s="7">
        <v>509</v>
      </c>
      <c r="AK909" s="7">
        <v>27901374</v>
      </c>
      <c r="AL909" s="6">
        <v>5661.1887839999999</v>
      </c>
      <c r="AM909" s="7">
        <v>27063021</v>
      </c>
      <c r="AN909" s="5">
        <v>81.189009999999996</v>
      </c>
    </row>
    <row r="910" spans="1:40" x14ac:dyDescent="0.3">
      <c r="A910" s="4" t="s">
        <v>959</v>
      </c>
      <c r="B910" s="2">
        <v>8702919</v>
      </c>
      <c r="C910" s="1" t="s">
        <v>41</v>
      </c>
      <c r="D910" s="5">
        <v>5776.5586063199999</v>
      </c>
      <c r="E910" s="6">
        <v>6372.3346060000003</v>
      </c>
      <c r="F910" s="6">
        <v>6271.9996059999994</v>
      </c>
      <c r="G910" s="5">
        <v>-7.4999999999999997E-2</v>
      </c>
      <c r="H910" s="5" t="s">
        <v>799</v>
      </c>
      <c r="I910" s="5">
        <v>-7.4999999999999997E-2</v>
      </c>
      <c r="J910" s="5" t="s">
        <v>799</v>
      </c>
      <c r="K910" s="5">
        <v>11.773893639999999</v>
      </c>
      <c r="L910" s="5">
        <v>9.6760391200000004</v>
      </c>
      <c r="M910" s="5">
        <v>58.738404000000003</v>
      </c>
      <c r="N910" s="5" t="s">
        <v>799</v>
      </c>
      <c r="O910" s="5" t="s">
        <v>799</v>
      </c>
      <c r="P910" s="5">
        <v>10.533759</v>
      </c>
      <c r="Q910" s="5" t="s">
        <v>799</v>
      </c>
      <c r="R910" s="5">
        <v>-50.871237000000001</v>
      </c>
      <c r="S910" s="1" t="s">
        <v>49</v>
      </c>
      <c r="T910" s="7">
        <v>548456</v>
      </c>
      <c r="U910" s="7">
        <v>853287</v>
      </c>
      <c r="V910" s="7">
        <v>851863</v>
      </c>
      <c r="W910" s="7">
        <v>241442</v>
      </c>
      <c r="X910" s="7">
        <v>604944</v>
      </c>
      <c r="Y910" s="7">
        <v>575957</v>
      </c>
      <c r="Z910" s="7">
        <v>576905</v>
      </c>
      <c r="AA910" s="7">
        <v>548456</v>
      </c>
      <c r="AB910" s="5">
        <v>72.573999999999998</v>
      </c>
      <c r="AC910" s="5">
        <v>74.623999999999995</v>
      </c>
      <c r="AD910" s="5">
        <v>-35.869</v>
      </c>
      <c r="AE910" s="5">
        <v>-23.734999999999999</v>
      </c>
      <c r="AF910" s="7">
        <v>90998255</v>
      </c>
      <c r="AG910" s="7">
        <v>89084180</v>
      </c>
      <c r="AH910" s="7">
        <v>85024889</v>
      </c>
      <c r="AI910" s="8">
        <v>55.28</v>
      </c>
      <c r="AJ910" s="7">
        <v>416</v>
      </c>
      <c r="AK910" s="7">
        <v>50427921</v>
      </c>
      <c r="AL910" s="6">
        <v>3193.095957</v>
      </c>
      <c r="AM910" s="7">
        <v>79544246</v>
      </c>
      <c r="AN910" s="5">
        <v>87.192769999999996</v>
      </c>
    </row>
    <row r="911" spans="1:40" x14ac:dyDescent="0.3">
      <c r="A911" s="4" t="s">
        <v>960</v>
      </c>
      <c r="B911" s="2">
        <v>4088041</v>
      </c>
      <c r="C911" s="1" t="s">
        <v>41</v>
      </c>
      <c r="D911" s="5">
        <v>6674.5251938399997</v>
      </c>
      <c r="E911" s="6">
        <v>7329.1421929999997</v>
      </c>
      <c r="F911" s="6" t="s">
        <v>42</v>
      </c>
      <c r="G911" s="5">
        <v>9.8000000000000004E-2</v>
      </c>
      <c r="H911" s="5" t="s">
        <v>799</v>
      </c>
      <c r="I911" s="5">
        <v>9.8000000000000004E-2</v>
      </c>
      <c r="J911" s="5" t="s">
        <v>799</v>
      </c>
      <c r="K911" s="5">
        <v>19.052955000000001</v>
      </c>
      <c r="L911" s="5">
        <v>4.3579991700000003</v>
      </c>
      <c r="M911" s="5">
        <v>110.271967</v>
      </c>
      <c r="N911" s="5" t="s">
        <v>42</v>
      </c>
      <c r="O911" s="5" t="s">
        <v>42</v>
      </c>
      <c r="P911" s="5">
        <v>4.9209880000000004</v>
      </c>
      <c r="Q911" s="5">
        <v>21.213653000000001</v>
      </c>
      <c r="R911" s="5">
        <v>21.213653000000001</v>
      </c>
      <c r="S911" s="1" t="s">
        <v>49</v>
      </c>
      <c r="T911" s="7">
        <v>1264542</v>
      </c>
      <c r="U911" s="7">
        <v>1085089</v>
      </c>
      <c r="V911" s="7">
        <v>889211</v>
      </c>
      <c r="W911" s="7">
        <v>774584</v>
      </c>
      <c r="X911" s="7">
        <v>1489364</v>
      </c>
      <c r="Y911" s="7">
        <v>1430471</v>
      </c>
      <c r="Z911" s="7">
        <v>1342955</v>
      </c>
      <c r="AA911" s="7">
        <v>1264542</v>
      </c>
      <c r="AB911" s="5">
        <v>34.125999999999998</v>
      </c>
      <c r="AC911" s="5">
        <v>34.076999999999998</v>
      </c>
      <c r="AD911" s="5">
        <v>21.495999999999999</v>
      </c>
      <c r="AE911" s="5">
        <v>21.619</v>
      </c>
      <c r="AF911" s="7">
        <v>63313000</v>
      </c>
      <c r="AG911" s="7">
        <v>58133000</v>
      </c>
      <c r="AH911" s="7">
        <v>57982000</v>
      </c>
      <c r="AI911" s="5">
        <v>102.25</v>
      </c>
      <c r="AJ911" s="7">
        <v>425</v>
      </c>
      <c r="AK911" s="7">
        <v>64737626</v>
      </c>
      <c r="AL911" s="6">
        <v>6824.6405320000003</v>
      </c>
      <c r="AM911" s="7">
        <v>61844949</v>
      </c>
      <c r="AN911" s="5">
        <v>97.680269999999993</v>
      </c>
    </row>
    <row r="912" spans="1:40" x14ac:dyDescent="0.3">
      <c r="A912" s="4" t="s">
        <v>961</v>
      </c>
      <c r="B912" s="2">
        <v>4972481</v>
      </c>
      <c r="C912" s="1" t="s">
        <v>41</v>
      </c>
      <c r="D912" s="5">
        <v>6796.5590293400001</v>
      </c>
      <c r="E912" s="6">
        <v>5917.0730290000001</v>
      </c>
      <c r="F912" s="6" t="s">
        <v>42</v>
      </c>
      <c r="G912" s="5">
        <v>-4</v>
      </c>
      <c r="H912" s="5" t="s">
        <v>799</v>
      </c>
      <c r="I912" s="5">
        <v>-4</v>
      </c>
      <c r="J912" s="5" t="s">
        <v>799</v>
      </c>
      <c r="K912" s="5">
        <v>8.7983511199999995</v>
      </c>
      <c r="L912" s="5">
        <v>8.7437919100000006</v>
      </c>
      <c r="M912" s="5" t="s">
        <v>799</v>
      </c>
      <c r="N912" s="5" t="s">
        <v>42</v>
      </c>
      <c r="O912" s="5" t="s">
        <v>42</v>
      </c>
      <c r="P912" s="5">
        <v>77.032182000000006</v>
      </c>
      <c r="Q912" s="5" t="s">
        <v>799</v>
      </c>
      <c r="R912" s="5">
        <v>-10.840009</v>
      </c>
      <c r="S912" s="1" t="s">
        <v>49</v>
      </c>
      <c r="T912" s="7" t="s">
        <v>42</v>
      </c>
      <c r="U912" s="7" t="s">
        <v>42</v>
      </c>
      <c r="V912" s="7" t="s">
        <v>42</v>
      </c>
      <c r="W912" s="7" t="s">
        <v>42</v>
      </c>
      <c r="X912" s="7">
        <v>76813</v>
      </c>
      <c r="Y912" s="7">
        <v>14638</v>
      </c>
      <c r="Z912" s="7" t="s">
        <v>42</v>
      </c>
      <c r="AA912" s="7" t="s">
        <v>42</v>
      </c>
      <c r="AB912" s="5" t="s">
        <v>42</v>
      </c>
      <c r="AC912" s="8">
        <v>96</v>
      </c>
      <c r="AD912" s="5" t="s">
        <v>42</v>
      </c>
      <c r="AE912" s="5" t="s">
        <v>799</v>
      </c>
      <c r="AF912" s="7">
        <v>21806436</v>
      </c>
      <c r="AG912" s="7">
        <v>21700893</v>
      </c>
      <c r="AH912" s="7">
        <v>18494192</v>
      </c>
      <c r="AI912" s="5">
        <v>68.52</v>
      </c>
      <c r="AJ912" s="7">
        <v>317</v>
      </c>
      <c r="AK912" s="7">
        <v>14944780</v>
      </c>
      <c r="AL912" s="6">
        <v>4657.0923430000003</v>
      </c>
      <c r="AM912" s="7">
        <v>10488983</v>
      </c>
      <c r="AN912" s="5">
        <v>48.091639999999998</v>
      </c>
    </row>
    <row r="913" spans="1:40" x14ac:dyDescent="0.3">
      <c r="A913" s="4" t="s">
        <v>962</v>
      </c>
      <c r="B913" s="2">
        <v>4051537</v>
      </c>
      <c r="C913" s="1" t="s">
        <v>54</v>
      </c>
      <c r="D913" s="5">
        <v>6725.39899831</v>
      </c>
      <c r="E913" s="6">
        <v>6592.2209979999998</v>
      </c>
      <c r="F913" s="6" t="s">
        <v>42</v>
      </c>
      <c r="G913" s="5">
        <v>1.85</v>
      </c>
      <c r="H913" s="5">
        <v>21.863803000000001</v>
      </c>
      <c r="I913" s="5">
        <v>1.85</v>
      </c>
      <c r="J913" s="5">
        <v>21.863803000000001</v>
      </c>
      <c r="K913" s="5">
        <v>6.7641311700000006</v>
      </c>
      <c r="L913" s="5">
        <v>2.9865566499999998</v>
      </c>
      <c r="M913" s="5">
        <v>15.371387</v>
      </c>
      <c r="N913" s="5" t="s">
        <v>42</v>
      </c>
      <c r="O913" s="5" t="s">
        <v>42</v>
      </c>
      <c r="P913" s="5">
        <v>1.7681039999999999</v>
      </c>
      <c r="Q913" s="5">
        <v>12.429569000000001</v>
      </c>
      <c r="R913" s="5">
        <v>12.429569000000001</v>
      </c>
      <c r="S913" s="1" t="s">
        <v>49</v>
      </c>
      <c r="T913" s="7">
        <v>3489242</v>
      </c>
      <c r="U913" s="7">
        <v>3028908</v>
      </c>
      <c r="V913" s="7">
        <v>2776222</v>
      </c>
      <c r="W913" s="7">
        <v>2461275</v>
      </c>
      <c r="X913" s="7">
        <v>3728412</v>
      </c>
      <c r="Y913" s="7">
        <v>3695654</v>
      </c>
      <c r="Z913" s="7">
        <v>3611089</v>
      </c>
      <c r="AA913" s="7">
        <v>3489242</v>
      </c>
      <c r="AB913" s="5">
        <v>32.529000000000003</v>
      </c>
      <c r="AC913" s="5">
        <v>32.795000000000002</v>
      </c>
      <c r="AD913" s="8">
        <v>12.284000000000001</v>
      </c>
      <c r="AE913" s="8">
        <v>12.369</v>
      </c>
      <c r="AF913" s="7">
        <v>35329000</v>
      </c>
      <c r="AG913" s="7">
        <v>35282000</v>
      </c>
      <c r="AH913" s="7">
        <v>34826000</v>
      </c>
      <c r="AI913" s="5">
        <v>98.06</v>
      </c>
      <c r="AJ913" s="7">
        <v>483</v>
      </c>
      <c r="AK913" s="7">
        <v>34639603</v>
      </c>
      <c r="AL913" s="6">
        <v>6595.0340150000002</v>
      </c>
      <c r="AM913" s="7">
        <v>34705815</v>
      </c>
      <c r="AN913" s="5">
        <v>98.249039999999994</v>
      </c>
    </row>
    <row r="914" spans="1:40" x14ac:dyDescent="0.3">
      <c r="A914" s="4" t="s">
        <v>963</v>
      </c>
      <c r="B914" s="2">
        <v>4147331</v>
      </c>
      <c r="C914" s="1" t="s">
        <v>54</v>
      </c>
      <c r="D914" s="5">
        <v>6734.5710255000004</v>
      </c>
      <c r="E914" s="6">
        <v>5404.0710250000002</v>
      </c>
      <c r="F914" s="6">
        <v>6422.0710259999996</v>
      </c>
      <c r="G914" s="5">
        <v>0.17</v>
      </c>
      <c r="H914" s="5">
        <v>16.84169</v>
      </c>
      <c r="I914" s="5">
        <v>0.17</v>
      </c>
      <c r="J914" s="5">
        <v>16.84169</v>
      </c>
      <c r="K914" s="5">
        <v>8.1164383600000001</v>
      </c>
      <c r="L914" s="5">
        <v>1.4595593299999998</v>
      </c>
      <c r="M914" s="5">
        <v>11.152941</v>
      </c>
      <c r="N914" s="5" t="s">
        <v>42</v>
      </c>
      <c r="O914" s="5" t="s">
        <v>42</v>
      </c>
      <c r="P914" s="5">
        <v>2.3159640000000001</v>
      </c>
      <c r="Q914" s="5">
        <v>8.820093</v>
      </c>
      <c r="R914" s="5">
        <v>8.820093</v>
      </c>
      <c r="S914" s="1" t="s">
        <v>49</v>
      </c>
      <c r="T914" s="7">
        <v>2101800</v>
      </c>
      <c r="U914" s="7">
        <v>2203600</v>
      </c>
      <c r="V914" s="7">
        <v>2767000</v>
      </c>
      <c r="W914" s="7">
        <v>2298600</v>
      </c>
      <c r="X914" s="7">
        <v>2333400</v>
      </c>
      <c r="Y914" s="7">
        <v>2229600</v>
      </c>
      <c r="Z914" s="7">
        <v>2157700</v>
      </c>
      <c r="AA914" s="7">
        <v>2101800</v>
      </c>
      <c r="AB914" s="5">
        <v>63.807000000000002</v>
      </c>
      <c r="AC914" s="8">
        <v>64.25</v>
      </c>
      <c r="AD914" s="5">
        <v>24.103000000000002</v>
      </c>
      <c r="AE914" s="5">
        <v>26.257999999999999</v>
      </c>
      <c r="AF914" s="7">
        <v>158514895</v>
      </c>
      <c r="AG914" s="7">
        <v>159603194</v>
      </c>
      <c r="AH914" s="7">
        <v>165615773</v>
      </c>
      <c r="AI914" s="5">
        <v>72.53</v>
      </c>
      <c r="AJ914" s="7">
        <v>455</v>
      </c>
      <c r="AK914" s="7">
        <v>115295349</v>
      </c>
      <c r="AL914" s="6">
        <v>4918.4995879999997</v>
      </c>
      <c r="AM914" s="7">
        <v>94688576</v>
      </c>
      <c r="AN914" s="5">
        <v>59.568890000000003</v>
      </c>
    </row>
    <row r="915" spans="1:40" x14ac:dyDescent="0.3">
      <c r="A915" s="4" t="s">
        <v>964</v>
      </c>
      <c r="B915" s="2">
        <v>105364</v>
      </c>
      <c r="C915" s="1" t="s">
        <v>54</v>
      </c>
      <c r="D915" s="5">
        <v>6611.2289982900002</v>
      </c>
      <c r="E915" s="6">
        <v>15206.228998000001</v>
      </c>
      <c r="F915" s="6">
        <v>15206.228997999999</v>
      </c>
      <c r="G915" s="8">
        <v>3.2589999999999999</v>
      </c>
      <c r="H915" s="5">
        <v>14.625316</v>
      </c>
      <c r="I915" s="8">
        <v>3.2360000000000002</v>
      </c>
      <c r="J915" s="5">
        <v>14.625316</v>
      </c>
      <c r="K915" s="5">
        <v>4.5594540200000004</v>
      </c>
      <c r="L915" s="5">
        <v>2.1633477700000001</v>
      </c>
      <c r="M915" s="5">
        <v>61.912871000000003</v>
      </c>
      <c r="N915" s="5" t="s">
        <v>42</v>
      </c>
      <c r="O915" s="5" t="s">
        <v>42</v>
      </c>
      <c r="P915" s="5">
        <v>1.219425</v>
      </c>
      <c r="Q915" s="5">
        <v>5.3196529999999997</v>
      </c>
      <c r="R915" s="5">
        <v>5.3196529999999997</v>
      </c>
      <c r="S915" s="1" t="s">
        <v>49</v>
      </c>
      <c r="T915" s="7">
        <v>11783000</v>
      </c>
      <c r="U915" s="7">
        <v>12011000</v>
      </c>
      <c r="V915" s="7">
        <v>9663000</v>
      </c>
      <c r="W915" s="7">
        <v>8420000</v>
      </c>
      <c r="X915" s="7">
        <v>12470000</v>
      </c>
      <c r="Y915" s="7">
        <v>12226000</v>
      </c>
      <c r="Z915" s="7">
        <v>11929000</v>
      </c>
      <c r="AA915" s="7">
        <v>11783000</v>
      </c>
      <c r="AB915" s="5">
        <v>19.510999999999999</v>
      </c>
      <c r="AC915" s="5">
        <v>19.181999999999999</v>
      </c>
      <c r="AD915" s="5">
        <v>21.640999999999998</v>
      </c>
      <c r="AE915" s="5">
        <v>20.032</v>
      </c>
      <c r="AF915" s="7">
        <v>42290213</v>
      </c>
      <c r="AG915" s="7">
        <v>43283183</v>
      </c>
      <c r="AH915" s="7">
        <v>44322243</v>
      </c>
      <c r="AI915" s="5">
        <v>89.25</v>
      </c>
      <c r="AJ915" s="7">
        <v>477</v>
      </c>
      <c r="AK915" s="7">
        <v>37746120</v>
      </c>
      <c r="AL915" s="6">
        <v>5900.8509389999999</v>
      </c>
      <c r="AM915" s="7">
        <v>41079920</v>
      </c>
      <c r="AN915" s="5">
        <v>97.138130000000004</v>
      </c>
    </row>
    <row r="916" spans="1:40" x14ac:dyDescent="0.3">
      <c r="A916" s="4" t="s">
        <v>965</v>
      </c>
      <c r="B916" s="2">
        <v>4001036</v>
      </c>
      <c r="C916" s="1" t="s">
        <v>54</v>
      </c>
      <c r="D916" s="5">
        <v>6176.4626841199997</v>
      </c>
      <c r="E916" s="6">
        <v>6604.6626839999999</v>
      </c>
      <c r="F916" s="6" t="s">
        <v>42</v>
      </c>
      <c r="G916" s="5">
        <v>0.86</v>
      </c>
      <c r="H916" s="5">
        <v>38.659218000000003</v>
      </c>
      <c r="I916" s="5">
        <v>0.86</v>
      </c>
      <c r="J916" s="5">
        <v>38.659218000000003</v>
      </c>
      <c r="K916" s="5">
        <v>13.655252470000001</v>
      </c>
      <c r="L916" s="5">
        <v>7.1915882099999999</v>
      </c>
      <c r="M916" s="5">
        <v>62.309322000000002</v>
      </c>
      <c r="N916" s="5" t="s">
        <v>42</v>
      </c>
      <c r="O916" s="5" t="s">
        <v>42</v>
      </c>
      <c r="P916" s="5">
        <v>2.6584539999999999</v>
      </c>
      <c r="Q916" s="5">
        <v>17.764019999999999</v>
      </c>
      <c r="R916" s="5">
        <v>17.764019999999999</v>
      </c>
      <c r="S916" s="1" t="s">
        <v>98</v>
      </c>
      <c r="T916" s="7">
        <v>2407800</v>
      </c>
      <c r="U916" s="7">
        <v>2297900</v>
      </c>
      <c r="V916" s="7">
        <v>2050100</v>
      </c>
      <c r="W916" s="7">
        <v>1808400</v>
      </c>
      <c r="X916" s="7">
        <v>2484400</v>
      </c>
      <c r="Y916" s="7">
        <v>2446900</v>
      </c>
      <c r="Z916" s="7">
        <v>2407800</v>
      </c>
      <c r="AA916" s="7">
        <v>2422400</v>
      </c>
      <c r="AB916" s="5">
        <v>21.829000000000001</v>
      </c>
      <c r="AC916" s="8">
        <v>23.78</v>
      </c>
      <c r="AD916" s="8">
        <v>12.742000000000001</v>
      </c>
      <c r="AE916" s="5">
        <v>13.867000000000001</v>
      </c>
      <c r="AF916" s="7">
        <v>52500000</v>
      </c>
      <c r="AG916" s="7">
        <v>52400000</v>
      </c>
      <c r="AH916" s="7">
        <v>52100000</v>
      </c>
      <c r="AI916" s="5">
        <v>105.43</v>
      </c>
      <c r="AJ916" s="7">
        <v>460</v>
      </c>
      <c r="AK916" s="7">
        <v>55354485</v>
      </c>
      <c r="AL916" s="6">
        <v>6511.9016149999998</v>
      </c>
      <c r="AM916" s="7">
        <v>51442402</v>
      </c>
      <c r="AN916" s="5">
        <v>97.979770000000002</v>
      </c>
    </row>
    <row r="917" spans="1:40" x14ac:dyDescent="0.3">
      <c r="A917" s="4" t="s">
        <v>966</v>
      </c>
      <c r="B917" s="2">
        <v>4910572</v>
      </c>
      <c r="C917" s="1" t="s">
        <v>54</v>
      </c>
      <c r="D917" s="5">
        <v>7328.2199126400001</v>
      </c>
      <c r="E917" s="6">
        <v>11101.900911999999</v>
      </c>
      <c r="F917" s="6" t="s">
        <v>42</v>
      </c>
      <c r="G917" s="5">
        <v>1.66</v>
      </c>
      <c r="H917" s="5">
        <v>112.071124</v>
      </c>
      <c r="I917" s="5">
        <v>1.66</v>
      </c>
      <c r="J917" s="5">
        <v>112.071124</v>
      </c>
      <c r="K917" s="5" t="s">
        <v>799</v>
      </c>
      <c r="L917" s="5" t="s">
        <v>799</v>
      </c>
      <c r="M917" s="5" t="s">
        <v>799</v>
      </c>
      <c r="N917" s="5" t="s">
        <v>42</v>
      </c>
      <c r="O917" s="5" t="s">
        <v>42</v>
      </c>
      <c r="P917" s="5">
        <v>3.573642</v>
      </c>
      <c r="Q917" s="5">
        <v>18.584786000000001</v>
      </c>
      <c r="R917" s="5">
        <v>18.584786000000001</v>
      </c>
      <c r="S917" s="1" t="s">
        <v>45</v>
      </c>
      <c r="T917" s="7">
        <v>3029126</v>
      </c>
      <c r="U917" s="7">
        <v>3590477</v>
      </c>
      <c r="V917" s="7">
        <v>3758820</v>
      </c>
      <c r="W917" s="7">
        <v>2848626</v>
      </c>
      <c r="X917" s="7">
        <v>3106607</v>
      </c>
      <c r="Y917" s="7">
        <v>3046100</v>
      </c>
      <c r="Z917" s="7">
        <v>3016924</v>
      </c>
      <c r="AA917" s="7">
        <v>3029126</v>
      </c>
      <c r="AB917" s="5">
        <v>45.854999999999997</v>
      </c>
      <c r="AC917" s="5">
        <v>44.198999999999998</v>
      </c>
      <c r="AD917" s="5">
        <v>16.661999999999999</v>
      </c>
      <c r="AE917" s="8">
        <v>14.79</v>
      </c>
      <c r="AF917" s="7">
        <v>18600291</v>
      </c>
      <c r="AG917" s="7">
        <v>18482697</v>
      </c>
      <c r="AH917" s="7">
        <v>18218397</v>
      </c>
      <c r="AI917" s="5">
        <v>90.35</v>
      </c>
      <c r="AJ917" s="7">
        <v>465</v>
      </c>
      <c r="AK917" s="7">
        <v>16807492</v>
      </c>
      <c r="AL917" s="6">
        <v>6620.9753229999997</v>
      </c>
      <c r="AM917" s="7">
        <v>15098550</v>
      </c>
      <c r="AN917" s="5">
        <v>81.162570000000002</v>
      </c>
    </row>
    <row r="918" spans="1:40" x14ac:dyDescent="0.3">
      <c r="A918" s="4" t="s">
        <v>967</v>
      </c>
      <c r="B918" s="2">
        <v>4987474</v>
      </c>
      <c r="C918" s="1" t="s">
        <v>41</v>
      </c>
      <c r="D918" s="5">
        <v>5952.48253725</v>
      </c>
      <c r="E918" s="6">
        <v>5762.6445370000001</v>
      </c>
      <c r="F918" s="6" t="s">
        <v>42</v>
      </c>
      <c r="G918" s="8">
        <v>2.2599999999999998</v>
      </c>
      <c r="H918" s="5">
        <v>48.074834000000003</v>
      </c>
      <c r="I918" s="8">
        <v>2.2599999999999998</v>
      </c>
      <c r="J918" s="5">
        <v>48.074834000000003</v>
      </c>
      <c r="K918" s="5">
        <v>13.47808704</v>
      </c>
      <c r="L918" s="5">
        <v>5.7690113799999994</v>
      </c>
      <c r="M918" s="5">
        <v>30.459942999999999</v>
      </c>
      <c r="N918" s="5" t="s">
        <v>42</v>
      </c>
      <c r="O918" s="5" t="s">
        <v>42</v>
      </c>
      <c r="P918" s="5">
        <v>6.8608630000000002</v>
      </c>
      <c r="Q918" s="5">
        <v>24.787807000000001</v>
      </c>
      <c r="R918" s="5">
        <v>24.787807000000001</v>
      </c>
      <c r="S918" s="1" t="s">
        <v>98</v>
      </c>
      <c r="T918" s="7">
        <v>792840</v>
      </c>
      <c r="U918" s="7">
        <v>757904</v>
      </c>
      <c r="V918" s="7">
        <v>626435</v>
      </c>
      <c r="W918" s="7">
        <v>419205</v>
      </c>
      <c r="X918" s="7">
        <v>839930</v>
      </c>
      <c r="Y918" s="7">
        <v>815657</v>
      </c>
      <c r="Z918" s="7">
        <v>792840</v>
      </c>
      <c r="AA918" s="7">
        <v>777665</v>
      </c>
      <c r="AB918" s="5">
        <v>44.238999999999997</v>
      </c>
      <c r="AC918" s="5">
        <v>45.116</v>
      </c>
      <c r="AD918" s="5">
        <v>25.087</v>
      </c>
      <c r="AE918" s="8">
        <v>26.22</v>
      </c>
      <c r="AF918" s="7">
        <v>16789548</v>
      </c>
      <c r="AG918" s="7">
        <v>15535759</v>
      </c>
      <c r="AH918" s="7">
        <v>15540000</v>
      </c>
      <c r="AI918" s="5">
        <v>92.39</v>
      </c>
      <c r="AJ918" s="7">
        <v>400</v>
      </c>
      <c r="AK918" s="7">
        <v>15536215</v>
      </c>
      <c r="AL918" s="6">
        <v>5499.4317039999996</v>
      </c>
      <c r="AM918" s="7">
        <v>16601046</v>
      </c>
      <c r="AN918" s="5">
        <v>98.721080000000001</v>
      </c>
    </row>
    <row r="919" spans="1:40" x14ac:dyDescent="0.3">
      <c r="A919" s="4" t="s">
        <v>968</v>
      </c>
      <c r="B919" s="2">
        <v>4420308</v>
      </c>
      <c r="C919" s="1" t="s">
        <v>54</v>
      </c>
      <c r="D919" s="5">
        <v>6824.3863591999998</v>
      </c>
      <c r="E919" s="6">
        <v>4566.6972889999997</v>
      </c>
      <c r="F919" s="6" t="s">
        <v>42</v>
      </c>
      <c r="G919" s="5">
        <v>0.27529359584703783</v>
      </c>
      <c r="H919" s="5">
        <v>6.1841970000000002</v>
      </c>
      <c r="I919" s="5">
        <v>0.27529359584703783</v>
      </c>
      <c r="J919" s="5">
        <v>6.1841970000000002</v>
      </c>
      <c r="K919" s="5">
        <v>1.8571825000000002</v>
      </c>
      <c r="L919" s="5">
        <v>1.27301073</v>
      </c>
      <c r="M919" s="5" t="s">
        <v>42</v>
      </c>
      <c r="N919" s="5" t="s">
        <v>42</v>
      </c>
      <c r="O919" s="5" t="s">
        <v>42</v>
      </c>
      <c r="P919" s="5">
        <v>0.291551</v>
      </c>
      <c r="Q919" s="5">
        <v>2.692647</v>
      </c>
      <c r="R919" s="5">
        <v>2.692647</v>
      </c>
      <c r="S919" s="1" t="s">
        <v>49</v>
      </c>
      <c r="T919" s="7">
        <v>15948312.744119033</v>
      </c>
      <c r="U919" s="7">
        <v>15353400.823565429</v>
      </c>
      <c r="V919" s="7">
        <v>18148304.824829772</v>
      </c>
      <c r="W919" s="7">
        <v>14772734.124430018</v>
      </c>
      <c r="X919" s="7">
        <v>15257942.501615535</v>
      </c>
      <c r="Y919" s="7">
        <v>15504426.951952914</v>
      </c>
      <c r="Z919" s="7">
        <v>15769392.543535555</v>
      </c>
      <c r="AA919" s="7">
        <v>15948312.744119033</v>
      </c>
      <c r="AB919" s="5">
        <v>22.791</v>
      </c>
      <c r="AC919" s="5">
        <v>23.731999999999999</v>
      </c>
      <c r="AD919" s="8">
        <v>9.2149999999999999</v>
      </c>
      <c r="AE919" s="8">
        <v>10.319000000000001</v>
      </c>
      <c r="AF919" s="7">
        <v>513884515</v>
      </c>
      <c r="AG919" s="7">
        <v>533450010</v>
      </c>
      <c r="AH919" s="7">
        <v>541821995</v>
      </c>
      <c r="AI919" s="5">
        <v>59.64</v>
      </c>
      <c r="AJ919" s="7">
        <v>394</v>
      </c>
      <c r="AK919" s="7">
        <v>306486252</v>
      </c>
      <c r="AL919" s="6">
        <v>4070.1374259999998</v>
      </c>
      <c r="AM919" s="7">
        <v>322826420</v>
      </c>
      <c r="AN919" s="5">
        <v>62.820810000000002</v>
      </c>
    </row>
    <row r="920" spans="1:40" x14ac:dyDescent="0.3">
      <c r="A920" s="4" t="s">
        <v>969</v>
      </c>
      <c r="B920" s="2">
        <v>29721221</v>
      </c>
      <c r="C920" s="1" t="s">
        <v>54</v>
      </c>
      <c r="D920" s="5">
        <v>6325.2602297399999</v>
      </c>
      <c r="E920" s="6">
        <v>6143.3112289999999</v>
      </c>
      <c r="F920" s="6" t="s">
        <v>42</v>
      </c>
      <c r="G920" s="5">
        <v>1.6E-2</v>
      </c>
      <c r="H920" s="5" t="s">
        <v>799</v>
      </c>
      <c r="I920" s="5">
        <v>1.6E-2</v>
      </c>
      <c r="J920" s="5" t="s">
        <v>799</v>
      </c>
      <c r="K920" s="5">
        <v>20.58779762</v>
      </c>
      <c r="L920" s="5">
        <v>15.062602070000001</v>
      </c>
      <c r="M920" s="5">
        <v>48.629173999999999</v>
      </c>
      <c r="N920" s="5" t="s">
        <v>42</v>
      </c>
      <c r="O920" s="5" t="s">
        <v>42</v>
      </c>
      <c r="P920" s="5">
        <v>14.476751999999999</v>
      </c>
      <c r="Q920" s="5">
        <v>121.93706400000001</v>
      </c>
      <c r="R920" s="5">
        <v>121.93706400000001</v>
      </c>
      <c r="S920" s="1" t="s">
        <v>49</v>
      </c>
      <c r="T920" s="7">
        <v>368168</v>
      </c>
      <c r="U920" s="7">
        <v>303426</v>
      </c>
      <c r="V920" s="7">
        <v>252022</v>
      </c>
      <c r="W920" s="7">
        <v>203222</v>
      </c>
      <c r="X920" s="7">
        <v>424357</v>
      </c>
      <c r="Y920" s="7">
        <v>403193</v>
      </c>
      <c r="Z920" s="7">
        <v>386281</v>
      </c>
      <c r="AA920" s="7">
        <v>368168</v>
      </c>
      <c r="AB920" s="5">
        <v>70.903000000000006</v>
      </c>
      <c r="AC920" s="8">
        <v>72.25</v>
      </c>
      <c r="AD920" s="8">
        <v>2.2909999999999999</v>
      </c>
      <c r="AE920" s="8">
        <v>9.7750000000000004</v>
      </c>
      <c r="AF920" s="7">
        <v>219563188</v>
      </c>
      <c r="AG920" s="7">
        <v>218726525</v>
      </c>
      <c r="AH920" s="7">
        <v>202022234</v>
      </c>
      <c r="AI920" s="5">
        <v>90.49</v>
      </c>
      <c r="AJ920" s="7">
        <v>328</v>
      </c>
      <c r="AK920" s="7">
        <v>206852581</v>
      </c>
      <c r="AL920" s="6">
        <v>5723.6109159999996</v>
      </c>
      <c r="AM920" s="7">
        <v>195673787</v>
      </c>
      <c r="AN920" s="5">
        <v>85.59796</v>
      </c>
    </row>
    <row r="921" spans="1:40" x14ac:dyDescent="0.3">
      <c r="A921" s="4" t="s">
        <v>970</v>
      </c>
      <c r="B921" s="2">
        <v>4067051</v>
      </c>
      <c r="C921" s="1" t="s">
        <v>54</v>
      </c>
      <c r="D921" s="5">
        <v>6689.10753888</v>
      </c>
      <c r="E921" s="6">
        <v>15382.307537999999</v>
      </c>
      <c r="F921" s="6" t="s">
        <v>42</v>
      </c>
      <c r="G921" s="5">
        <v>4.6100000000000003</v>
      </c>
      <c r="H921" s="5">
        <v>9.7015700000000002</v>
      </c>
      <c r="I921" s="5">
        <v>4.6100000000000003</v>
      </c>
      <c r="J921" s="5">
        <v>9.7015700000000002</v>
      </c>
      <c r="K921" s="5" t="s">
        <v>799</v>
      </c>
      <c r="L921" s="5">
        <v>2.8209801199999998</v>
      </c>
      <c r="M921" s="5" t="s">
        <v>799</v>
      </c>
      <c r="N921" s="5" t="s">
        <v>42</v>
      </c>
      <c r="O921" s="5" t="s">
        <v>42</v>
      </c>
      <c r="P921" s="5">
        <v>0.58444300000000005</v>
      </c>
      <c r="Q921" s="5">
        <v>9.642417</v>
      </c>
      <c r="R921" s="5">
        <v>9.642417</v>
      </c>
      <c r="S921" s="1" t="s">
        <v>49</v>
      </c>
      <c r="T921" s="7">
        <v>26948900</v>
      </c>
      <c r="U921" s="7">
        <v>26985000</v>
      </c>
      <c r="V921" s="7">
        <v>25844000</v>
      </c>
      <c r="W921" s="7">
        <v>20390000</v>
      </c>
      <c r="X921" s="7">
        <v>26319600</v>
      </c>
      <c r="Y921" s="7">
        <v>26626200</v>
      </c>
      <c r="Z921" s="7">
        <v>27035900</v>
      </c>
      <c r="AA921" s="7">
        <v>26948900</v>
      </c>
      <c r="AB921" s="5">
        <v>19.042000000000002</v>
      </c>
      <c r="AC921" s="5">
        <v>18.082000000000001</v>
      </c>
      <c r="AD921" s="8">
        <v>6.95</v>
      </c>
      <c r="AE921" s="8">
        <v>5.7249999999999996</v>
      </c>
      <c r="AF921" s="7">
        <v>39646204</v>
      </c>
      <c r="AG921" s="7">
        <v>39679183</v>
      </c>
      <c r="AH921" s="7">
        <v>42771802</v>
      </c>
      <c r="AI921" s="8">
        <v>81.8</v>
      </c>
      <c r="AJ921" s="7">
        <v>513</v>
      </c>
      <c r="AK921" s="7">
        <v>32431679</v>
      </c>
      <c r="AL921" s="6">
        <v>5471.8728799999999</v>
      </c>
      <c r="AM921" s="7">
        <v>33465140</v>
      </c>
      <c r="AN921" s="5">
        <v>84.409440000000004</v>
      </c>
    </row>
    <row r="922" spans="1:40" x14ac:dyDescent="0.3">
      <c r="A922" s="4" t="s">
        <v>971</v>
      </c>
      <c r="B922" s="2">
        <v>100165</v>
      </c>
      <c r="C922" s="1" t="s">
        <v>41</v>
      </c>
      <c r="D922" s="5">
        <v>6719.8899739199996</v>
      </c>
      <c r="E922" s="6" t="s">
        <v>42</v>
      </c>
      <c r="F922" s="6">
        <v>889.34497399999964</v>
      </c>
      <c r="G922" s="8">
        <v>2.1579999999999999</v>
      </c>
      <c r="H922" s="5">
        <v>12.804347826087</v>
      </c>
      <c r="I922" s="8">
        <v>2.1579999999999999</v>
      </c>
      <c r="J922" s="5">
        <v>12.804347826087</v>
      </c>
      <c r="K922" s="5">
        <v>1.3649470160592001</v>
      </c>
      <c r="L922" s="5">
        <v>1.1728163410016399</v>
      </c>
      <c r="M922" s="5">
        <v>14.681414999999999</v>
      </c>
      <c r="N922" s="5" t="s">
        <v>42</v>
      </c>
      <c r="O922" s="5" t="s">
        <v>42</v>
      </c>
      <c r="P922" s="5" t="s">
        <v>42</v>
      </c>
      <c r="Q922" s="5" t="s">
        <v>42</v>
      </c>
      <c r="R922" s="5" t="s">
        <v>42</v>
      </c>
      <c r="S922" s="1" t="s">
        <v>49</v>
      </c>
      <c r="T922" s="7">
        <v>2782248</v>
      </c>
      <c r="U922" s="7">
        <v>2794882</v>
      </c>
      <c r="V922" s="7">
        <v>2592711</v>
      </c>
      <c r="W922" s="7">
        <v>2363375</v>
      </c>
      <c r="X922" s="7">
        <v>2888658</v>
      </c>
      <c r="Y922" s="7">
        <v>2845672</v>
      </c>
      <c r="Z922" s="7">
        <v>2803193</v>
      </c>
      <c r="AA922" s="7">
        <v>2782248</v>
      </c>
      <c r="AB922" s="5" t="s">
        <v>42</v>
      </c>
      <c r="AC922" s="5" t="s">
        <v>42</v>
      </c>
      <c r="AD922" s="5" t="s">
        <v>42</v>
      </c>
      <c r="AE922" s="5" t="s">
        <v>42</v>
      </c>
      <c r="AF922" s="7">
        <v>71787349</v>
      </c>
      <c r="AG922" s="7">
        <v>72365926</v>
      </c>
      <c r="AH922" s="7">
        <v>72127595</v>
      </c>
      <c r="AI922" s="5">
        <v>90.39</v>
      </c>
      <c r="AJ922" s="7">
        <v>417</v>
      </c>
      <c r="AK922" s="7">
        <v>64450254</v>
      </c>
      <c r="AL922" s="6">
        <v>6073.7919359999996</v>
      </c>
      <c r="AM922" s="7">
        <v>69484488</v>
      </c>
      <c r="AN922" s="5">
        <v>97.445319999999995</v>
      </c>
    </row>
    <row r="923" spans="1:40" x14ac:dyDescent="0.3">
      <c r="A923" s="4" t="s">
        <v>972</v>
      </c>
      <c r="B923" s="2">
        <v>103177</v>
      </c>
      <c r="C923" s="1" t="s">
        <v>54</v>
      </c>
      <c r="D923" s="5">
        <v>6628.0128800000002</v>
      </c>
      <c r="E923" s="6">
        <v>8855.2688799999996</v>
      </c>
      <c r="F923" s="6">
        <v>9035.0986040000007</v>
      </c>
      <c r="G923" s="5">
        <v>0.75</v>
      </c>
      <c r="H923" s="5">
        <v>21.4935622317597</v>
      </c>
      <c r="I923" s="5">
        <v>0.75</v>
      </c>
      <c r="J923" s="5">
        <v>21.4935622317597</v>
      </c>
      <c r="K923" s="5">
        <v>2.5377339320556298</v>
      </c>
      <c r="L923" s="5">
        <v>2.5178526268924197</v>
      </c>
      <c r="M923" s="5">
        <v>19.493967000000001</v>
      </c>
      <c r="N923" s="5" t="s">
        <v>42</v>
      </c>
      <c r="O923" s="5" t="s">
        <v>42</v>
      </c>
      <c r="P923" s="5">
        <v>13.508626</v>
      </c>
      <c r="Q923" s="5">
        <v>19.913565999999999</v>
      </c>
      <c r="R923" s="5">
        <v>15.588022807849301</v>
      </c>
      <c r="S923" s="1" t="s">
        <v>49</v>
      </c>
      <c r="T923" s="7">
        <v>627569</v>
      </c>
      <c r="U923" s="7">
        <v>569660</v>
      </c>
      <c r="V923" s="7">
        <v>476129</v>
      </c>
      <c r="W923" s="7">
        <v>441285</v>
      </c>
      <c r="X923" s="7">
        <v>656909</v>
      </c>
      <c r="Y923" s="7">
        <v>645515</v>
      </c>
      <c r="Z923" s="7">
        <v>634047</v>
      </c>
      <c r="AA923" s="7">
        <v>627569</v>
      </c>
      <c r="AB923" s="8">
        <v>72.61</v>
      </c>
      <c r="AC923" s="5">
        <v>72.832999999999998</v>
      </c>
      <c r="AD923" s="5">
        <v>66.858999999999995</v>
      </c>
      <c r="AE923" s="5">
        <v>67.311000000000007</v>
      </c>
      <c r="AF923" s="7">
        <v>132348500</v>
      </c>
      <c r="AG923" s="7">
        <v>132343894</v>
      </c>
      <c r="AH923" s="7">
        <v>132274973</v>
      </c>
      <c r="AI923" s="5">
        <v>96.01</v>
      </c>
      <c r="AJ923" s="7">
        <v>485</v>
      </c>
      <c r="AK923" s="7">
        <v>127068694</v>
      </c>
      <c r="AL923" s="6">
        <v>6363.600195</v>
      </c>
      <c r="AM923" s="7">
        <v>131484481</v>
      </c>
      <c r="AN923" s="5">
        <v>99.347160000000002</v>
      </c>
    </row>
    <row r="924" spans="1:40" x14ac:dyDescent="0.3">
      <c r="A924" s="4" t="s">
        <v>973</v>
      </c>
      <c r="B924" s="2">
        <v>4016692</v>
      </c>
      <c r="C924" s="1" t="s">
        <v>54</v>
      </c>
      <c r="D924" s="5">
        <v>6245.87136027</v>
      </c>
      <c r="E924" s="6">
        <v>7232.0123599999997</v>
      </c>
      <c r="F924" s="6" t="s">
        <v>42</v>
      </c>
      <c r="G924" s="8">
        <v>1.319</v>
      </c>
      <c r="H924" s="5">
        <v>30.585937999999999</v>
      </c>
      <c r="I924" s="8">
        <v>1.319</v>
      </c>
      <c r="J924" s="5">
        <v>30.585937999999999</v>
      </c>
      <c r="K924" s="5">
        <v>6.4992197599999999</v>
      </c>
      <c r="L924" s="5">
        <v>3.3650788199999999</v>
      </c>
      <c r="M924" s="5">
        <v>135</v>
      </c>
      <c r="N924" s="5" t="s">
        <v>42</v>
      </c>
      <c r="O924" s="5" t="s">
        <v>42</v>
      </c>
      <c r="P924" s="5">
        <v>2.0037940000000001</v>
      </c>
      <c r="Q924" s="5">
        <v>14.449026999999999</v>
      </c>
      <c r="R924" s="5">
        <v>14.449026999999999</v>
      </c>
      <c r="S924" s="1" t="s">
        <v>43</v>
      </c>
      <c r="T924" s="7">
        <v>3609160</v>
      </c>
      <c r="U924" s="7">
        <v>3319122</v>
      </c>
      <c r="V924" s="7">
        <v>3035783</v>
      </c>
      <c r="W924" s="7">
        <v>2851993</v>
      </c>
      <c r="X924" s="7">
        <v>3609160</v>
      </c>
      <c r="Y924" s="7">
        <v>3563939</v>
      </c>
      <c r="Z924" s="7">
        <v>3509380</v>
      </c>
      <c r="AA924" s="7">
        <v>3415869</v>
      </c>
      <c r="AB924" s="5">
        <v>27.622</v>
      </c>
      <c r="AC924" s="5">
        <v>27.622</v>
      </c>
      <c r="AD924" s="5">
        <v>13.013999999999999</v>
      </c>
      <c r="AE924" s="5">
        <v>13.013999999999999</v>
      </c>
      <c r="AF924" s="7">
        <v>31985711</v>
      </c>
      <c r="AG924" s="7">
        <v>31949627</v>
      </c>
      <c r="AH924" s="7">
        <v>31881525</v>
      </c>
      <c r="AI924" s="5">
        <v>91.52</v>
      </c>
      <c r="AJ924" s="7">
        <v>393</v>
      </c>
      <c r="AK924" s="7">
        <v>29288746</v>
      </c>
      <c r="AL924" s="6">
        <v>5733.2720289999997</v>
      </c>
      <c r="AM924" s="7">
        <v>28897181</v>
      </c>
      <c r="AN924" s="5">
        <v>90.292230000000004</v>
      </c>
    </row>
    <row r="925" spans="1:40" x14ac:dyDescent="0.3">
      <c r="A925" s="4" t="s">
        <v>974</v>
      </c>
      <c r="B925" s="2">
        <v>11221175</v>
      </c>
      <c r="C925" s="1" t="s">
        <v>54</v>
      </c>
      <c r="D925" s="5">
        <v>7165.30481108</v>
      </c>
      <c r="E925" s="6">
        <v>13347.052811</v>
      </c>
      <c r="F925" s="6">
        <v>13360.221810999999</v>
      </c>
      <c r="G925" s="5">
        <v>0.746</v>
      </c>
      <c r="H925" s="5">
        <v>9.204008</v>
      </c>
      <c r="I925" s="5">
        <v>0.746</v>
      </c>
      <c r="J925" s="5">
        <v>9.204008</v>
      </c>
      <c r="K925" s="5">
        <v>1.2126434699999999</v>
      </c>
      <c r="L925" s="5">
        <v>1.2126434699999999</v>
      </c>
      <c r="M925" s="5" t="s">
        <v>799</v>
      </c>
      <c r="N925" s="5" t="s">
        <v>42</v>
      </c>
      <c r="O925" s="5" t="s">
        <v>42</v>
      </c>
      <c r="P925" s="5">
        <v>10.439652000000001</v>
      </c>
      <c r="Q925" s="5" t="s">
        <v>42</v>
      </c>
      <c r="R925" s="5">
        <v>13.2823738181319</v>
      </c>
      <c r="S925" s="1" t="s">
        <v>49</v>
      </c>
      <c r="T925" s="7">
        <v>1143517</v>
      </c>
      <c r="U925" s="7">
        <v>850292</v>
      </c>
      <c r="V925" s="7">
        <v>624700</v>
      </c>
      <c r="W925" s="7">
        <v>389641</v>
      </c>
      <c r="X925" s="7">
        <v>1278496</v>
      </c>
      <c r="Y925" s="7">
        <v>1219238</v>
      </c>
      <c r="Z925" s="7">
        <v>1182538</v>
      </c>
      <c r="AA925" s="7">
        <v>1143517</v>
      </c>
      <c r="AB925" s="8">
        <v>100</v>
      </c>
      <c r="AC925" s="8">
        <v>100</v>
      </c>
      <c r="AD925" s="5" t="s">
        <v>42</v>
      </c>
      <c r="AE925" s="5" t="s">
        <v>42</v>
      </c>
      <c r="AF925" s="7">
        <v>209034336</v>
      </c>
      <c r="AG925" s="7">
        <v>198381800</v>
      </c>
      <c r="AH925" s="7">
        <v>173443538</v>
      </c>
      <c r="AI925" s="8">
        <v>30.8</v>
      </c>
      <c r="AJ925" s="7">
        <v>358</v>
      </c>
      <c r="AK925" s="7">
        <v>66741593</v>
      </c>
      <c r="AL925" s="6">
        <v>2207.1444799999999</v>
      </c>
      <c r="AM925" s="7" t="s">
        <v>42</v>
      </c>
      <c r="AN925" s="5" t="s">
        <v>42</v>
      </c>
    </row>
    <row r="926" spans="1:40" x14ac:dyDescent="0.3">
      <c r="A926" s="4" t="s">
        <v>975</v>
      </c>
      <c r="B926" s="2">
        <v>4094381</v>
      </c>
      <c r="C926" s="1" t="s">
        <v>54</v>
      </c>
      <c r="D926" s="5">
        <v>6998.9590936499999</v>
      </c>
      <c r="E926" s="6">
        <v>6447.292093</v>
      </c>
      <c r="F926" s="6" t="s">
        <v>42</v>
      </c>
      <c r="G926" s="8">
        <v>7.734</v>
      </c>
      <c r="H926" s="5">
        <v>11.32042</v>
      </c>
      <c r="I926" s="8">
        <v>7.734</v>
      </c>
      <c r="J926" s="5">
        <v>11.32042</v>
      </c>
      <c r="K926" s="5">
        <v>3.5647341899999998</v>
      </c>
      <c r="L926" s="5">
        <v>3.5647341899999998</v>
      </c>
      <c r="M926" s="5">
        <v>10.661127</v>
      </c>
      <c r="N926" s="5" t="s">
        <v>42</v>
      </c>
      <c r="O926" s="5" t="s">
        <v>42</v>
      </c>
      <c r="P926" s="5">
        <v>0.96264499999999997</v>
      </c>
      <c r="Q926" s="5">
        <v>6.6848929999999998</v>
      </c>
      <c r="R926" s="5">
        <v>6.6848929999999998</v>
      </c>
      <c r="S926" s="1" t="s">
        <v>45</v>
      </c>
      <c r="T926" s="7">
        <v>6874420</v>
      </c>
      <c r="U926" s="7">
        <v>6996215</v>
      </c>
      <c r="V926" s="7">
        <v>6624267</v>
      </c>
      <c r="W926" s="7">
        <v>4433185</v>
      </c>
      <c r="X926" s="7">
        <v>6697476</v>
      </c>
      <c r="Y926" s="7">
        <v>6750550</v>
      </c>
      <c r="Z926" s="7">
        <v>6833322</v>
      </c>
      <c r="AA926" s="7">
        <v>6874420</v>
      </c>
      <c r="AB926" s="5">
        <v>41.360999999999997</v>
      </c>
      <c r="AC926" s="5">
        <v>40.963999999999999</v>
      </c>
      <c r="AD926" s="5">
        <v>15.791</v>
      </c>
      <c r="AE926" s="5">
        <v>14.069000000000001</v>
      </c>
      <c r="AF926" s="7">
        <v>15904195</v>
      </c>
      <c r="AG926" s="7">
        <v>16178903</v>
      </c>
      <c r="AH926" s="7">
        <v>16300000</v>
      </c>
      <c r="AI926" s="5">
        <v>55.48</v>
      </c>
      <c r="AJ926" s="7">
        <v>266</v>
      </c>
      <c r="AK926" s="7">
        <v>8823714</v>
      </c>
      <c r="AL926" s="6">
        <v>3883.0518189999998</v>
      </c>
      <c r="AM926" s="7">
        <v>7629947</v>
      </c>
      <c r="AN926" s="5">
        <v>47.974429999999998</v>
      </c>
    </row>
    <row r="927" spans="1:40" x14ac:dyDescent="0.3">
      <c r="A927" s="4" t="s">
        <v>976</v>
      </c>
      <c r="B927" s="2">
        <v>4375571</v>
      </c>
      <c r="C927" s="1" t="s">
        <v>54</v>
      </c>
      <c r="D927" s="5">
        <v>6635.0314722700004</v>
      </c>
      <c r="E927" s="6">
        <v>12925.931472</v>
      </c>
      <c r="F927" s="6" t="s">
        <v>42</v>
      </c>
      <c r="G927" s="8">
        <v>1.2829999999999999</v>
      </c>
      <c r="H927" s="5">
        <v>20.111623000000002</v>
      </c>
      <c r="I927" s="8">
        <v>1.2829999999999999</v>
      </c>
      <c r="J927" s="5">
        <v>20.111623000000002</v>
      </c>
      <c r="K927" s="5" t="s">
        <v>799</v>
      </c>
      <c r="L927" s="5">
        <v>1.6205296599999999</v>
      </c>
      <c r="M927" s="5">
        <v>13.538883999999999</v>
      </c>
      <c r="N927" s="5" t="s">
        <v>42</v>
      </c>
      <c r="O927" s="5" t="s">
        <v>42</v>
      </c>
      <c r="P927" s="5">
        <v>1.6315059999999999</v>
      </c>
      <c r="Q927" s="5">
        <v>9.5366180000000007</v>
      </c>
      <c r="R927" s="5">
        <v>9.5366180000000007</v>
      </c>
      <c r="S927" s="1" t="s">
        <v>43</v>
      </c>
      <c r="T927" s="7">
        <v>7922700</v>
      </c>
      <c r="U927" s="7">
        <v>6991000</v>
      </c>
      <c r="V927" s="7">
        <v>5851200</v>
      </c>
      <c r="W927" s="7">
        <v>4980700</v>
      </c>
      <c r="X927" s="7">
        <v>7922700</v>
      </c>
      <c r="Y927" s="7">
        <v>7858000</v>
      </c>
      <c r="Z927" s="7">
        <v>7769700</v>
      </c>
      <c r="AA927" s="7">
        <v>7390600</v>
      </c>
      <c r="AB927" s="5">
        <v>29.091999999999999</v>
      </c>
      <c r="AC927" s="5">
        <v>29.091999999999999</v>
      </c>
      <c r="AD927" s="5">
        <v>16.209</v>
      </c>
      <c r="AE927" s="5">
        <v>16.209</v>
      </c>
      <c r="AF927" s="7">
        <v>58400000</v>
      </c>
      <c r="AG927" s="7">
        <v>58427526</v>
      </c>
      <c r="AH927" s="7">
        <v>60400000</v>
      </c>
      <c r="AI927" s="5">
        <v>83.83</v>
      </c>
      <c r="AJ927" s="7">
        <v>473</v>
      </c>
      <c r="AK927" s="7">
        <v>48999770</v>
      </c>
      <c r="AL927" s="6">
        <v>5561.9638919999998</v>
      </c>
      <c r="AM927" s="7">
        <v>42271305</v>
      </c>
      <c r="AN927" s="8">
        <v>72.316400000000002</v>
      </c>
    </row>
    <row r="928" spans="1:40" x14ac:dyDescent="0.3">
      <c r="A928" s="4" t="s">
        <v>977</v>
      </c>
      <c r="B928" s="2">
        <v>9098887</v>
      </c>
      <c r="C928" s="1" t="s">
        <v>54</v>
      </c>
      <c r="D928" s="5">
        <v>5499.1192993799996</v>
      </c>
      <c r="E928" s="6">
        <v>5256.4062990000002</v>
      </c>
      <c r="F928" s="6" t="s">
        <v>42</v>
      </c>
      <c r="G928" s="5">
        <v>0.32200000000000001</v>
      </c>
      <c r="H928" s="5">
        <v>56.561798000000003</v>
      </c>
      <c r="I928" s="5">
        <v>0.32200000000000001</v>
      </c>
      <c r="J928" s="5">
        <v>56.561798000000003</v>
      </c>
      <c r="K928" s="5">
        <v>19.406322279999998</v>
      </c>
      <c r="L928" s="5">
        <v>12.460396040000001</v>
      </c>
      <c r="M928" s="5">
        <v>36.008583999999999</v>
      </c>
      <c r="N928" s="5" t="s">
        <v>42</v>
      </c>
      <c r="O928" s="5" t="s">
        <v>42</v>
      </c>
      <c r="P928" s="5">
        <v>4.2322319999999998</v>
      </c>
      <c r="Q928" s="5">
        <v>83.938653000000002</v>
      </c>
      <c r="R928" s="5">
        <v>83.938653000000002</v>
      </c>
      <c r="S928" s="1" t="s">
        <v>49</v>
      </c>
      <c r="T928" s="7">
        <v>872000</v>
      </c>
      <c r="U928" s="7">
        <v>526916</v>
      </c>
      <c r="V928" s="7">
        <v>271878</v>
      </c>
      <c r="W928" s="7">
        <v>148757</v>
      </c>
      <c r="X928" s="7">
        <v>1241994</v>
      </c>
      <c r="Y928" s="7">
        <v>1067137</v>
      </c>
      <c r="Z928" s="7">
        <v>959401</v>
      </c>
      <c r="AA928" s="7">
        <v>872000</v>
      </c>
      <c r="AB928" s="8">
        <v>81.99</v>
      </c>
      <c r="AC928" s="5">
        <v>81.132000000000005</v>
      </c>
      <c r="AD928" s="5">
        <v>-1.891</v>
      </c>
      <c r="AE928" s="8">
        <v>4.8090000000000002</v>
      </c>
      <c r="AF928" s="7">
        <v>217816177</v>
      </c>
      <c r="AG928" s="7">
        <v>216795274</v>
      </c>
      <c r="AH928" s="7">
        <v>211956017</v>
      </c>
      <c r="AI928" s="5">
        <v>69.98</v>
      </c>
      <c r="AJ928" s="7">
        <v>385</v>
      </c>
      <c r="AK928" s="7">
        <v>152898020</v>
      </c>
      <c r="AL928" s="6">
        <v>3848.4431629999999</v>
      </c>
      <c r="AM928" s="7">
        <v>189098588</v>
      </c>
      <c r="AN928" s="5">
        <v>86.552250000000001</v>
      </c>
    </row>
    <row r="929" spans="1:40" x14ac:dyDescent="0.3">
      <c r="A929" s="4" t="s">
        <v>978</v>
      </c>
      <c r="B929" s="2">
        <v>4046290</v>
      </c>
      <c r="C929" s="1" t="s">
        <v>54</v>
      </c>
      <c r="D929" s="5">
        <v>6572.8554174999999</v>
      </c>
      <c r="E929" s="6">
        <v>8434.9514170000002</v>
      </c>
      <c r="F929" s="6">
        <v>8434.9514179999987</v>
      </c>
      <c r="G929" s="8">
        <v>2.2200000000000002</v>
      </c>
      <c r="H929" s="5">
        <v>27.304718000000001</v>
      </c>
      <c r="I929" s="8">
        <v>2.2200000000000002</v>
      </c>
      <c r="J929" s="5">
        <v>27.304718000000001</v>
      </c>
      <c r="K929" s="5" t="s">
        <v>799</v>
      </c>
      <c r="L929" s="5" t="s">
        <v>799</v>
      </c>
      <c r="M929" s="5">
        <v>50.981949</v>
      </c>
      <c r="N929" s="5" t="s">
        <v>42</v>
      </c>
      <c r="O929" s="5" t="s">
        <v>42</v>
      </c>
      <c r="P929" s="5">
        <v>10.827783</v>
      </c>
      <c r="Q929" s="5">
        <v>16.921904000000001</v>
      </c>
      <c r="R929" s="5">
        <v>16.921904000000001</v>
      </c>
      <c r="S929" s="1" t="s">
        <v>49</v>
      </c>
      <c r="T929" s="7">
        <v>760005</v>
      </c>
      <c r="U929" s="7">
        <v>676499</v>
      </c>
      <c r="V929" s="7">
        <v>540455</v>
      </c>
      <c r="W929" s="7">
        <v>371504</v>
      </c>
      <c r="X929" s="7">
        <v>779010</v>
      </c>
      <c r="Y929" s="7">
        <v>771945</v>
      </c>
      <c r="Z929" s="7">
        <v>765105</v>
      </c>
      <c r="AA929" s="7">
        <v>760005</v>
      </c>
      <c r="AB929" s="5">
        <v>90.596000000000004</v>
      </c>
      <c r="AC929" s="5">
        <v>89.741</v>
      </c>
      <c r="AD929" s="5">
        <v>63.255000000000003</v>
      </c>
      <c r="AE929" s="5">
        <v>60.765000000000001</v>
      </c>
      <c r="AF929" s="7">
        <v>46595093</v>
      </c>
      <c r="AG929" s="7">
        <v>46985257</v>
      </c>
      <c r="AH929" s="7">
        <v>49659039</v>
      </c>
      <c r="AI929" s="5">
        <v>84.43</v>
      </c>
      <c r="AJ929" s="7">
        <v>400</v>
      </c>
      <c r="AK929" s="7">
        <v>39296395</v>
      </c>
      <c r="AL929" s="6">
        <v>5549.436901</v>
      </c>
      <c r="AM929" s="7">
        <v>37640732</v>
      </c>
      <c r="AN929" s="5">
        <v>80.872370000000004</v>
      </c>
    </row>
    <row r="930" spans="1:40" x14ac:dyDescent="0.3">
      <c r="A930" s="4" t="s">
        <v>979</v>
      </c>
      <c r="B930" s="2">
        <v>4743346</v>
      </c>
      <c r="C930" s="1" t="s">
        <v>54</v>
      </c>
      <c r="D930" s="5">
        <v>5612.2702380399996</v>
      </c>
      <c r="E930" s="6">
        <v>6121.0012379999998</v>
      </c>
      <c r="F930" s="6" t="s">
        <v>42</v>
      </c>
      <c r="G930" s="5">
        <v>0.88700000000000001</v>
      </c>
      <c r="H930" s="5">
        <v>11.888889000000001</v>
      </c>
      <c r="I930" s="5">
        <v>0.88700000000000001</v>
      </c>
      <c r="J930" s="5">
        <v>11.888889000000001</v>
      </c>
      <c r="K930" s="5">
        <v>1.52643821</v>
      </c>
      <c r="L930" s="5">
        <v>1.3061592799999999</v>
      </c>
      <c r="M930" s="5">
        <v>9.909402</v>
      </c>
      <c r="N930" s="5" t="s">
        <v>42</v>
      </c>
      <c r="O930" s="5" t="s">
        <v>42</v>
      </c>
      <c r="P930" s="5">
        <v>0.77227100000000004</v>
      </c>
      <c r="Q930" s="5">
        <v>6.2557049999999998</v>
      </c>
      <c r="R930" s="5">
        <v>6.2557049999999998</v>
      </c>
      <c r="S930" s="1" t="s">
        <v>66</v>
      </c>
      <c r="T930" s="7">
        <v>7925972</v>
      </c>
      <c r="U930" s="7">
        <v>8799533</v>
      </c>
      <c r="V930" s="7">
        <v>8913481</v>
      </c>
      <c r="W930" s="7">
        <v>6729760</v>
      </c>
      <c r="X930" s="7">
        <v>7925972</v>
      </c>
      <c r="Y930" s="7">
        <v>8139051</v>
      </c>
      <c r="Z930" s="7">
        <v>8405555</v>
      </c>
      <c r="AA930" s="7">
        <v>8575271</v>
      </c>
      <c r="AB930" s="5">
        <v>17.141999999999999</v>
      </c>
      <c r="AC930" s="5">
        <v>17.141999999999999</v>
      </c>
      <c r="AD930" s="8">
        <v>11.512</v>
      </c>
      <c r="AE930" s="8">
        <v>11.512</v>
      </c>
      <c r="AF930" s="7">
        <v>114104057</v>
      </c>
      <c r="AG930" s="7">
        <v>115104191</v>
      </c>
      <c r="AH930" s="7">
        <v>116515427</v>
      </c>
      <c r="AI930" s="5">
        <v>89.27</v>
      </c>
      <c r="AJ930" s="7">
        <v>507</v>
      </c>
      <c r="AK930" s="7">
        <v>101787600</v>
      </c>
      <c r="AL930" s="6">
        <v>5009.9856719999998</v>
      </c>
      <c r="AM930" s="7">
        <v>113103701</v>
      </c>
      <c r="AN930" s="5">
        <v>99.192729999999997</v>
      </c>
    </row>
    <row r="931" spans="1:40" x14ac:dyDescent="0.3">
      <c r="A931" s="4" t="s">
        <v>980</v>
      </c>
      <c r="B931" s="2">
        <v>4988905</v>
      </c>
      <c r="C931" s="1" t="s">
        <v>41</v>
      </c>
      <c r="D931" s="5">
        <v>6160.3299273599996</v>
      </c>
      <c r="E931" s="6">
        <v>9795.9299269999992</v>
      </c>
      <c r="F931" s="6" t="s">
        <v>42</v>
      </c>
      <c r="G931" s="8">
        <v>2.2999999999999998</v>
      </c>
      <c r="H931" s="5">
        <v>17.015384999999998</v>
      </c>
      <c r="I931" s="8">
        <v>2.2999999999999998</v>
      </c>
      <c r="J931" s="5">
        <v>17.015384999999998</v>
      </c>
      <c r="K931" s="5" t="s">
        <v>799</v>
      </c>
      <c r="L931" s="5">
        <v>3.2469989600000004</v>
      </c>
      <c r="M931" s="5">
        <v>31.893623999999999</v>
      </c>
      <c r="N931" s="5" t="s">
        <v>42</v>
      </c>
      <c r="O931" s="5" t="s">
        <v>42</v>
      </c>
      <c r="P931" s="5">
        <v>1.0141659999999999</v>
      </c>
      <c r="Q931" s="5">
        <v>9.3758900000000001</v>
      </c>
      <c r="R931" s="5">
        <v>9.3758900000000001</v>
      </c>
      <c r="S931" s="1" t="s">
        <v>49</v>
      </c>
      <c r="T931" s="7">
        <v>9119800</v>
      </c>
      <c r="U931" s="7">
        <v>8429700</v>
      </c>
      <c r="V931" s="7">
        <v>6642000</v>
      </c>
      <c r="W931" s="7">
        <v>6077900</v>
      </c>
      <c r="X931" s="7">
        <v>9659100</v>
      </c>
      <c r="Y931" s="7">
        <v>9470800</v>
      </c>
      <c r="Z931" s="7">
        <v>9299900</v>
      </c>
      <c r="AA931" s="7">
        <v>9119800</v>
      </c>
      <c r="AB931" s="5">
        <v>25.687999999999999</v>
      </c>
      <c r="AC931" s="5">
        <v>25.667999999999999</v>
      </c>
      <c r="AD931" s="8">
        <v>9.8230000000000004</v>
      </c>
      <c r="AE931" s="8">
        <v>9.2129999999999992</v>
      </c>
      <c r="AF931" s="7">
        <v>61900000</v>
      </c>
      <c r="AG931" s="7">
        <v>61900000</v>
      </c>
      <c r="AH931" s="7">
        <v>63200000</v>
      </c>
      <c r="AI931" s="5">
        <v>98.78</v>
      </c>
      <c r="AJ931" s="7">
        <v>380</v>
      </c>
      <c r="AK931" s="7">
        <v>61133266</v>
      </c>
      <c r="AL931" s="6">
        <v>6085.2052970000004</v>
      </c>
      <c r="AM931" s="7">
        <v>61457461</v>
      </c>
      <c r="AN931" s="5">
        <v>99.304349999999999</v>
      </c>
    </row>
    <row r="932" spans="1:40" x14ac:dyDescent="0.3">
      <c r="A932" s="4" t="s">
        <v>981</v>
      </c>
      <c r="B932" s="2">
        <v>1011415</v>
      </c>
      <c r="C932" s="1" t="s">
        <v>54</v>
      </c>
      <c r="D932" s="5">
        <v>6294.0986839999996</v>
      </c>
      <c r="E932" s="6" t="s">
        <v>42</v>
      </c>
      <c r="F932" s="6">
        <v>6215.7526839999991</v>
      </c>
      <c r="G932" s="5">
        <v>0.72</v>
      </c>
      <c r="H932" s="5">
        <v>56.393442622950801</v>
      </c>
      <c r="I932" s="5">
        <v>0.72</v>
      </c>
      <c r="J932" s="5">
        <v>9.8850574712643695</v>
      </c>
      <c r="K932" s="5">
        <v>1.5893521713435899</v>
      </c>
      <c r="L932" s="5">
        <v>1.16015384846472</v>
      </c>
      <c r="M932" s="5">
        <v>9.7616350000000001</v>
      </c>
      <c r="N932" s="5" t="s">
        <v>42</v>
      </c>
      <c r="O932" s="5" t="s">
        <v>42</v>
      </c>
      <c r="P932" s="5" t="s">
        <v>42</v>
      </c>
      <c r="Q932" s="5" t="s">
        <v>42</v>
      </c>
      <c r="R932" s="5" t="s">
        <v>42</v>
      </c>
      <c r="S932" s="1" t="s">
        <v>49</v>
      </c>
      <c r="T932" s="7">
        <v>1241666</v>
      </c>
      <c r="U932" s="7">
        <v>1693776</v>
      </c>
      <c r="V932" s="7">
        <v>1162308</v>
      </c>
      <c r="W932" s="7">
        <v>1023271</v>
      </c>
      <c r="X932" s="7">
        <v>1350194</v>
      </c>
      <c r="Y932" s="7">
        <v>1312437</v>
      </c>
      <c r="Z932" s="7">
        <v>1290632</v>
      </c>
      <c r="AA932" s="7">
        <v>1241666</v>
      </c>
      <c r="AB932" s="5" t="s">
        <v>42</v>
      </c>
      <c r="AC932" s="5" t="s">
        <v>42</v>
      </c>
      <c r="AD932" s="5" t="s">
        <v>42</v>
      </c>
      <c r="AE932" s="5" t="s">
        <v>42</v>
      </c>
      <c r="AF932" s="7">
        <v>182315142</v>
      </c>
      <c r="AG932" s="7">
        <v>182430427</v>
      </c>
      <c r="AH932" s="7">
        <v>182611075</v>
      </c>
      <c r="AI932" s="5">
        <v>84.42</v>
      </c>
      <c r="AJ932" s="7">
        <v>378</v>
      </c>
      <c r="AK932" s="7">
        <v>154463111</v>
      </c>
      <c r="AL932" s="6">
        <v>5313.5310179999997</v>
      </c>
      <c r="AM932" s="7">
        <v>180744319</v>
      </c>
      <c r="AN932" s="5">
        <v>98.784670000000006</v>
      </c>
    </row>
    <row r="933" spans="1:40" x14ac:dyDescent="0.3">
      <c r="A933" s="4" t="s">
        <v>982</v>
      </c>
      <c r="B933" s="2">
        <v>29631408</v>
      </c>
      <c r="C933" s="1" t="s">
        <v>54</v>
      </c>
      <c r="D933" s="5">
        <v>6265.1418724799996</v>
      </c>
      <c r="E933" s="6">
        <v>10637.141872</v>
      </c>
      <c r="F933" s="6" t="s">
        <v>42</v>
      </c>
      <c r="G933" s="5">
        <v>0.01</v>
      </c>
      <c r="H933" s="5" t="s">
        <v>799</v>
      </c>
      <c r="I933" s="5">
        <v>0.01</v>
      </c>
      <c r="J933" s="5" t="s">
        <v>799</v>
      </c>
      <c r="K933" s="5" t="s">
        <v>799</v>
      </c>
      <c r="L933" s="5">
        <v>0.95057440999999998</v>
      </c>
      <c r="M933" s="5" t="s">
        <v>799</v>
      </c>
      <c r="N933" s="5" t="s">
        <v>42</v>
      </c>
      <c r="O933" s="5" t="s">
        <v>42</v>
      </c>
      <c r="P933" s="5">
        <v>2.270953</v>
      </c>
      <c r="Q933" s="5">
        <v>15.596982000000001</v>
      </c>
      <c r="R933" s="5">
        <v>15.596982000000001</v>
      </c>
      <c r="S933" s="1" t="s">
        <v>49</v>
      </c>
      <c r="T933" s="7">
        <v>4146000</v>
      </c>
      <c r="U933" s="7">
        <v>3768000</v>
      </c>
      <c r="V933" s="7">
        <v>3765000</v>
      </c>
      <c r="W933" s="7">
        <v>3412000</v>
      </c>
      <c r="X933" s="7">
        <v>4684000</v>
      </c>
      <c r="Y933" s="7">
        <v>4495000</v>
      </c>
      <c r="Z933" s="7">
        <v>4314000</v>
      </c>
      <c r="AA933" s="7">
        <v>4146000</v>
      </c>
      <c r="AB933" s="5">
        <v>60.396000000000001</v>
      </c>
      <c r="AC933" s="5">
        <v>60.887999999999998</v>
      </c>
      <c r="AD933" s="5">
        <v>14.134</v>
      </c>
      <c r="AE933" s="5">
        <v>13.557</v>
      </c>
      <c r="AF933" s="7">
        <v>352077427</v>
      </c>
      <c r="AG933" s="7">
        <v>351834173</v>
      </c>
      <c r="AH933" s="7">
        <v>350824535</v>
      </c>
      <c r="AI933" s="5">
        <v>10.87</v>
      </c>
      <c r="AJ933" s="7">
        <v>128</v>
      </c>
      <c r="AK933" s="7">
        <v>38266013</v>
      </c>
      <c r="AL933" s="6">
        <v>680.75237100000004</v>
      </c>
      <c r="AM933" s="7">
        <v>40605688</v>
      </c>
      <c r="AN933" s="5">
        <v>11.53007</v>
      </c>
    </row>
    <row r="934" spans="1:40" x14ac:dyDescent="0.3">
      <c r="A934" s="4" t="s">
        <v>983</v>
      </c>
      <c r="B934" s="2">
        <v>4991474</v>
      </c>
      <c r="C934" s="1" t="s">
        <v>54</v>
      </c>
      <c r="D934" s="5">
        <v>6118.6233269900004</v>
      </c>
      <c r="E934" s="6">
        <v>7016.262326</v>
      </c>
      <c r="F934" s="6" t="s">
        <v>42</v>
      </c>
      <c r="G934" s="8">
        <v>4.1100000000000003</v>
      </c>
      <c r="H934" s="5">
        <v>20.835778000000001</v>
      </c>
      <c r="I934" s="8">
        <v>4.1100000000000003</v>
      </c>
      <c r="J934" s="5">
        <v>20.835778000000001</v>
      </c>
      <c r="K934" s="5">
        <v>8.01506483</v>
      </c>
      <c r="L934" s="5">
        <v>3.9687841100000001</v>
      </c>
      <c r="M934" s="5">
        <v>14.878928</v>
      </c>
      <c r="N934" s="5" t="s">
        <v>42</v>
      </c>
      <c r="O934" s="5" t="s">
        <v>42</v>
      </c>
      <c r="P934" s="5">
        <v>1.731015</v>
      </c>
      <c r="Q934" s="5">
        <v>11.058305000000001</v>
      </c>
      <c r="R934" s="5">
        <v>11.058305000000001</v>
      </c>
      <c r="S934" s="1" t="s">
        <v>49</v>
      </c>
      <c r="T934" s="7">
        <v>4174598</v>
      </c>
      <c r="U934" s="7">
        <v>4345250</v>
      </c>
      <c r="V934" s="7">
        <v>3501575</v>
      </c>
      <c r="W934" s="7">
        <v>2895355</v>
      </c>
      <c r="X934" s="7">
        <v>4053266</v>
      </c>
      <c r="Y934" s="7">
        <v>4083386</v>
      </c>
      <c r="Z934" s="7">
        <v>4089945</v>
      </c>
      <c r="AA934" s="7">
        <v>4174598</v>
      </c>
      <c r="AB934" s="5">
        <v>29.608000000000001</v>
      </c>
      <c r="AC934" s="8">
        <v>29.88</v>
      </c>
      <c r="AD934" s="5">
        <v>13.667999999999999</v>
      </c>
      <c r="AE934" s="5">
        <v>14.779</v>
      </c>
      <c r="AF934" s="7">
        <v>20035441</v>
      </c>
      <c r="AG934" s="7">
        <v>20165853</v>
      </c>
      <c r="AH934" s="7">
        <v>20890609</v>
      </c>
      <c r="AI934" s="5">
        <v>92.02</v>
      </c>
      <c r="AJ934" s="7">
        <v>515</v>
      </c>
      <c r="AK934" s="7">
        <v>18437477</v>
      </c>
      <c r="AL934" s="6">
        <v>5630.6211009999997</v>
      </c>
      <c r="AM934" s="7">
        <v>19119304</v>
      </c>
      <c r="AN934" s="5">
        <v>95.427419999999998</v>
      </c>
    </row>
    <row r="935" spans="1:40" x14ac:dyDescent="0.3">
      <c r="A935" s="4" t="s">
        <v>984</v>
      </c>
      <c r="B935" s="2">
        <v>4060429</v>
      </c>
      <c r="C935" s="1" t="s">
        <v>54</v>
      </c>
      <c r="D935" s="5">
        <v>6185.5974885200003</v>
      </c>
      <c r="E935" s="6">
        <v>6739.3974879999996</v>
      </c>
      <c r="F935" s="6" t="s">
        <v>42</v>
      </c>
      <c r="G935" s="5">
        <v>1.75</v>
      </c>
      <c r="H935" s="5">
        <v>25.050308999999999</v>
      </c>
      <c r="I935" s="5">
        <v>1.75</v>
      </c>
      <c r="J935" s="5">
        <v>25.050308999999999</v>
      </c>
      <c r="K935" s="5">
        <v>74.298429319999997</v>
      </c>
      <c r="L935" s="5">
        <v>8.6419828299999999</v>
      </c>
      <c r="M935" s="5">
        <v>38.943469</v>
      </c>
      <c r="N935" s="5" t="s">
        <v>42</v>
      </c>
      <c r="O935" s="5" t="s">
        <v>42</v>
      </c>
      <c r="P935" s="5">
        <v>4.8474409999999999</v>
      </c>
      <c r="Q935" s="5">
        <v>13.900681000000001</v>
      </c>
      <c r="R935" s="5">
        <v>13.900681000000001</v>
      </c>
      <c r="S935" s="1" t="s">
        <v>49</v>
      </c>
      <c r="T935" s="7">
        <v>1295200</v>
      </c>
      <c r="U935" s="7">
        <v>1233100</v>
      </c>
      <c r="V935" s="7">
        <v>1106600</v>
      </c>
      <c r="W935" s="7">
        <v>936900</v>
      </c>
      <c r="X935" s="7">
        <v>1390300</v>
      </c>
      <c r="Y935" s="7">
        <v>1351000</v>
      </c>
      <c r="Z935" s="7">
        <v>1311300</v>
      </c>
      <c r="AA935" s="7">
        <v>1295200</v>
      </c>
      <c r="AB935" s="5">
        <v>38.372</v>
      </c>
      <c r="AC935" s="5">
        <v>40.098999999999997</v>
      </c>
      <c r="AD935" s="5">
        <v>26.274000000000001</v>
      </c>
      <c r="AE935" s="5">
        <v>27.065999999999999</v>
      </c>
      <c r="AF935" s="7">
        <v>43664677</v>
      </c>
      <c r="AG935" s="7">
        <v>43787757</v>
      </c>
      <c r="AH935" s="7">
        <v>44304517</v>
      </c>
      <c r="AI935" s="5">
        <v>101.58</v>
      </c>
      <c r="AJ935" s="7">
        <v>404</v>
      </c>
      <c r="AK935" s="7">
        <v>44275559</v>
      </c>
      <c r="AL935" s="6">
        <v>6283.144577</v>
      </c>
      <c r="AM935" s="7">
        <v>43043470</v>
      </c>
      <c r="AN935" s="5">
        <v>98.750339999999994</v>
      </c>
    </row>
    <row r="936" spans="1:40" x14ac:dyDescent="0.3">
      <c r="A936" s="4" t="s">
        <v>985</v>
      </c>
      <c r="B936" s="2">
        <v>4095570</v>
      </c>
      <c r="C936" s="1" t="s">
        <v>41</v>
      </c>
      <c r="D936" s="5">
        <v>6504.5462767999998</v>
      </c>
      <c r="E936" s="6">
        <v>6309.8073260000001</v>
      </c>
      <c r="F936" s="6" t="s">
        <v>42</v>
      </c>
      <c r="G936" s="5">
        <v>0.53500000000000003</v>
      </c>
      <c r="H936" s="5">
        <v>15.204677999999999</v>
      </c>
      <c r="I936" s="5">
        <v>0.53500000000000003</v>
      </c>
      <c r="J936" s="5">
        <v>15.204677999999999</v>
      </c>
      <c r="K936" s="5">
        <v>3.4886557699999998</v>
      </c>
      <c r="L936" s="5">
        <v>2.6904985900000002</v>
      </c>
      <c r="M936" s="5">
        <v>18.644068000000001</v>
      </c>
      <c r="N936" s="5" t="s">
        <v>42</v>
      </c>
      <c r="O936" s="5" t="s">
        <v>42</v>
      </c>
      <c r="P936" s="5">
        <v>2.6727310000000002</v>
      </c>
      <c r="Q936" s="5">
        <v>10.587986000000001</v>
      </c>
      <c r="R936" s="5">
        <v>10.587986000000001</v>
      </c>
      <c r="S936" s="1" t="s">
        <v>49</v>
      </c>
      <c r="T936" s="7">
        <v>2299215.0440000002</v>
      </c>
      <c r="U936" s="7">
        <v>1918958.0430000001</v>
      </c>
      <c r="V936" s="7">
        <v>1731169.929</v>
      </c>
      <c r="W936" s="7">
        <v>1688189.405</v>
      </c>
      <c r="X936" s="7">
        <v>2360809.1630000002</v>
      </c>
      <c r="Y936" s="7">
        <v>2328131.8760000002</v>
      </c>
      <c r="Z936" s="7">
        <v>2338678.9440000001</v>
      </c>
      <c r="AA936" s="7">
        <v>2299215.0440000002</v>
      </c>
      <c r="AB936" s="5">
        <v>33.168999999999997</v>
      </c>
      <c r="AC936" s="5">
        <v>33.811999999999998</v>
      </c>
      <c r="AD936" s="8">
        <v>25.62</v>
      </c>
      <c r="AE936" s="5">
        <v>25.242999999999999</v>
      </c>
      <c r="AF936" s="7">
        <v>227443290</v>
      </c>
      <c r="AG936" s="7">
        <v>230229539</v>
      </c>
      <c r="AH936" s="7">
        <v>233259143</v>
      </c>
      <c r="AI936" s="8">
        <v>96.5</v>
      </c>
      <c r="AJ936" s="7">
        <v>620</v>
      </c>
      <c r="AK936" s="7">
        <v>219467948</v>
      </c>
      <c r="AL936" s="6">
        <v>6276.7833119999996</v>
      </c>
      <c r="AM936" s="7">
        <v>226694492</v>
      </c>
      <c r="AN936" s="5">
        <v>99.67586</v>
      </c>
    </row>
    <row r="937" spans="1:40" x14ac:dyDescent="0.3">
      <c r="A937" s="4" t="s">
        <v>986</v>
      </c>
      <c r="B937" s="2">
        <v>4594344</v>
      </c>
      <c r="C937" s="1" t="s">
        <v>54</v>
      </c>
      <c r="D937" s="5">
        <v>6177.5687678300001</v>
      </c>
      <c r="E937" s="6">
        <v>7750.8687669999999</v>
      </c>
      <c r="F937" s="6" t="s">
        <v>42</v>
      </c>
      <c r="G937" s="5">
        <v>0.16600000000000001</v>
      </c>
      <c r="H937" s="5">
        <v>23.403670000000002</v>
      </c>
      <c r="I937" s="5">
        <v>0.16600000000000001</v>
      </c>
      <c r="J937" s="5">
        <v>23.339433</v>
      </c>
      <c r="K937" s="5" t="s">
        <v>799</v>
      </c>
      <c r="L937" s="5">
        <v>2.5317586300000001</v>
      </c>
      <c r="M937" s="5">
        <v>22.555261000000002</v>
      </c>
      <c r="N937" s="5" t="s">
        <v>42</v>
      </c>
      <c r="O937" s="5" t="s">
        <v>42</v>
      </c>
      <c r="P937" s="5">
        <v>3.2213409999999998</v>
      </c>
      <c r="Q937" s="5">
        <v>14.76356</v>
      </c>
      <c r="R937" s="5">
        <v>14.76356</v>
      </c>
      <c r="S937" s="1" t="s">
        <v>49</v>
      </c>
      <c r="T937" s="7">
        <v>2333200</v>
      </c>
      <c r="U937" s="7">
        <v>2549400</v>
      </c>
      <c r="V937" s="7">
        <v>2399800</v>
      </c>
      <c r="W937" s="7">
        <v>1853700</v>
      </c>
      <c r="X937" s="7">
        <v>2406100</v>
      </c>
      <c r="Y937" s="7">
        <v>2360400</v>
      </c>
      <c r="Z937" s="7">
        <v>2333800</v>
      </c>
      <c r="AA937" s="7">
        <v>2333200</v>
      </c>
      <c r="AB937" s="5">
        <v>39.366999999999997</v>
      </c>
      <c r="AC937" s="5">
        <v>41.561</v>
      </c>
      <c r="AD937" s="5">
        <v>18.501999999999999</v>
      </c>
      <c r="AE937" s="5">
        <v>20.684999999999999</v>
      </c>
      <c r="AF937" s="7">
        <v>242100000</v>
      </c>
      <c r="AG937" s="7">
        <v>242142408</v>
      </c>
      <c r="AH937" s="7">
        <v>241516314</v>
      </c>
      <c r="AI937" s="5">
        <v>91.97</v>
      </c>
      <c r="AJ937" s="7">
        <v>397</v>
      </c>
      <c r="AK937" s="7">
        <v>222705656</v>
      </c>
      <c r="AL937" s="6">
        <v>5681.2212840000002</v>
      </c>
      <c r="AM937" s="7">
        <v>223205229</v>
      </c>
      <c r="AN937" s="5">
        <v>92.171620000000004</v>
      </c>
    </row>
    <row r="938" spans="1:40" x14ac:dyDescent="0.3">
      <c r="A938" s="4" t="s">
        <v>987</v>
      </c>
      <c r="B938" s="2">
        <v>4060183</v>
      </c>
      <c r="C938" s="1" t="s">
        <v>54</v>
      </c>
      <c r="D938" s="5">
        <v>6279.4505224499999</v>
      </c>
      <c r="E938" s="6">
        <v>9625.1675219999997</v>
      </c>
      <c r="F938" s="6">
        <v>9662.9445219999998</v>
      </c>
      <c r="G938" s="5">
        <v>0.93899999999999995</v>
      </c>
      <c r="H938" s="5">
        <v>18.8365896980462</v>
      </c>
      <c r="I938" s="5">
        <v>0.93899999999999995</v>
      </c>
      <c r="J938" s="5">
        <v>18.8365896980462</v>
      </c>
      <c r="K938" s="5">
        <v>14.649824963159199</v>
      </c>
      <c r="L938" s="5">
        <v>11.510739821989</v>
      </c>
      <c r="M938" s="5">
        <v>10.625188</v>
      </c>
      <c r="N938" s="5" t="s">
        <v>42</v>
      </c>
      <c r="O938" s="5" t="s">
        <v>42</v>
      </c>
      <c r="P938" s="5">
        <v>4.1210740000000001</v>
      </c>
      <c r="Q938" s="5">
        <v>12.774233000000001</v>
      </c>
      <c r="R938" s="5">
        <v>12.8081869510959</v>
      </c>
      <c r="S938" s="1" t="s">
        <v>49</v>
      </c>
      <c r="T938" s="7">
        <v>2176680</v>
      </c>
      <c r="U938" s="7">
        <v>1802495</v>
      </c>
      <c r="V938" s="7">
        <v>936500</v>
      </c>
      <c r="W938" s="7">
        <v>525352</v>
      </c>
      <c r="X938" s="7">
        <v>2355753</v>
      </c>
      <c r="Y938" s="7">
        <v>2334488</v>
      </c>
      <c r="Z938" s="7">
        <v>2221676</v>
      </c>
      <c r="AA938" s="7">
        <v>2176680</v>
      </c>
      <c r="AB938" s="5">
        <v>35.661999999999999</v>
      </c>
      <c r="AC938" s="5">
        <v>36.338999999999999</v>
      </c>
      <c r="AD938" s="5">
        <v>30.503</v>
      </c>
      <c r="AE938" s="8">
        <v>31.44</v>
      </c>
      <c r="AF938" s="7">
        <v>59901000</v>
      </c>
      <c r="AG938" s="7">
        <v>59900000</v>
      </c>
      <c r="AH938" s="7">
        <v>59708000</v>
      </c>
      <c r="AI938" s="5">
        <v>96.25</v>
      </c>
      <c r="AJ938" s="7">
        <v>438</v>
      </c>
      <c r="AK938" s="7">
        <v>56988968</v>
      </c>
      <c r="AL938" s="6">
        <v>6043.6800560000001</v>
      </c>
      <c r="AM938" s="7">
        <v>58098838</v>
      </c>
      <c r="AN938" s="5">
        <v>98.119759999999999</v>
      </c>
    </row>
    <row r="939" spans="1:40" x14ac:dyDescent="0.3">
      <c r="A939" s="4" t="s">
        <v>988</v>
      </c>
      <c r="B939" s="2">
        <v>3002455</v>
      </c>
      <c r="C939" s="1" t="s">
        <v>54</v>
      </c>
      <c r="D939" s="5">
        <v>6879.2549713799999</v>
      </c>
      <c r="E939" s="6">
        <v>8553.5549709999996</v>
      </c>
      <c r="F939" s="6" t="s">
        <v>42</v>
      </c>
      <c r="G939" s="5">
        <v>0.05</v>
      </c>
      <c r="H939" s="5">
        <v>45.751978999999999</v>
      </c>
      <c r="I939" s="5">
        <v>0.05</v>
      </c>
      <c r="J939" s="5">
        <v>45.751978999999999</v>
      </c>
      <c r="K939" s="5">
        <v>4.9359521800000001</v>
      </c>
      <c r="L939" s="5">
        <v>3.6729506500000002</v>
      </c>
      <c r="M939" s="5">
        <v>10.912523999999999</v>
      </c>
      <c r="N939" s="5" t="s">
        <v>42</v>
      </c>
      <c r="O939" s="5" t="s">
        <v>42</v>
      </c>
      <c r="P939" s="5">
        <v>1.389038</v>
      </c>
      <c r="Q939" s="5">
        <v>7.4161089999999996</v>
      </c>
      <c r="R939" s="5">
        <v>7.4161089999999996</v>
      </c>
      <c r="S939" s="1" t="s">
        <v>82</v>
      </c>
      <c r="T939" s="7">
        <v>6179000</v>
      </c>
      <c r="U939" s="7">
        <v>6168600</v>
      </c>
      <c r="V939" s="7">
        <v>5763900</v>
      </c>
      <c r="W939" s="7">
        <v>4452600</v>
      </c>
      <c r="X939" s="7">
        <v>6157900</v>
      </c>
      <c r="Y939" s="7">
        <v>6152100</v>
      </c>
      <c r="Z939" s="7">
        <v>6047700</v>
      </c>
      <c r="AA939" s="7">
        <v>6179000</v>
      </c>
      <c r="AB939" s="5">
        <v>56.898000000000003</v>
      </c>
      <c r="AC939" s="5">
        <v>59.088000000000001</v>
      </c>
      <c r="AD939" s="8">
        <v>11.648</v>
      </c>
      <c r="AE939" s="8">
        <v>12.308</v>
      </c>
      <c r="AF939" s="7">
        <v>396727507</v>
      </c>
      <c r="AG939" s="7">
        <v>397423931</v>
      </c>
      <c r="AH939" s="7">
        <v>397096754</v>
      </c>
      <c r="AI939" s="5">
        <v>29.88</v>
      </c>
      <c r="AJ939" s="7">
        <v>291</v>
      </c>
      <c r="AK939" s="7">
        <v>118535300</v>
      </c>
      <c r="AL939" s="6">
        <v>2055.402102</v>
      </c>
      <c r="AM939" s="7">
        <v>97543257</v>
      </c>
      <c r="AN939" s="5">
        <v>24.586970000000001</v>
      </c>
    </row>
    <row r="940" spans="1:40" x14ac:dyDescent="0.3">
      <c r="A940" s="4" t="s">
        <v>989</v>
      </c>
      <c r="B940" s="2">
        <v>4417117</v>
      </c>
      <c r="C940" s="1" t="s">
        <v>54</v>
      </c>
      <c r="D940" s="5">
        <v>5924.3722005</v>
      </c>
      <c r="E940" s="6">
        <v>6817.6722</v>
      </c>
      <c r="F940" s="6" t="s">
        <v>42</v>
      </c>
      <c r="G940" s="5">
        <v>0.97</v>
      </c>
      <c r="H940" s="5">
        <v>42.232228999999997</v>
      </c>
      <c r="I940" s="5">
        <v>0.97</v>
      </c>
      <c r="J940" s="5">
        <v>42.232228999999997</v>
      </c>
      <c r="K940" s="5">
        <v>7.0777855599999997</v>
      </c>
      <c r="L940" s="5">
        <v>3.6494524400000001</v>
      </c>
      <c r="M940" s="5">
        <v>25.755198</v>
      </c>
      <c r="N940" s="5" t="s">
        <v>42</v>
      </c>
      <c r="O940" s="5" t="s">
        <v>42</v>
      </c>
      <c r="P940" s="5">
        <v>1.517568</v>
      </c>
      <c r="Q940" s="5">
        <v>14.508773</v>
      </c>
      <c r="R940" s="5">
        <v>14.508773</v>
      </c>
      <c r="S940" s="1" t="s">
        <v>49</v>
      </c>
      <c r="T940" s="7">
        <v>4301200</v>
      </c>
      <c r="U940" s="7">
        <v>4014500</v>
      </c>
      <c r="V940" s="7">
        <v>3475700</v>
      </c>
      <c r="W940" s="7">
        <v>2704500</v>
      </c>
      <c r="X940" s="7">
        <v>4492500</v>
      </c>
      <c r="Y940" s="7">
        <v>4428800</v>
      </c>
      <c r="Z940" s="7">
        <v>4368600</v>
      </c>
      <c r="AA940" s="7">
        <v>4301200</v>
      </c>
      <c r="AB940" s="5">
        <v>34.668999999999997</v>
      </c>
      <c r="AC940" s="5">
        <v>34.481999999999999</v>
      </c>
      <c r="AD940" s="8">
        <v>8.9160000000000004</v>
      </c>
      <c r="AE940" s="8">
        <v>7.9530000000000003</v>
      </c>
      <c r="AF940" s="7">
        <v>45118918</v>
      </c>
      <c r="AG940" s="7">
        <v>45119721</v>
      </c>
      <c r="AH940" s="7">
        <v>45109581</v>
      </c>
      <c r="AI940" s="5">
        <v>107.55</v>
      </c>
      <c r="AJ940" s="7">
        <v>458</v>
      </c>
      <c r="AK940" s="7">
        <v>48526506</v>
      </c>
      <c r="AL940" s="6">
        <v>6371.5302369999999</v>
      </c>
      <c r="AM940" s="7">
        <v>44457855</v>
      </c>
      <c r="AN940" s="5">
        <v>98.530550000000005</v>
      </c>
    </row>
    <row r="941" spans="1:40" x14ac:dyDescent="0.3">
      <c r="A941" s="4" t="s">
        <v>990</v>
      </c>
      <c r="B941" s="2">
        <v>4019729</v>
      </c>
      <c r="C941" s="1" t="s">
        <v>54</v>
      </c>
      <c r="D941" s="5">
        <v>5551.0363348600004</v>
      </c>
      <c r="E941" s="6">
        <v>6091.0173340000001</v>
      </c>
      <c r="F941" s="6">
        <v>6091.0173349999995</v>
      </c>
      <c r="G941" s="5">
        <v>5.34</v>
      </c>
      <c r="H941" s="5">
        <v>6.9422199999999998</v>
      </c>
      <c r="I941" s="5">
        <v>5.34</v>
      </c>
      <c r="J941" s="5">
        <v>6.9422199999999998</v>
      </c>
      <c r="K941" s="5">
        <v>1.1109099899999999</v>
      </c>
      <c r="L941" s="5">
        <v>1.1036303300000001</v>
      </c>
      <c r="M941" s="5" t="s">
        <v>799</v>
      </c>
      <c r="N941" s="5">
        <v>6.6270414724310598</v>
      </c>
      <c r="O941" s="5">
        <v>6.8348671436656003</v>
      </c>
      <c r="P941" s="5">
        <v>0.94673200000000002</v>
      </c>
      <c r="Q941" s="5">
        <v>5.8042790000000002</v>
      </c>
      <c r="R941" s="5">
        <v>5.8042790000000002</v>
      </c>
      <c r="S941" s="1" t="s">
        <v>49</v>
      </c>
      <c r="T941" s="7">
        <v>6138263</v>
      </c>
      <c r="U941" s="7">
        <v>6292203</v>
      </c>
      <c r="V941" s="7">
        <v>5141317</v>
      </c>
      <c r="W941" s="7">
        <v>4501217</v>
      </c>
      <c r="X941" s="7">
        <v>6433727</v>
      </c>
      <c r="Y941" s="7">
        <v>6456417</v>
      </c>
      <c r="Z941" s="7">
        <v>6327978</v>
      </c>
      <c r="AA941" s="7">
        <v>6138263</v>
      </c>
      <c r="AB941" s="5">
        <v>24.747</v>
      </c>
      <c r="AC941" s="5">
        <v>25.491</v>
      </c>
      <c r="AD941" s="5">
        <v>15.114000000000001</v>
      </c>
      <c r="AE941" s="5">
        <v>15.913</v>
      </c>
      <c r="AF941" s="7">
        <v>36179602</v>
      </c>
      <c r="AG941" s="7">
        <v>36327214</v>
      </c>
      <c r="AH941" s="7">
        <v>36449906</v>
      </c>
      <c r="AI941" s="5">
        <v>100.25</v>
      </c>
      <c r="AJ941" s="7">
        <v>506</v>
      </c>
      <c r="AK941" s="7">
        <v>36271743</v>
      </c>
      <c r="AL941" s="6">
        <v>5565.1735280000003</v>
      </c>
      <c r="AM941" s="7">
        <v>35446927</v>
      </c>
      <c r="AN941" s="8">
        <v>97.974900000000005</v>
      </c>
    </row>
    <row r="942" spans="1:40" x14ac:dyDescent="0.3">
      <c r="A942" s="4" t="s">
        <v>991</v>
      </c>
      <c r="B942" s="2">
        <v>27664129</v>
      </c>
      <c r="C942" s="1" t="s">
        <v>41</v>
      </c>
      <c r="D942" s="5">
        <v>5532.8627693300004</v>
      </c>
      <c r="E942" s="6">
        <v>4364.5537690000001</v>
      </c>
      <c r="F942" s="6" t="s">
        <v>42</v>
      </c>
      <c r="G942" s="5">
        <v>-1.284</v>
      </c>
      <c r="H942" s="5" t="s">
        <v>799</v>
      </c>
      <c r="I942" s="5">
        <v>-1.284</v>
      </c>
      <c r="J942" s="5" t="s">
        <v>799</v>
      </c>
      <c r="K942" s="5">
        <v>4.9266101500000001</v>
      </c>
      <c r="L942" s="5">
        <v>4.9266101500000001</v>
      </c>
      <c r="M942" s="5" t="s">
        <v>799</v>
      </c>
      <c r="N942" s="5" t="s">
        <v>42</v>
      </c>
      <c r="O942" s="5" t="s">
        <v>42</v>
      </c>
      <c r="P942" s="5" t="s">
        <v>42</v>
      </c>
      <c r="Q942" s="5" t="s">
        <v>42</v>
      </c>
      <c r="R942" s="5" t="s">
        <v>42</v>
      </c>
      <c r="S942" s="1" t="s">
        <v>49</v>
      </c>
      <c r="T942" s="7" t="s">
        <v>42</v>
      </c>
      <c r="U942" s="7" t="s">
        <v>42</v>
      </c>
      <c r="V942" s="7" t="s">
        <v>42</v>
      </c>
      <c r="W942" s="7" t="s">
        <v>42</v>
      </c>
      <c r="X942" s="7" t="s">
        <v>42</v>
      </c>
      <c r="Y942" s="7" t="s">
        <v>42</v>
      </c>
      <c r="Z942" s="7" t="s">
        <v>42</v>
      </c>
      <c r="AA942" s="7" t="s">
        <v>42</v>
      </c>
      <c r="AB942" s="5" t="s">
        <v>42</v>
      </c>
      <c r="AC942" s="5" t="s">
        <v>42</v>
      </c>
      <c r="AD942" s="5" t="s">
        <v>42</v>
      </c>
      <c r="AE942" s="5" t="s">
        <v>42</v>
      </c>
      <c r="AF942" s="7">
        <v>70930634</v>
      </c>
      <c r="AG942" s="7">
        <v>64719982</v>
      </c>
      <c r="AH942" s="7">
        <v>57170914</v>
      </c>
      <c r="AI942" s="5">
        <v>62.32</v>
      </c>
      <c r="AJ942" s="7">
        <v>252</v>
      </c>
      <c r="AK942" s="7">
        <v>44282571</v>
      </c>
      <c r="AL942" s="6">
        <v>3448.2838029999998</v>
      </c>
      <c r="AM942" s="7">
        <v>40711913</v>
      </c>
      <c r="AN942" s="5">
        <v>57.298310000000001</v>
      </c>
    </row>
    <row r="943" spans="1:40" x14ac:dyDescent="0.3">
      <c r="A943" s="4" t="s">
        <v>992</v>
      </c>
      <c r="B943" s="2">
        <v>4235133</v>
      </c>
      <c r="C943" s="1" t="s">
        <v>54</v>
      </c>
      <c r="D943" s="5">
        <v>6473.4620352000002</v>
      </c>
      <c r="E943" s="6" t="s">
        <v>42</v>
      </c>
      <c r="F943" s="6">
        <v>24772.512035</v>
      </c>
      <c r="G943" s="5">
        <v>0.23</v>
      </c>
      <c r="H943" s="5">
        <v>16.410256410256402</v>
      </c>
      <c r="I943" s="5">
        <v>0.23</v>
      </c>
      <c r="J943" s="5">
        <v>16.410256410256402</v>
      </c>
      <c r="K943" s="5">
        <v>1.03760675653586</v>
      </c>
      <c r="L943" s="5">
        <v>0.99003364491126011</v>
      </c>
      <c r="M943" s="5">
        <v>17.0958513509587</v>
      </c>
      <c r="N943" s="5" t="s">
        <v>42</v>
      </c>
      <c r="O943" s="5" t="s">
        <v>42</v>
      </c>
      <c r="P943" s="5" t="s">
        <v>42</v>
      </c>
      <c r="Q943" s="5" t="s">
        <v>42</v>
      </c>
      <c r="R943" s="5">
        <v>13.073993853259999</v>
      </c>
      <c r="S943" s="1" t="s">
        <v>49</v>
      </c>
      <c r="T943" s="7">
        <v>1080924</v>
      </c>
      <c r="U943" s="7">
        <v>1474553</v>
      </c>
      <c r="V943" s="7">
        <v>1052493</v>
      </c>
      <c r="W943" s="7">
        <v>934577</v>
      </c>
      <c r="X943" s="7">
        <v>1047688</v>
      </c>
      <c r="Y943" s="7">
        <v>992404</v>
      </c>
      <c r="Z943" s="7">
        <v>1195728</v>
      </c>
      <c r="AA943" s="7">
        <v>1080924</v>
      </c>
      <c r="AB943" s="5">
        <v>87.632999999999996</v>
      </c>
      <c r="AC943" s="5">
        <v>89.596999999999994</v>
      </c>
      <c r="AD943" s="5" t="s">
        <v>42</v>
      </c>
      <c r="AE943" s="5" t="s">
        <v>42</v>
      </c>
      <c r="AF943" s="7">
        <v>337215927</v>
      </c>
      <c r="AG943" s="7">
        <v>316685110</v>
      </c>
      <c r="AH943" s="7">
        <v>313215417</v>
      </c>
      <c r="AI943" s="5">
        <v>51.75</v>
      </c>
      <c r="AJ943" s="7">
        <v>560</v>
      </c>
      <c r="AK943" s="7">
        <v>174492849</v>
      </c>
      <c r="AL943" s="6">
        <v>3350.2627000000002</v>
      </c>
      <c r="AM943" s="7">
        <v>320106190</v>
      </c>
      <c r="AN943" s="5">
        <v>94.942070000000001</v>
      </c>
    </row>
    <row r="944" spans="1:40" x14ac:dyDescent="0.3">
      <c r="A944" s="4" t="s">
        <v>993</v>
      </c>
      <c r="B944" s="2">
        <v>4963312</v>
      </c>
      <c r="C944" s="1" t="s">
        <v>41</v>
      </c>
      <c r="D944" s="5">
        <v>6117.9500019300003</v>
      </c>
      <c r="E944" s="6">
        <v>5907.253001</v>
      </c>
      <c r="F944" s="6" t="s">
        <v>42</v>
      </c>
      <c r="G944" s="5">
        <v>0.17</v>
      </c>
      <c r="H944" s="5">
        <v>70.078585000000004</v>
      </c>
      <c r="I944" s="5">
        <v>0.17</v>
      </c>
      <c r="J944" s="5">
        <v>70.078585000000004</v>
      </c>
      <c r="K944" s="5">
        <v>5.7026378900000001</v>
      </c>
      <c r="L944" s="5">
        <v>3.9043345</v>
      </c>
      <c r="M944" s="5">
        <v>66.424581000000003</v>
      </c>
      <c r="N944" s="5" t="s">
        <v>42</v>
      </c>
      <c r="O944" s="5" t="s">
        <v>42</v>
      </c>
      <c r="P944" s="5">
        <v>6.7013569999999998</v>
      </c>
      <c r="Q944" s="5">
        <v>42.059472999999997</v>
      </c>
      <c r="R944" s="5">
        <v>42.059472999999997</v>
      </c>
      <c r="S944" s="1" t="s">
        <v>49</v>
      </c>
      <c r="T944" s="7">
        <v>837547</v>
      </c>
      <c r="U944" s="7">
        <v>1006090</v>
      </c>
      <c r="V944" s="7">
        <v>1037098</v>
      </c>
      <c r="W944" s="7">
        <v>811020</v>
      </c>
      <c r="X944" s="7">
        <v>881501</v>
      </c>
      <c r="Y944" s="7">
        <v>844000</v>
      </c>
      <c r="Z944" s="7">
        <v>847220</v>
      </c>
      <c r="AA944" s="7">
        <v>837547</v>
      </c>
      <c r="AB944" s="5">
        <v>71.786000000000001</v>
      </c>
      <c r="AC944" s="5">
        <v>68.403999999999996</v>
      </c>
      <c r="AD944" s="5">
        <v>17.263000000000002</v>
      </c>
      <c r="AE944" s="5">
        <v>14.286</v>
      </c>
      <c r="AF944" s="7">
        <v>171515279</v>
      </c>
      <c r="AG944" s="7">
        <v>171500835</v>
      </c>
      <c r="AH944" s="7">
        <v>172142092</v>
      </c>
      <c r="AI944" s="5">
        <v>91.07</v>
      </c>
      <c r="AJ944" s="7">
        <v>546</v>
      </c>
      <c r="AK944" s="7">
        <v>156196981</v>
      </c>
      <c r="AL944" s="6">
        <v>5571.5463120000004</v>
      </c>
      <c r="AM944" s="7">
        <v>162267987</v>
      </c>
      <c r="AN944" s="5">
        <v>94.608469999999997</v>
      </c>
    </row>
    <row r="945" spans="1:40" x14ac:dyDescent="0.3">
      <c r="A945" s="4" t="s">
        <v>994</v>
      </c>
      <c r="B945" s="2">
        <v>9992057</v>
      </c>
      <c r="C945" s="1" t="s">
        <v>54</v>
      </c>
      <c r="D945" s="5">
        <v>6419.0677896699999</v>
      </c>
      <c r="E945" s="6">
        <v>5745.095789</v>
      </c>
      <c r="F945" s="6" t="s">
        <v>42</v>
      </c>
      <c r="G945" s="5">
        <v>-0.21</v>
      </c>
      <c r="H945" s="5" t="s">
        <v>799</v>
      </c>
      <c r="I945" s="5">
        <v>-0.21</v>
      </c>
      <c r="J945" s="5" t="s">
        <v>799</v>
      </c>
      <c r="K945" s="5">
        <v>8.622816030000001</v>
      </c>
      <c r="L945" s="5">
        <v>7.7043158900000002</v>
      </c>
      <c r="M945" s="5" t="s">
        <v>799</v>
      </c>
      <c r="N945" s="5" t="s">
        <v>42</v>
      </c>
      <c r="O945" s="5" t="s">
        <v>42</v>
      </c>
      <c r="P945" s="5" t="s">
        <v>799</v>
      </c>
      <c r="Q945" s="5" t="s">
        <v>799</v>
      </c>
      <c r="R945" s="5">
        <v>-10.866668000000001</v>
      </c>
      <c r="S945" s="1" t="s">
        <v>49</v>
      </c>
      <c r="T945" s="7">
        <v>1032</v>
      </c>
      <c r="U945" s="7" t="s">
        <v>42</v>
      </c>
      <c r="V945" s="7" t="s">
        <v>42</v>
      </c>
      <c r="W945" s="7" t="s">
        <v>42</v>
      </c>
      <c r="X945" s="7">
        <v>1113</v>
      </c>
      <c r="Y945" s="7">
        <v>1085</v>
      </c>
      <c r="Z945" s="7">
        <v>1057</v>
      </c>
      <c r="AA945" s="7">
        <v>1032</v>
      </c>
      <c r="AB945" s="8">
        <v>80.62</v>
      </c>
      <c r="AC945" s="5">
        <v>77.986999999999995</v>
      </c>
      <c r="AD945" s="5" t="s">
        <v>799</v>
      </c>
      <c r="AE945" s="5" t="s">
        <v>799</v>
      </c>
      <c r="AF945" s="7">
        <v>717094083</v>
      </c>
      <c r="AG945" s="7">
        <v>713879586</v>
      </c>
      <c r="AH945" s="7">
        <v>694692591</v>
      </c>
      <c r="AI945" s="5">
        <v>34.11</v>
      </c>
      <c r="AJ945" s="7">
        <v>304</v>
      </c>
      <c r="AK945" s="7">
        <v>260934900</v>
      </c>
      <c r="AL945" s="6">
        <v>2189.2438109999998</v>
      </c>
      <c r="AM945" s="7">
        <v>462865994</v>
      </c>
      <c r="AN945" s="5">
        <v>60.49859</v>
      </c>
    </row>
    <row r="946" spans="1:40" x14ac:dyDescent="0.3">
      <c r="A946" s="4" t="s">
        <v>995</v>
      </c>
      <c r="B946" s="2">
        <v>4405478</v>
      </c>
      <c r="C946" s="1" t="s">
        <v>54</v>
      </c>
      <c r="D946" s="5">
        <v>6234.9675998399998</v>
      </c>
      <c r="E946" s="6" t="s">
        <v>42</v>
      </c>
      <c r="F946" s="6">
        <v>26794.9676</v>
      </c>
      <c r="G946" s="8">
        <v>1.31</v>
      </c>
      <c r="H946" s="5">
        <v>11.45614</v>
      </c>
      <c r="I946" s="8">
        <v>1.31</v>
      </c>
      <c r="J946" s="5">
        <v>11.45614</v>
      </c>
      <c r="K946" s="5">
        <v>4.3137902600000002</v>
      </c>
      <c r="L946" s="5">
        <v>1.94439275</v>
      </c>
      <c r="M946" s="5">
        <v>2.3836469999999998</v>
      </c>
      <c r="N946" s="5" t="s">
        <v>42</v>
      </c>
      <c r="O946" s="5" t="s">
        <v>42</v>
      </c>
      <c r="P946" s="5" t="s">
        <v>42</v>
      </c>
      <c r="Q946" s="5" t="s">
        <v>42</v>
      </c>
      <c r="R946" s="5">
        <v>12.515164689322701</v>
      </c>
      <c r="S946" s="1" t="s">
        <v>49</v>
      </c>
      <c r="T946" s="7">
        <v>2559000</v>
      </c>
      <c r="U946" s="7">
        <v>2797000</v>
      </c>
      <c r="V946" s="7">
        <v>3443000</v>
      </c>
      <c r="W946" s="7">
        <v>2587000</v>
      </c>
      <c r="X946" s="7">
        <v>2491000</v>
      </c>
      <c r="Y946" s="7">
        <v>2513000</v>
      </c>
      <c r="Z946" s="7">
        <v>2559000</v>
      </c>
      <c r="AA946" s="7">
        <v>2559000</v>
      </c>
      <c r="AB946" s="5">
        <v>92.614000000000004</v>
      </c>
      <c r="AC946" s="5">
        <v>92.373000000000005</v>
      </c>
      <c r="AD946" s="5" t="s">
        <v>42</v>
      </c>
      <c r="AE946" s="5" t="s">
        <v>42</v>
      </c>
      <c r="AF946" s="7">
        <v>119403628</v>
      </c>
      <c r="AG946" s="7">
        <v>119758091</v>
      </c>
      <c r="AH946" s="7">
        <v>120245297</v>
      </c>
      <c r="AI946" s="5">
        <v>91.23</v>
      </c>
      <c r="AJ946" s="7">
        <v>458</v>
      </c>
      <c r="AK946" s="7">
        <v>108880850</v>
      </c>
      <c r="AL946" s="6">
        <v>5687.9356040000002</v>
      </c>
      <c r="AM946" s="7">
        <v>118662645</v>
      </c>
      <c r="AN946" s="5">
        <v>99.422110000000004</v>
      </c>
    </row>
    <row r="947" spans="1:40" x14ac:dyDescent="0.3">
      <c r="A947" s="4" t="s">
        <v>996</v>
      </c>
      <c r="B947" s="2">
        <v>4589651</v>
      </c>
      <c r="C947" s="1" t="s">
        <v>54</v>
      </c>
      <c r="D947" s="5">
        <v>6185.97347498</v>
      </c>
      <c r="E947" s="6">
        <v>13858.992474000001</v>
      </c>
      <c r="F947" s="6" t="s">
        <v>42</v>
      </c>
      <c r="G947" s="5">
        <v>0.14000000000000001</v>
      </c>
      <c r="H947" s="5" t="s">
        <v>799</v>
      </c>
      <c r="I947" s="5">
        <v>0.13500000000000001</v>
      </c>
      <c r="J947" s="5">
        <v>7.0522010000000002</v>
      </c>
      <c r="K947" s="5" t="s">
        <v>799</v>
      </c>
      <c r="L947" s="5">
        <v>1.5960157500000001</v>
      </c>
      <c r="M947" s="5">
        <v>14.597458</v>
      </c>
      <c r="N947" s="5" t="s">
        <v>42</v>
      </c>
      <c r="O947" s="5" t="s">
        <v>42</v>
      </c>
      <c r="P947" s="5">
        <v>2.696145</v>
      </c>
      <c r="Q947" s="5">
        <v>5.5090680000000001</v>
      </c>
      <c r="R947" s="5">
        <v>5.5090680000000001</v>
      </c>
      <c r="S947" s="1" t="s">
        <v>49</v>
      </c>
      <c r="T947" s="7">
        <v>4982659</v>
      </c>
      <c r="U947" s="7">
        <v>5168330</v>
      </c>
      <c r="V947" s="7">
        <v>4202723</v>
      </c>
      <c r="W947" s="7">
        <v>5314787</v>
      </c>
      <c r="X947" s="7">
        <v>5140300</v>
      </c>
      <c r="Y947" s="7">
        <v>5076337</v>
      </c>
      <c r="Z947" s="7">
        <v>5039855</v>
      </c>
      <c r="AA947" s="7">
        <v>4982659</v>
      </c>
      <c r="AB947" s="8">
        <v>79.760000000000005</v>
      </c>
      <c r="AC947" s="5">
        <v>79.488</v>
      </c>
      <c r="AD947" s="5">
        <v>49.618000000000002</v>
      </c>
      <c r="AE947" s="5">
        <v>47.296999999999997</v>
      </c>
      <c r="AF947" s="7">
        <v>902800434</v>
      </c>
      <c r="AG947" s="7">
        <v>902602830</v>
      </c>
      <c r="AH947" s="7">
        <v>912215017</v>
      </c>
      <c r="AI947" s="5">
        <v>30.08</v>
      </c>
      <c r="AJ947" s="7">
        <v>323</v>
      </c>
      <c r="AK947" s="7">
        <v>270061713</v>
      </c>
      <c r="AL947" s="6">
        <v>1860.7252020000001</v>
      </c>
      <c r="AM947" s="7">
        <v>337506709</v>
      </c>
      <c r="AN947" s="5">
        <v>37.591839999999998</v>
      </c>
    </row>
    <row r="948" spans="1:40" x14ac:dyDescent="0.3">
      <c r="A948" s="4" t="s">
        <v>997</v>
      </c>
      <c r="B948" s="2">
        <v>4989397</v>
      </c>
      <c r="C948" s="1" t="s">
        <v>54</v>
      </c>
      <c r="D948" s="5">
        <v>6521.1276054999998</v>
      </c>
      <c r="E948" s="6">
        <v>6974.3846050000002</v>
      </c>
      <c r="F948" s="6" t="s">
        <v>42</v>
      </c>
      <c r="G948" s="5">
        <v>1.69</v>
      </c>
      <c r="H948" s="5">
        <v>24.076923000000001</v>
      </c>
      <c r="I948" s="5">
        <v>1.69</v>
      </c>
      <c r="J948" s="5">
        <v>24.076923000000001</v>
      </c>
      <c r="K948" s="5">
        <v>31.877402000000004</v>
      </c>
      <c r="L948" s="5">
        <v>5.9728523099999995</v>
      </c>
      <c r="M948" s="5">
        <v>22.089213999999998</v>
      </c>
      <c r="N948" s="5" t="s">
        <v>42</v>
      </c>
      <c r="O948" s="5" t="s">
        <v>42</v>
      </c>
      <c r="P948" s="5">
        <v>3.8664960000000002</v>
      </c>
      <c r="Q948" s="5">
        <v>14.309894</v>
      </c>
      <c r="R948" s="5">
        <v>14.309894</v>
      </c>
      <c r="S948" s="1" t="s">
        <v>49</v>
      </c>
      <c r="T948" s="7">
        <v>1787647</v>
      </c>
      <c r="U948" s="7">
        <v>1527953</v>
      </c>
      <c r="V948" s="7">
        <v>1400182</v>
      </c>
      <c r="W948" s="7">
        <v>1348223</v>
      </c>
      <c r="X948" s="7">
        <v>1803800</v>
      </c>
      <c r="Y948" s="7">
        <v>1817851</v>
      </c>
      <c r="Z948" s="7">
        <v>1802687</v>
      </c>
      <c r="AA948" s="7">
        <v>1787647</v>
      </c>
      <c r="AB948" s="5">
        <v>47.667999999999999</v>
      </c>
      <c r="AC948" s="8">
        <v>47.91</v>
      </c>
      <c r="AD948" s="5">
        <v>25.922000000000001</v>
      </c>
      <c r="AE948" s="5">
        <v>26.478999999999999</v>
      </c>
      <c r="AF948" s="7">
        <v>39309938</v>
      </c>
      <c r="AG948" s="7">
        <v>39349528</v>
      </c>
      <c r="AH948" s="7">
        <v>39310511</v>
      </c>
      <c r="AI948" s="5">
        <v>83.61</v>
      </c>
      <c r="AJ948" s="7">
        <v>447</v>
      </c>
      <c r="AK948" s="7">
        <v>32865932</v>
      </c>
      <c r="AL948" s="6">
        <v>5452.1294589999998</v>
      </c>
      <c r="AM948" s="7">
        <v>37174824</v>
      </c>
      <c r="AN948" s="5">
        <v>94.568489999999997</v>
      </c>
    </row>
    <row r="949" spans="1:40" x14ac:dyDescent="0.3">
      <c r="A949" s="4" t="s">
        <v>998</v>
      </c>
      <c r="B949" s="2">
        <v>5288518</v>
      </c>
      <c r="C949" s="1" t="s">
        <v>41</v>
      </c>
      <c r="D949" s="5">
        <v>6994.1444934900001</v>
      </c>
      <c r="E949" s="6">
        <v>5656.2964929999998</v>
      </c>
      <c r="F949" s="6" t="s">
        <v>42</v>
      </c>
      <c r="G949" s="5">
        <v>-6.4000000000000001E-2</v>
      </c>
      <c r="H949" s="5" t="s">
        <v>799</v>
      </c>
      <c r="I949" s="5">
        <v>-6.4000000000000001E-2</v>
      </c>
      <c r="J949" s="5" t="s">
        <v>799</v>
      </c>
      <c r="K949" s="5">
        <v>5.6536109699999999</v>
      </c>
      <c r="L949" s="5">
        <v>5.5562774099999999</v>
      </c>
      <c r="M949" s="5">
        <v>120.035088</v>
      </c>
      <c r="N949" s="5" t="s">
        <v>42</v>
      </c>
      <c r="O949" s="5" t="s">
        <v>42</v>
      </c>
      <c r="P949" s="5">
        <v>8.6370179999999994</v>
      </c>
      <c r="Q949" s="5" t="s">
        <v>799</v>
      </c>
      <c r="R949" s="5">
        <v>-37.670408000000002</v>
      </c>
      <c r="S949" s="1" t="s">
        <v>45</v>
      </c>
      <c r="T949" s="7">
        <v>583137</v>
      </c>
      <c r="U949" s="7">
        <v>475889</v>
      </c>
      <c r="V949" s="7">
        <v>320769</v>
      </c>
      <c r="W949" s="7">
        <v>211854</v>
      </c>
      <c r="X949" s="7">
        <v>654890</v>
      </c>
      <c r="Y949" s="7">
        <v>627625</v>
      </c>
      <c r="Z949" s="7">
        <v>605733</v>
      </c>
      <c r="AA949" s="7">
        <v>583137</v>
      </c>
      <c r="AB949" s="5">
        <v>81.462999999999994</v>
      </c>
      <c r="AC949" s="5">
        <v>82.183000000000007</v>
      </c>
      <c r="AD949" s="5">
        <v>-42.021000000000001</v>
      </c>
      <c r="AE949" s="5">
        <v>-23.596</v>
      </c>
      <c r="AF949" s="7">
        <v>204271000</v>
      </c>
      <c r="AG949" s="7">
        <v>202852000</v>
      </c>
      <c r="AH949" s="7">
        <v>195528000</v>
      </c>
      <c r="AI949" s="5">
        <v>68.819999999999993</v>
      </c>
      <c r="AJ949" s="7">
        <v>341</v>
      </c>
      <c r="AK949" s="7">
        <v>140701727</v>
      </c>
      <c r="AL949" s="6">
        <v>4813.4060799999997</v>
      </c>
      <c r="AM949" s="7">
        <v>154014924</v>
      </c>
      <c r="AN949" s="5">
        <v>75.332310000000007</v>
      </c>
    </row>
    <row r="950" spans="1:40" x14ac:dyDescent="0.3">
      <c r="A950" s="4" t="s">
        <v>999</v>
      </c>
      <c r="B950" s="2">
        <v>4247582</v>
      </c>
      <c r="C950" s="1" t="s">
        <v>54</v>
      </c>
      <c r="D950" s="5">
        <v>6026.2750059999998</v>
      </c>
      <c r="E950" s="6">
        <v>9748.5990060000004</v>
      </c>
      <c r="F950" s="6">
        <v>9723.9440059999997</v>
      </c>
      <c r="G950" s="5">
        <v>-1.2999999999999999E-2</v>
      </c>
      <c r="H950" s="5" t="s">
        <v>799</v>
      </c>
      <c r="I950" s="5">
        <v>-1.2999999999999999E-2</v>
      </c>
      <c r="J950" s="5" t="s">
        <v>799</v>
      </c>
      <c r="K950" s="5">
        <v>3.5389299224181601</v>
      </c>
      <c r="L950" s="5">
        <v>1.78834562259737</v>
      </c>
      <c r="M950" s="5">
        <v>14.276094000000001</v>
      </c>
      <c r="N950" s="5" t="s">
        <v>42</v>
      </c>
      <c r="O950" s="5" t="s">
        <v>42</v>
      </c>
      <c r="P950" s="5">
        <v>3.640263</v>
      </c>
      <c r="Q950" s="5">
        <v>15.508521999999999</v>
      </c>
      <c r="R950" s="5">
        <v>45.721008115478597</v>
      </c>
      <c r="S950" s="1" t="s">
        <v>49</v>
      </c>
      <c r="T950" s="7">
        <v>2635443</v>
      </c>
      <c r="U950" s="7">
        <v>2628237</v>
      </c>
      <c r="V950" s="7">
        <v>2412180</v>
      </c>
      <c r="W950" s="7">
        <v>1706553</v>
      </c>
      <c r="X950" s="7">
        <v>2659884</v>
      </c>
      <c r="Y950" s="7">
        <v>2651947</v>
      </c>
      <c r="Z950" s="7">
        <v>2636283</v>
      </c>
      <c r="AA950" s="7">
        <v>2635443</v>
      </c>
      <c r="AB950" s="5">
        <v>28.003</v>
      </c>
      <c r="AC950" s="5">
        <v>31.515000000000001</v>
      </c>
      <c r="AD950" s="5">
        <v>19.486000000000001</v>
      </c>
      <c r="AE950" s="5">
        <v>22.158000000000001</v>
      </c>
      <c r="AF950" s="7">
        <v>284257368</v>
      </c>
      <c r="AG950" s="7">
        <v>284079137</v>
      </c>
      <c r="AH950" s="7">
        <v>283517013</v>
      </c>
      <c r="AI950" s="5">
        <v>97.07</v>
      </c>
      <c r="AJ950" s="7">
        <v>443</v>
      </c>
      <c r="AK950" s="7">
        <v>275933304</v>
      </c>
      <c r="AL950" s="6">
        <v>5849.7860440000004</v>
      </c>
      <c r="AM950" s="7">
        <v>261262490</v>
      </c>
      <c r="AN950" s="5">
        <v>91.910259999999994</v>
      </c>
    </row>
    <row r="951" spans="1:40" x14ac:dyDescent="0.3">
      <c r="A951" s="4" t="s">
        <v>1000</v>
      </c>
      <c r="B951" s="2">
        <v>4992124</v>
      </c>
      <c r="C951" s="1" t="s">
        <v>54</v>
      </c>
      <c r="D951" s="5">
        <v>6359.1795332399997</v>
      </c>
      <c r="E951" s="6">
        <v>6725.5795330000001</v>
      </c>
      <c r="F951" s="6" t="s">
        <v>42</v>
      </c>
      <c r="G951" s="5">
        <v>0.25</v>
      </c>
      <c r="H951" s="5">
        <v>48.100127999999998</v>
      </c>
      <c r="I951" s="5">
        <v>0.25</v>
      </c>
      <c r="J951" s="5">
        <v>47.611181999999999</v>
      </c>
      <c r="K951" s="5" t="s">
        <v>799</v>
      </c>
      <c r="L951" s="5">
        <v>4.0113478200000001</v>
      </c>
      <c r="M951" s="5">
        <v>23.911933999999999</v>
      </c>
      <c r="N951" s="5" t="s">
        <v>42</v>
      </c>
      <c r="O951" s="5" t="s">
        <v>42</v>
      </c>
      <c r="P951" s="5">
        <v>4.331817</v>
      </c>
      <c r="Q951" s="5">
        <v>18.609794000000001</v>
      </c>
      <c r="R951" s="5">
        <v>18.609794000000001</v>
      </c>
      <c r="S951" s="1" t="s">
        <v>49</v>
      </c>
      <c r="T951" s="7">
        <v>1530500</v>
      </c>
      <c r="U951" s="7">
        <v>1281800</v>
      </c>
      <c r="V951" s="7">
        <v>910900</v>
      </c>
      <c r="W951" s="7">
        <v>710100</v>
      </c>
      <c r="X951" s="7">
        <v>1552600</v>
      </c>
      <c r="Y951" s="7">
        <v>1541000</v>
      </c>
      <c r="Z951" s="7">
        <v>1532200</v>
      </c>
      <c r="AA951" s="7">
        <v>1530500</v>
      </c>
      <c r="AB951" s="5">
        <v>42.345999999999997</v>
      </c>
      <c r="AC951" s="5">
        <v>45.195</v>
      </c>
      <c r="AD951" s="5">
        <v>19.783999999999999</v>
      </c>
      <c r="AE951" s="5">
        <v>21.706</v>
      </c>
      <c r="AF951" s="7">
        <v>169846056</v>
      </c>
      <c r="AG951" s="7">
        <v>171097696</v>
      </c>
      <c r="AH951" s="7">
        <v>172623478</v>
      </c>
      <c r="AI951" s="5">
        <v>95.19</v>
      </c>
      <c r="AJ951" s="7">
        <v>370</v>
      </c>
      <c r="AK951" s="7">
        <v>161550828</v>
      </c>
      <c r="AL951" s="6">
        <v>6053.3095249999997</v>
      </c>
      <c r="AM951" s="7">
        <v>142216843</v>
      </c>
      <c r="AN951" s="8">
        <v>83.798000000000002</v>
      </c>
    </row>
    <row r="952" spans="1:40" x14ac:dyDescent="0.3">
      <c r="A952" s="4" t="s">
        <v>1001</v>
      </c>
      <c r="B952" s="2">
        <v>4067324</v>
      </c>
      <c r="C952" s="1" t="s">
        <v>54</v>
      </c>
      <c r="D952" s="5">
        <v>6436.8101817500001</v>
      </c>
      <c r="E952" s="6">
        <v>8170.2891810000001</v>
      </c>
      <c r="F952" s="6" t="s">
        <v>42</v>
      </c>
      <c r="G952" s="5">
        <v>0.94</v>
      </c>
      <c r="H952" s="5">
        <v>55.204591000000001</v>
      </c>
      <c r="I952" s="5">
        <v>0.94</v>
      </c>
      <c r="J952" s="5">
        <v>55.204591000000001</v>
      </c>
      <c r="K952" s="5" t="s">
        <v>799</v>
      </c>
      <c r="L952" s="5">
        <v>4.5965597499999999</v>
      </c>
      <c r="M952" s="5">
        <v>29.675429000000001</v>
      </c>
      <c r="N952" s="5" t="s">
        <v>42</v>
      </c>
      <c r="O952" s="5" t="s">
        <v>42</v>
      </c>
      <c r="P952" s="5">
        <v>3.1095120000000001</v>
      </c>
      <c r="Q952" s="5">
        <v>13.867621</v>
      </c>
      <c r="R952" s="5">
        <v>13.867621</v>
      </c>
      <c r="S952" s="1" t="s">
        <v>49</v>
      </c>
      <c r="T952" s="7">
        <v>2418257</v>
      </c>
      <c r="U952" s="7">
        <v>2020487</v>
      </c>
      <c r="V952" s="7">
        <v>1755307</v>
      </c>
      <c r="W952" s="7">
        <v>1515093</v>
      </c>
      <c r="X952" s="7">
        <v>2627515</v>
      </c>
      <c r="Y952" s="7">
        <v>2554203</v>
      </c>
      <c r="Z952" s="7">
        <v>2487360</v>
      </c>
      <c r="AA952" s="7">
        <v>2418257</v>
      </c>
      <c r="AB952" s="5">
        <v>21.594999999999999</v>
      </c>
      <c r="AC952" s="5">
        <v>23.957000000000001</v>
      </c>
      <c r="AD952" s="8">
        <v>11.212999999999999</v>
      </c>
      <c r="AE952" s="5">
        <v>14.103</v>
      </c>
      <c r="AF952" s="7">
        <v>58134013</v>
      </c>
      <c r="AG952" s="7">
        <v>57986925</v>
      </c>
      <c r="AH952" s="7">
        <v>57777857</v>
      </c>
      <c r="AI952" s="8">
        <v>95.3</v>
      </c>
      <c r="AJ952" s="7">
        <v>460</v>
      </c>
      <c r="AK952" s="7">
        <v>55449920</v>
      </c>
      <c r="AL952" s="6">
        <v>6134.4246489999996</v>
      </c>
      <c r="AM952" s="7">
        <v>53393375</v>
      </c>
      <c r="AN952" s="5">
        <v>91.76764</v>
      </c>
    </row>
    <row r="953" spans="1:40" x14ac:dyDescent="0.3">
      <c r="A953" s="4" t="s">
        <v>1002</v>
      </c>
      <c r="B953" s="2">
        <v>4056041</v>
      </c>
      <c r="C953" s="1" t="s">
        <v>54</v>
      </c>
      <c r="D953" s="5">
        <v>7106.17378293</v>
      </c>
      <c r="E953" s="6">
        <v>10038.438781999999</v>
      </c>
      <c r="F953" s="6" t="s">
        <v>42</v>
      </c>
      <c r="G953" s="5">
        <v>-4.6120000000000001</v>
      </c>
      <c r="H953" s="5">
        <v>30.793316000000001</v>
      </c>
      <c r="I953" s="5">
        <v>-4.6120000000000001</v>
      </c>
      <c r="J953" s="5">
        <v>30.793316000000001</v>
      </c>
      <c r="K953" s="5" t="s">
        <v>799</v>
      </c>
      <c r="L953" s="5">
        <v>16.001517449999998</v>
      </c>
      <c r="M953" s="5">
        <v>22.948857</v>
      </c>
      <c r="N953" s="5" t="s">
        <v>42</v>
      </c>
      <c r="O953" s="5" t="s">
        <v>42</v>
      </c>
      <c r="P953" s="5">
        <v>3.4772370000000001</v>
      </c>
      <c r="Q953" s="5">
        <v>11.258407999999999</v>
      </c>
      <c r="R953" s="5">
        <v>11.258407999999999</v>
      </c>
      <c r="S953" s="1" t="s">
        <v>80</v>
      </c>
      <c r="T953" s="7">
        <v>2885191</v>
      </c>
      <c r="U953" s="7">
        <v>2889364</v>
      </c>
      <c r="V953" s="7">
        <v>2525912</v>
      </c>
      <c r="W953" s="7">
        <v>1909710</v>
      </c>
      <c r="X953" s="7">
        <v>2886901</v>
      </c>
      <c r="Y953" s="7">
        <v>2885191</v>
      </c>
      <c r="Z953" s="7">
        <v>2889573</v>
      </c>
      <c r="AA953" s="7">
        <v>2844722</v>
      </c>
      <c r="AB953" s="8">
        <v>44.332000000000001</v>
      </c>
      <c r="AC953" s="5">
        <v>44.204000000000001</v>
      </c>
      <c r="AD953" s="8">
        <v>28.393999999999998</v>
      </c>
      <c r="AE953" s="5">
        <v>28.315999999999999</v>
      </c>
      <c r="AF953" s="7">
        <v>37437520</v>
      </c>
      <c r="AG953" s="7">
        <v>37485000</v>
      </c>
      <c r="AH953" s="7">
        <v>37965642</v>
      </c>
      <c r="AI953" s="5">
        <v>102.66</v>
      </c>
      <c r="AJ953" s="7">
        <v>574</v>
      </c>
      <c r="AK953" s="7">
        <v>38436032</v>
      </c>
      <c r="AL953" s="6">
        <v>7295.5432330000003</v>
      </c>
      <c r="AM953" s="7">
        <v>36954842</v>
      </c>
      <c r="AN953" s="5">
        <v>98.708510000000004</v>
      </c>
    </row>
    <row r="954" spans="1:40" x14ac:dyDescent="0.3">
      <c r="A954" s="4" t="s">
        <v>1003</v>
      </c>
      <c r="B954" s="2">
        <v>4263385</v>
      </c>
      <c r="C954" s="1" t="s">
        <v>54</v>
      </c>
      <c r="D954" s="5">
        <v>6151.4869779199998</v>
      </c>
      <c r="E954" s="6">
        <v>9081.9279769999994</v>
      </c>
      <c r="F954" s="6">
        <v>9089.1328580000009</v>
      </c>
      <c r="G954" s="5">
        <v>0.23</v>
      </c>
      <c r="H954" s="5">
        <v>34.101010101010097</v>
      </c>
      <c r="I954" s="5">
        <v>0.23</v>
      </c>
      <c r="J954" s="5">
        <v>34.101010101010097</v>
      </c>
      <c r="K954" s="5">
        <v>1.86924600257933</v>
      </c>
      <c r="L954" s="5">
        <v>1.86646681053212</v>
      </c>
      <c r="M954" s="5">
        <v>15.394437</v>
      </c>
      <c r="N954" s="5" t="s">
        <v>42</v>
      </c>
      <c r="O954" s="5" t="s">
        <v>42</v>
      </c>
      <c r="P954" s="5">
        <v>12.087222000000001</v>
      </c>
      <c r="Q954" s="5">
        <v>16.340810000000001</v>
      </c>
      <c r="R954" s="5">
        <v>5.0544990808248498</v>
      </c>
      <c r="S954" s="1" t="s">
        <v>49</v>
      </c>
      <c r="T954" s="7">
        <v>707903</v>
      </c>
      <c r="U954" s="7">
        <v>657448</v>
      </c>
      <c r="V954" s="7">
        <v>562280</v>
      </c>
      <c r="W954" s="7">
        <v>483857</v>
      </c>
      <c r="X954" s="7">
        <v>751420</v>
      </c>
      <c r="Y954" s="7">
        <v>739965</v>
      </c>
      <c r="Z954" s="7">
        <v>721885</v>
      </c>
      <c r="AA954" s="7">
        <v>707903</v>
      </c>
      <c r="AB954" s="5">
        <v>80.278000000000006</v>
      </c>
      <c r="AC954" s="8">
        <v>79.88</v>
      </c>
      <c r="AD954" s="5">
        <v>73.134</v>
      </c>
      <c r="AE954" s="5">
        <v>73.412000000000006</v>
      </c>
      <c r="AF954" s="7">
        <v>182205640</v>
      </c>
      <c r="AG954" s="7">
        <v>182105303</v>
      </c>
      <c r="AH954" s="7">
        <v>181513614</v>
      </c>
      <c r="AI954" s="5">
        <v>89.34</v>
      </c>
      <c r="AJ954" s="7">
        <v>600</v>
      </c>
      <c r="AK954" s="7">
        <v>162783471</v>
      </c>
      <c r="AL954" s="6">
        <v>5495.5699800000002</v>
      </c>
      <c r="AM954" s="7">
        <v>181452159</v>
      </c>
      <c r="AN954" s="5">
        <v>99.582830000000001</v>
      </c>
    </row>
    <row r="955" spans="1:40" x14ac:dyDescent="0.3">
      <c r="A955" s="4" t="s">
        <v>1004</v>
      </c>
      <c r="B955" s="2">
        <v>4994468</v>
      </c>
      <c r="C955" s="1" t="s">
        <v>54</v>
      </c>
      <c r="D955" s="5">
        <v>8234.8935423300009</v>
      </c>
      <c r="E955" s="6">
        <v>11871.893542</v>
      </c>
      <c r="F955" s="6" t="s">
        <v>42</v>
      </c>
      <c r="G955" s="5">
        <v>1.84</v>
      </c>
      <c r="H955" s="5">
        <v>25.865231000000001</v>
      </c>
      <c r="I955" s="5">
        <v>1.84</v>
      </c>
      <c r="J955" s="5">
        <v>25.865231000000001</v>
      </c>
      <c r="K955" s="5">
        <v>9.2131799500000007</v>
      </c>
      <c r="L955" s="5">
        <v>1.82670647</v>
      </c>
      <c r="M955" s="5" t="s">
        <v>799</v>
      </c>
      <c r="N955" s="5" t="s">
        <v>42</v>
      </c>
      <c r="O955" s="5" t="s">
        <v>42</v>
      </c>
      <c r="P955" s="5">
        <v>1.1039509999999999</v>
      </c>
      <c r="Q955" s="5">
        <v>5.9122979999999998</v>
      </c>
      <c r="R955" s="5">
        <v>5.9122979999999998</v>
      </c>
      <c r="S955" s="1" t="s">
        <v>49</v>
      </c>
      <c r="T955" s="7">
        <v>10426000</v>
      </c>
      <c r="U955" s="7">
        <v>9646000</v>
      </c>
      <c r="V955" s="7">
        <v>6176000</v>
      </c>
      <c r="W955" s="7">
        <v>3566000</v>
      </c>
      <c r="X955" s="7">
        <v>10754000</v>
      </c>
      <c r="Y955" s="7">
        <v>10521000</v>
      </c>
      <c r="Z955" s="7">
        <v>10462000</v>
      </c>
      <c r="AA955" s="7">
        <v>10426000</v>
      </c>
      <c r="AB955" s="5">
        <v>23.623999999999999</v>
      </c>
      <c r="AC955" s="5">
        <v>23.917000000000002</v>
      </c>
      <c r="AD955" s="8">
        <v>12.170999999999999</v>
      </c>
      <c r="AE955" s="8">
        <v>12.154</v>
      </c>
      <c r="AF955" s="7">
        <v>126125771</v>
      </c>
      <c r="AG955" s="7">
        <v>126475292</v>
      </c>
      <c r="AH955" s="7">
        <v>127120173</v>
      </c>
      <c r="AI955" s="5">
        <v>86.77</v>
      </c>
      <c r="AJ955" s="7">
        <v>528</v>
      </c>
      <c r="AK955" s="7">
        <v>110146043</v>
      </c>
      <c r="AL955" s="6">
        <v>7145.1738089999999</v>
      </c>
      <c r="AM955" s="7">
        <v>126455527</v>
      </c>
      <c r="AN955" s="5">
        <v>99.614769999999993</v>
      </c>
    </row>
    <row r="956" spans="1:40" x14ac:dyDescent="0.3">
      <c r="A956" s="4" t="s">
        <v>1005</v>
      </c>
      <c r="B956" s="2">
        <v>112690231</v>
      </c>
      <c r="C956" s="1" t="s">
        <v>41</v>
      </c>
      <c r="D956" s="5">
        <v>6274.0331520199998</v>
      </c>
      <c r="E956" s="6">
        <v>7346.033152</v>
      </c>
      <c r="F956" s="6" t="s">
        <v>42</v>
      </c>
      <c r="G956" s="5">
        <v>0.16400000000000001</v>
      </c>
      <c r="H956" s="5" t="s">
        <v>799</v>
      </c>
      <c r="I956" s="5">
        <v>0.16400000000000001</v>
      </c>
      <c r="J956" s="5" t="s">
        <v>799</v>
      </c>
      <c r="K956" s="5" t="s">
        <v>799</v>
      </c>
      <c r="L956" s="5" t="s">
        <v>799</v>
      </c>
      <c r="M956" s="5" t="s">
        <v>799</v>
      </c>
      <c r="N956" s="5" t="s">
        <v>42</v>
      </c>
      <c r="O956" s="5" t="s">
        <v>42</v>
      </c>
      <c r="P956" s="5" t="s">
        <v>42</v>
      </c>
      <c r="Q956" s="5" t="s">
        <v>42</v>
      </c>
      <c r="R956" s="5" t="s">
        <v>42</v>
      </c>
      <c r="S956" s="1" t="s">
        <v>49</v>
      </c>
      <c r="T956" s="7" t="s">
        <v>42</v>
      </c>
      <c r="U956" s="7" t="s">
        <v>42</v>
      </c>
      <c r="V956" s="7" t="s">
        <v>42</v>
      </c>
      <c r="W956" s="7" t="s">
        <v>42</v>
      </c>
      <c r="X956" s="7" t="s">
        <v>42</v>
      </c>
      <c r="Y956" s="7" t="s">
        <v>42</v>
      </c>
      <c r="Z956" s="7" t="s">
        <v>42</v>
      </c>
      <c r="AA956" s="7" t="s">
        <v>42</v>
      </c>
      <c r="AB956" s="5" t="s">
        <v>42</v>
      </c>
      <c r="AC956" s="5" t="s">
        <v>42</v>
      </c>
      <c r="AD956" s="5" t="s">
        <v>42</v>
      </c>
      <c r="AE956" s="5" t="s">
        <v>42</v>
      </c>
      <c r="AF956" s="7">
        <v>91735951</v>
      </c>
      <c r="AG956" s="7">
        <v>91723910</v>
      </c>
      <c r="AH956" s="7">
        <v>91683005</v>
      </c>
      <c r="AI956" s="5">
        <v>66.84</v>
      </c>
      <c r="AJ956" s="7">
        <v>322</v>
      </c>
      <c r="AK956" s="7">
        <v>61315831</v>
      </c>
      <c r="AL956" s="6">
        <v>4219.7554890000001</v>
      </c>
      <c r="AM956" s="7">
        <v>63159178</v>
      </c>
      <c r="AN956" s="5">
        <v>68.847440000000006</v>
      </c>
    </row>
    <row r="957" spans="1:40" x14ac:dyDescent="0.3">
      <c r="A957" s="4" t="s">
        <v>1006</v>
      </c>
      <c r="B957" s="2">
        <v>103406</v>
      </c>
      <c r="C957" s="1" t="s">
        <v>54</v>
      </c>
      <c r="D957" s="5">
        <v>5992.0908349499996</v>
      </c>
      <c r="E957" s="6">
        <v>6347.7678340000002</v>
      </c>
      <c r="F957" s="6">
        <v>6336.7808349999996</v>
      </c>
      <c r="G957" s="5">
        <v>0.77</v>
      </c>
      <c r="H957" s="5">
        <v>8.3274647887323905</v>
      </c>
      <c r="I957" s="5">
        <v>0.77</v>
      </c>
      <c r="J957" s="5">
        <v>8.3274647887323905</v>
      </c>
      <c r="K957" s="5">
        <v>1.1445828129403501</v>
      </c>
      <c r="L957" s="5">
        <v>1.1445828129403501</v>
      </c>
      <c r="M957" s="5">
        <v>8.7447741398849708</v>
      </c>
      <c r="N957" s="5" t="s">
        <v>42</v>
      </c>
      <c r="O957" s="5" t="s">
        <v>42</v>
      </c>
      <c r="P957" s="5">
        <v>5.3331650000000002</v>
      </c>
      <c r="Q957" s="5">
        <v>6.213069</v>
      </c>
      <c r="R957" s="5">
        <v>6.2120430112834297</v>
      </c>
      <c r="S957" s="1" t="s">
        <v>49</v>
      </c>
      <c r="T957" s="7">
        <v>1155102</v>
      </c>
      <c r="U957" s="7">
        <v>1172785</v>
      </c>
      <c r="V957" s="7">
        <v>1185675</v>
      </c>
      <c r="W957" s="7">
        <v>1199146</v>
      </c>
      <c r="X957" s="7">
        <v>1190244</v>
      </c>
      <c r="Y957" s="7">
        <v>1180100</v>
      </c>
      <c r="Z957" s="7">
        <v>1165498</v>
      </c>
      <c r="AA957" s="7">
        <v>1155102</v>
      </c>
      <c r="AB957" s="5">
        <v>84.039000000000001</v>
      </c>
      <c r="AC957" s="5">
        <v>86.772999999999996</v>
      </c>
      <c r="AD957" s="5">
        <v>84.352999999999994</v>
      </c>
      <c r="AE957" s="5">
        <v>85.703000000000003</v>
      </c>
      <c r="AF957" s="7">
        <v>256216000</v>
      </c>
      <c r="AG957" s="7">
        <v>261390000</v>
      </c>
      <c r="AH957" s="7">
        <v>279475000</v>
      </c>
      <c r="AI957" s="5">
        <v>97.77</v>
      </c>
      <c r="AJ957" s="7">
        <v>495</v>
      </c>
      <c r="AK957" s="7">
        <v>247714370</v>
      </c>
      <c r="AL957" s="6">
        <v>5858.4448499999999</v>
      </c>
      <c r="AM957" s="7">
        <v>249691208</v>
      </c>
      <c r="AN957" s="5">
        <v>98.549859999999995</v>
      </c>
    </row>
    <row r="958" spans="1:40" x14ac:dyDescent="0.3">
      <c r="A958" s="4" t="s">
        <v>1007</v>
      </c>
      <c r="B958" s="2">
        <v>4993702</v>
      </c>
      <c r="C958" s="1" t="s">
        <v>54</v>
      </c>
      <c r="D958" s="5">
        <v>5372.4447200200002</v>
      </c>
      <c r="E958" s="6">
        <v>10382.44472</v>
      </c>
      <c r="F958" s="6" t="s">
        <v>42</v>
      </c>
      <c r="G958" s="8">
        <v>4.28</v>
      </c>
      <c r="H958" s="5">
        <v>15.475372</v>
      </c>
      <c r="I958" s="8">
        <v>4.28</v>
      </c>
      <c r="J958" s="5">
        <v>15.475372</v>
      </c>
      <c r="K958" s="5">
        <v>21.83560379</v>
      </c>
      <c r="L958" s="5">
        <v>3.6368181199999996</v>
      </c>
      <c r="M958" s="5">
        <v>15.859467</v>
      </c>
      <c r="N958" s="5" t="s">
        <v>42</v>
      </c>
      <c r="O958" s="5" t="s">
        <v>42</v>
      </c>
      <c r="P958" s="5">
        <v>3.0102769999999999</v>
      </c>
      <c r="Q958" s="5">
        <v>11.510471000000001</v>
      </c>
      <c r="R958" s="5">
        <v>11.510471000000001</v>
      </c>
      <c r="S958" s="1" t="s">
        <v>49</v>
      </c>
      <c r="T958" s="7">
        <v>3282000</v>
      </c>
      <c r="U958" s="7">
        <v>2740000</v>
      </c>
      <c r="V958" s="7">
        <v>2073000</v>
      </c>
      <c r="W958" s="7">
        <v>1781300</v>
      </c>
      <c r="X958" s="7">
        <v>3449000</v>
      </c>
      <c r="Y958" s="7">
        <v>3392000</v>
      </c>
      <c r="Z958" s="7">
        <v>3346000</v>
      </c>
      <c r="AA958" s="7">
        <v>3282000</v>
      </c>
      <c r="AB958" s="5">
        <v>37.264000000000003</v>
      </c>
      <c r="AC958" s="5">
        <v>37.692</v>
      </c>
      <c r="AD958" s="5">
        <v>23.614000000000001</v>
      </c>
      <c r="AE958" s="5">
        <v>23.949000000000002</v>
      </c>
      <c r="AF958" s="7">
        <v>28400000</v>
      </c>
      <c r="AG958" s="7">
        <v>28400000</v>
      </c>
      <c r="AH958" s="7">
        <v>28300000</v>
      </c>
      <c r="AI958" s="5">
        <v>97.09</v>
      </c>
      <c r="AJ958" s="7">
        <v>339</v>
      </c>
      <c r="AK958" s="7">
        <v>27578033</v>
      </c>
      <c r="AL958" s="6">
        <v>5216.1091610000003</v>
      </c>
      <c r="AM958" s="7">
        <v>28051457</v>
      </c>
      <c r="AN958" s="5">
        <v>98.75676</v>
      </c>
    </row>
    <row r="959" spans="1:40" x14ac:dyDescent="0.3">
      <c r="A959" s="4" t="s">
        <v>1008</v>
      </c>
      <c r="B959" s="2">
        <v>4069282</v>
      </c>
      <c r="C959" s="1" t="s">
        <v>41</v>
      </c>
      <c r="D959" s="5">
        <v>6093.2140955799996</v>
      </c>
      <c r="E959" s="6">
        <v>5686.2590950000003</v>
      </c>
      <c r="F959" s="6" t="s">
        <v>42</v>
      </c>
      <c r="G959" s="8">
        <v>1.413</v>
      </c>
      <c r="H959" s="5">
        <v>29.601785</v>
      </c>
      <c r="I959" s="8">
        <v>1.413</v>
      </c>
      <c r="J959" s="5">
        <v>29.601785</v>
      </c>
      <c r="K959" s="5">
        <v>6.2508155099999998</v>
      </c>
      <c r="L959" s="5">
        <v>5.9977742200000002</v>
      </c>
      <c r="M959" s="5">
        <v>21.902463999999998</v>
      </c>
      <c r="N959" s="5" t="s">
        <v>42</v>
      </c>
      <c r="O959" s="5" t="s">
        <v>42</v>
      </c>
      <c r="P959" s="5">
        <v>1.1776169999999999</v>
      </c>
      <c r="Q959" s="5">
        <v>17.690670000000001</v>
      </c>
      <c r="R959" s="5">
        <v>17.690670000000001</v>
      </c>
      <c r="S959" s="1" t="s">
        <v>49</v>
      </c>
      <c r="T959" s="7">
        <v>5313463</v>
      </c>
      <c r="U959" s="7">
        <v>7439724</v>
      </c>
      <c r="V959" s="7">
        <v>6540425</v>
      </c>
      <c r="W959" s="7">
        <v>4136380</v>
      </c>
      <c r="X959" s="7">
        <v>4828615</v>
      </c>
      <c r="Y959" s="7">
        <v>4903193</v>
      </c>
      <c r="Z959" s="7">
        <v>5050875</v>
      </c>
      <c r="AA959" s="7">
        <v>5313463</v>
      </c>
      <c r="AB959" s="5">
        <v>21.285</v>
      </c>
      <c r="AC959" s="5">
        <v>20.526</v>
      </c>
      <c r="AD959" s="8">
        <v>7.4850000000000003</v>
      </c>
      <c r="AE959" s="8">
        <v>6.657</v>
      </c>
      <c r="AF959" s="7">
        <v>35331173</v>
      </c>
      <c r="AG959" s="7">
        <v>35451651</v>
      </c>
      <c r="AH959" s="7">
        <v>35946344</v>
      </c>
      <c r="AI959" s="8">
        <v>100.08</v>
      </c>
      <c r="AJ959" s="7">
        <v>548</v>
      </c>
      <c r="AK959" s="7">
        <v>35360309</v>
      </c>
      <c r="AL959" s="6">
        <v>6098.2388899999996</v>
      </c>
      <c r="AM959" s="7">
        <v>35035113</v>
      </c>
      <c r="AN959" s="5">
        <v>99.162040000000005</v>
      </c>
    </row>
    <row r="960" spans="1:40" x14ac:dyDescent="0.3">
      <c r="A960" s="4" t="s">
        <v>1009</v>
      </c>
      <c r="B960" s="2">
        <v>1023792</v>
      </c>
      <c r="C960" s="1" t="s">
        <v>54</v>
      </c>
      <c r="D960" s="5">
        <v>5683.4999914</v>
      </c>
      <c r="E960" s="6" t="s">
        <v>42</v>
      </c>
      <c r="F960" s="6">
        <v>8585.0429910000003</v>
      </c>
      <c r="G960" s="5">
        <v>0.45</v>
      </c>
      <c r="H960" s="5">
        <v>30.938271604938301</v>
      </c>
      <c r="I960" s="5">
        <v>0.45</v>
      </c>
      <c r="J960" s="5">
        <v>30.938271604938301</v>
      </c>
      <c r="K960" s="5">
        <v>2.6573663773276799</v>
      </c>
      <c r="L960" s="5">
        <v>1.7513895546509302</v>
      </c>
      <c r="M960" s="5">
        <v>21.120944000000001</v>
      </c>
      <c r="N960" s="5" t="s">
        <v>42</v>
      </c>
      <c r="O960" s="5" t="s">
        <v>42</v>
      </c>
      <c r="P960" s="5" t="s">
        <v>42</v>
      </c>
      <c r="Q960" s="5" t="s">
        <v>42</v>
      </c>
      <c r="R960" s="5" t="s">
        <v>42</v>
      </c>
      <c r="S960" s="1" t="s">
        <v>49</v>
      </c>
      <c r="T960" s="7">
        <v>808061</v>
      </c>
      <c r="U960" s="7">
        <v>909111</v>
      </c>
      <c r="V960" s="7">
        <v>807336</v>
      </c>
      <c r="W960" s="7">
        <v>770216</v>
      </c>
      <c r="X960" s="7">
        <v>804507</v>
      </c>
      <c r="Y960" s="7">
        <v>788066</v>
      </c>
      <c r="Z960" s="7">
        <v>790443</v>
      </c>
      <c r="AA960" s="7">
        <v>808061</v>
      </c>
      <c r="AB960" s="5" t="s">
        <v>42</v>
      </c>
      <c r="AC960" s="5" t="s">
        <v>42</v>
      </c>
      <c r="AD960" s="5" t="s">
        <v>42</v>
      </c>
      <c r="AE960" s="5" t="s">
        <v>42</v>
      </c>
      <c r="AF960" s="7">
        <v>113394786</v>
      </c>
      <c r="AG960" s="7">
        <v>113394092</v>
      </c>
      <c r="AH960" s="7">
        <v>110879365</v>
      </c>
      <c r="AI960" s="5">
        <v>84.06</v>
      </c>
      <c r="AJ960" s="7">
        <v>364</v>
      </c>
      <c r="AK960" s="7">
        <v>95319530</v>
      </c>
      <c r="AL960" s="6">
        <v>4777.4148429999996</v>
      </c>
      <c r="AM960" s="7">
        <v>112809835</v>
      </c>
      <c r="AN960" s="5">
        <v>99.481459999999998</v>
      </c>
    </row>
    <row r="961" spans="1:40" x14ac:dyDescent="0.3">
      <c r="A961" s="4" t="s">
        <v>1010</v>
      </c>
      <c r="B961" s="2">
        <v>6475784</v>
      </c>
      <c r="C961" s="1" t="s">
        <v>41</v>
      </c>
      <c r="D961" s="5">
        <v>9485.2530769500008</v>
      </c>
      <c r="E961" s="6">
        <v>9477.7410760000002</v>
      </c>
      <c r="F961" s="6" t="s">
        <v>42</v>
      </c>
      <c r="G961" s="5">
        <v>-0.40899999999999997</v>
      </c>
      <c r="H961" s="5" t="s">
        <v>799</v>
      </c>
      <c r="I961" s="5">
        <v>-0.40899999999999997</v>
      </c>
      <c r="J961" s="5" t="s">
        <v>799</v>
      </c>
      <c r="K961" s="5">
        <v>2.7439024399999998</v>
      </c>
      <c r="L961" s="5">
        <v>2.7439024399999998</v>
      </c>
      <c r="M961" s="5" t="s">
        <v>799</v>
      </c>
      <c r="N961" s="5" t="s">
        <v>42</v>
      </c>
      <c r="O961" s="5" t="s">
        <v>42</v>
      </c>
      <c r="P961" s="5">
        <v>12.974143</v>
      </c>
      <c r="Q961" s="5" t="s">
        <v>799</v>
      </c>
      <c r="R961" s="5">
        <v>-3.5501049999999998</v>
      </c>
      <c r="S961" s="1" t="s">
        <v>49</v>
      </c>
      <c r="T961" s="7">
        <v>595271</v>
      </c>
      <c r="U961" s="7">
        <v>608181</v>
      </c>
      <c r="V961" s="7">
        <v>27111</v>
      </c>
      <c r="W961" s="7">
        <v>3976</v>
      </c>
      <c r="X961" s="7">
        <v>730510</v>
      </c>
      <c r="Y961" s="7">
        <v>668286</v>
      </c>
      <c r="Z961" s="7">
        <v>618579</v>
      </c>
      <c r="AA961" s="7">
        <v>595271</v>
      </c>
      <c r="AB961" s="5">
        <v>-225.24100000000001</v>
      </c>
      <c r="AC961" s="5">
        <v>-132.40100000000001</v>
      </c>
      <c r="AD961" s="5" t="s">
        <v>799</v>
      </c>
      <c r="AE961" s="5" t="s">
        <v>799</v>
      </c>
      <c r="AF961" s="7">
        <v>2337518542</v>
      </c>
      <c r="AG961" s="7">
        <v>2318685904</v>
      </c>
      <c r="AH961" s="7">
        <v>2289276510</v>
      </c>
      <c r="AI961" s="5">
        <v>9.5500000000000007</v>
      </c>
      <c r="AJ961" s="7">
        <v>532</v>
      </c>
      <c r="AK961" s="7">
        <v>287702347</v>
      </c>
      <c r="AL961" s="6">
        <v>906.26239299999997</v>
      </c>
      <c r="AM961" s="7">
        <v>1191396101</v>
      </c>
      <c r="AN961" s="8">
        <v>39.565600000000003</v>
      </c>
    </row>
    <row r="962" spans="1:40" x14ac:dyDescent="0.3">
      <c r="A962" s="4" t="s">
        <v>1011</v>
      </c>
      <c r="B962" s="2">
        <v>10971298</v>
      </c>
      <c r="C962" s="1" t="s">
        <v>54</v>
      </c>
      <c r="D962" s="5">
        <v>5843.2501905600002</v>
      </c>
      <c r="E962" s="6">
        <v>9710.2501900000007</v>
      </c>
      <c r="F962" s="6" t="s">
        <v>42</v>
      </c>
      <c r="G962" s="5">
        <v>0.73</v>
      </c>
      <c r="H962" s="5">
        <v>28.619855000000001</v>
      </c>
      <c r="I962" s="5">
        <v>0.73</v>
      </c>
      <c r="J962" s="5">
        <v>28.619855000000001</v>
      </c>
      <c r="K962" s="5" t="s">
        <v>799</v>
      </c>
      <c r="L962" s="5">
        <v>0.89572598000000003</v>
      </c>
      <c r="M962" s="5">
        <v>15.676392999999999</v>
      </c>
      <c r="N962" s="5" t="s">
        <v>42</v>
      </c>
      <c r="O962" s="5" t="s">
        <v>42</v>
      </c>
      <c r="P962" s="5">
        <v>2.1801189999999999</v>
      </c>
      <c r="Q962" s="5">
        <v>10.531725</v>
      </c>
      <c r="R962" s="5">
        <v>10.531725</v>
      </c>
      <c r="S962" s="1" t="s">
        <v>49</v>
      </c>
      <c r="T962" s="7">
        <v>4417000</v>
      </c>
      <c r="U962" s="7">
        <v>4411000</v>
      </c>
      <c r="V962" s="7">
        <v>4764000</v>
      </c>
      <c r="W962" s="7">
        <v>3271000</v>
      </c>
      <c r="X962" s="7">
        <v>4454000</v>
      </c>
      <c r="Y962" s="7">
        <v>4492000</v>
      </c>
      <c r="Z962" s="7">
        <v>4365000</v>
      </c>
      <c r="AA962" s="7">
        <v>4417000</v>
      </c>
      <c r="AB962" s="5">
        <v>56.328000000000003</v>
      </c>
      <c r="AC962" s="5">
        <v>54.737000000000002</v>
      </c>
      <c r="AD962" s="5">
        <v>22.029</v>
      </c>
      <c r="AE962" s="5">
        <v>19.645</v>
      </c>
      <c r="AF962" s="7">
        <v>494333072</v>
      </c>
      <c r="AG962" s="7">
        <v>494182138</v>
      </c>
      <c r="AH962" s="7">
        <v>492683420</v>
      </c>
      <c r="AI962" s="5">
        <v>97.99</v>
      </c>
      <c r="AJ962" s="7">
        <v>470</v>
      </c>
      <c r="AK962" s="7">
        <v>484439883</v>
      </c>
      <c r="AL962" s="6">
        <v>5726.0794169999999</v>
      </c>
      <c r="AM962" s="7">
        <v>491976336</v>
      </c>
      <c r="AN962" s="5">
        <v>99.519279999999995</v>
      </c>
    </row>
    <row r="963" spans="1:40" x14ac:dyDescent="0.3">
      <c r="A963" s="4" t="s">
        <v>1012</v>
      </c>
      <c r="B963" s="2">
        <v>4006418</v>
      </c>
      <c r="C963" s="1" t="s">
        <v>54</v>
      </c>
      <c r="D963" s="5">
        <v>6371.9715887100001</v>
      </c>
      <c r="E963" s="6">
        <v>9919.9475880000009</v>
      </c>
      <c r="F963" s="6">
        <v>9920.7475889999987</v>
      </c>
      <c r="G963" s="8">
        <v>1.427</v>
      </c>
      <c r="H963" s="5">
        <v>13.810345</v>
      </c>
      <c r="I963" s="8">
        <v>1.427</v>
      </c>
      <c r="J963" s="5">
        <v>13.810345</v>
      </c>
      <c r="K963" s="5" t="s">
        <v>799</v>
      </c>
      <c r="L963" s="5">
        <v>3.9251878499999999</v>
      </c>
      <c r="M963" s="5">
        <v>13.076364999999999</v>
      </c>
      <c r="N963" s="5">
        <v>18.4672613549183</v>
      </c>
      <c r="O963" s="5">
        <v>12.9297227307962</v>
      </c>
      <c r="P963" s="5">
        <v>2.5808390000000001</v>
      </c>
      <c r="Q963" s="5">
        <v>7.2205940000000002</v>
      </c>
      <c r="R963" s="5">
        <v>7.2205940000000002</v>
      </c>
      <c r="S963" s="1" t="s">
        <v>49</v>
      </c>
      <c r="T963" s="7">
        <v>3738492</v>
      </c>
      <c r="U963" s="7">
        <v>3555377</v>
      </c>
      <c r="V963" s="7">
        <v>3369810</v>
      </c>
      <c r="W963" s="7">
        <v>2178490</v>
      </c>
      <c r="X963" s="7">
        <v>3843691</v>
      </c>
      <c r="Y963" s="7">
        <v>3785609</v>
      </c>
      <c r="Z963" s="7">
        <v>3735047</v>
      </c>
      <c r="AA963" s="7">
        <v>3738492</v>
      </c>
      <c r="AB963" s="5">
        <v>63.816000000000003</v>
      </c>
      <c r="AC963" s="5">
        <v>61.957999999999998</v>
      </c>
      <c r="AD963" s="5">
        <v>33.253</v>
      </c>
      <c r="AE963" s="5">
        <v>31.478000000000002</v>
      </c>
      <c r="AF963" s="7">
        <v>88849292</v>
      </c>
      <c r="AG963" s="7">
        <v>92309009</v>
      </c>
      <c r="AH963" s="7">
        <v>98386239</v>
      </c>
      <c r="AI963" s="5">
        <v>71.239999999999995</v>
      </c>
      <c r="AJ963" s="7">
        <v>380</v>
      </c>
      <c r="AK963" s="7">
        <v>62964542</v>
      </c>
      <c r="AL963" s="6">
        <v>4539.113832</v>
      </c>
      <c r="AM963" s="7">
        <v>59713308</v>
      </c>
      <c r="AN963" s="5">
        <v>67.557310000000001</v>
      </c>
    </row>
    <row r="964" spans="1:40" x14ac:dyDescent="0.3">
      <c r="A964" s="4" t="s">
        <v>1013</v>
      </c>
      <c r="B964" s="2">
        <v>4963519</v>
      </c>
      <c r="C964" s="1" t="s">
        <v>41</v>
      </c>
      <c r="D964" s="5">
        <v>6591.3466515399996</v>
      </c>
      <c r="E964" s="6">
        <v>7456.3176510000003</v>
      </c>
      <c r="F964" s="6" t="s">
        <v>42</v>
      </c>
      <c r="G964" s="5">
        <v>-0.184</v>
      </c>
      <c r="H964" s="5" t="s">
        <v>799</v>
      </c>
      <c r="I964" s="5">
        <v>-0.184</v>
      </c>
      <c r="J964" s="5" t="s">
        <v>799</v>
      </c>
      <c r="K964" s="5">
        <v>12.53235083</v>
      </c>
      <c r="L964" s="5">
        <v>1.9356540100000001</v>
      </c>
      <c r="M964" s="5">
        <v>8.6535119999999992</v>
      </c>
      <c r="N964" s="5" t="s">
        <v>42</v>
      </c>
      <c r="O964" s="5" t="s">
        <v>42</v>
      </c>
      <c r="P964" s="5">
        <v>1.8886179999999999</v>
      </c>
      <c r="Q964" s="5">
        <v>10.581695</v>
      </c>
      <c r="R964" s="5">
        <v>10.581695</v>
      </c>
      <c r="S964" s="1" t="s">
        <v>98</v>
      </c>
      <c r="T964" s="7">
        <v>3769506</v>
      </c>
      <c r="U964" s="7">
        <v>3569399</v>
      </c>
      <c r="V964" s="7">
        <v>4645714</v>
      </c>
      <c r="W964" s="7">
        <v>4015307</v>
      </c>
      <c r="X964" s="7">
        <v>3948029</v>
      </c>
      <c r="Y964" s="7">
        <v>4005013</v>
      </c>
      <c r="Z964" s="7">
        <v>3769506</v>
      </c>
      <c r="AA964" s="7">
        <v>3461221</v>
      </c>
      <c r="AB964" s="5">
        <v>40.116999999999997</v>
      </c>
      <c r="AC964" s="5">
        <v>39.295000000000002</v>
      </c>
      <c r="AD964" s="5">
        <v>19.516999999999999</v>
      </c>
      <c r="AE964" s="8">
        <v>17.05</v>
      </c>
      <c r="AF964" s="7">
        <v>94664000</v>
      </c>
      <c r="AG964" s="7">
        <v>94962000</v>
      </c>
      <c r="AH964" s="7">
        <v>97506000</v>
      </c>
      <c r="AI964" s="5">
        <v>90.91</v>
      </c>
      <c r="AJ964" s="7">
        <v>731</v>
      </c>
      <c r="AK964" s="7">
        <v>85934749</v>
      </c>
      <c r="AL964" s="6">
        <v>5992.230047</v>
      </c>
      <c r="AM964" s="7">
        <v>93597242</v>
      </c>
      <c r="AN964" s="5">
        <v>99.016729999999995</v>
      </c>
    </row>
    <row r="965" spans="1:40" x14ac:dyDescent="0.3">
      <c r="A965" s="4" t="s">
        <v>1014</v>
      </c>
      <c r="B965" s="2">
        <v>4164998</v>
      </c>
      <c r="C965" s="1" t="s">
        <v>41</v>
      </c>
      <c r="D965" s="5">
        <v>6360.6150373999999</v>
      </c>
      <c r="E965" s="6">
        <v>6288.4770369999997</v>
      </c>
      <c r="F965" s="6" t="s">
        <v>42</v>
      </c>
      <c r="G965" s="5">
        <v>0.49</v>
      </c>
      <c r="H965" s="5">
        <v>17.425675999999999</v>
      </c>
      <c r="I965" s="5">
        <v>0.49</v>
      </c>
      <c r="J965" s="5">
        <v>17.425675999999999</v>
      </c>
      <c r="K965" s="5">
        <v>1.5349363199999999</v>
      </c>
      <c r="L965" s="5">
        <v>1.5276626</v>
      </c>
      <c r="M965" s="5">
        <v>14.787844</v>
      </c>
      <c r="N965" s="5" t="s">
        <v>42</v>
      </c>
      <c r="O965" s="5" t="s">
        <v>42</v>
      </c>
      <c r="P965" s="5">
        <v>0.97641299999999998</v>
      </c>
      <c r="Q965" s="5">
        <v>5.5113690000000002</v>
      </c>
      <c r="R965" s="5">
        <v>5.5113690000000002</v>
      </c>
      <c r="S965" s="1" t="s">
        <v>49</v>
      </c>
      <c r="T965" s="7">
        <v>6503065</v>
      </c>
      <c r="U965" s="7">
        <v>7091585</v>
      </c>
      <c r="V965" s="7">
        <v>6138329</v>
      </c>
      <c r="W965" s="7">
        <v>5050589</v>
      </c>
      <c r="X965" s="7">
        <v>6440385</v>
      </c>
      <c r="Y965" s="7">
        <v>6400589</v>
      </c>
      <c r="Z965" s="7">
        <v>6397037</v>
      </c>
      <c r="AA965" s="7">
        <v>6503065</v>
      </c>
      <c r="AB965" s="5">
        <v>14.503</v>
      </c>
      <c r="AC965" s="5">
        <v>14.993</v>
      </c>
      <c r="AD965" s="5">
        <v>16.928999999999998</v>
      </c>
      <c r="AE965" s="5">
        <v>16.568000000000001</v>
      </c>
      <c r="AF965" s="7">
        <v>246630000</v>
      </c>
      <c r="AG965" s="7">
        <v>246302000</v>
      </c>
      <c r="AH965" s="7">
        <v>245764000</v>
      </c>
      <c r="AI965" s="5">
        <v>44.33</v>
      </c>
      <c r="AJ965" s="7">
        <v>435</v>
      </c>
      <c r="AK965" s="7">
        <v>109324223</v>
      </c>
      <c r="AL965" s="6">
        <v>2819.4717110000001</v>
      </c>
      <c r="AM965" s="7">
        <v>102430148</v>
      </c>
      <c r="AN965" s="5">
        <v>41.531730000000003</v>
      </c>
    </row>
    <row r="966" spans="1:40" x14ac:dyDescent="0.3">
      <c r="A966" s="4" t="s">
        <v>1015</v>
      </c>
      <c r="B966" s="2">
        <v>4057537</v>
      </c>
      <c r="C966" s="1" t="s">
        <v>54</v>
      </c>
      <c r="D966" s="5">
        <v>6045.9004390399996</v>
      </c>
      <c r="E966" s="6">
        <v>13413.900438999999</v>
      </c>
      <c r="F966" s="6">
        <v>13413.900439000001</v>
      </c>
      <c r="G966" s="5">
        <v>-1.27</v>
      </c>
      <c r="H966" s="5">
        <v>22.527999999999999</v>
      </c>
      <c r="I966" s="5">
        <v>-1.27</v>
      </c>
      <c r="J966" s="5">
        <v>22.527999999999999</v>
      </c>
      <c r="K966" s="5">
        <v>5.5817641199999999</v>
      </c>
      <c r="L966" s="5">
        <v>1.3913730899999999</v>
      </c>
      <c r="M966" s="5">
        <v>15.413245999999999</v>
      </c>
      <c r="N966" s="5" t="s">
        <v>799</v>
      </c>
      <c r="O966" s="5" t="s">
        <v>799</v>
      </c>
      <c r="P966" s="5">
        <v>1.8604579999999999</v>
      </c>
      <c r="Q966" s="5">
        <v>7.6914569999999998</v>
      </c>
      <c r="R966" s="5">
        <v>7.6914569999999998</v>
      </c>
      <c r="S966" s="1" t="s">
        <v>43</v>
      </c>
      <c r="T966" s="7">
        <v>7210000</v>
      </c>
      <c r="U966" s="7">
        <v>8928000</v>
      </c>
      <c r="V966" s="7">
        <v>10106000</v>
      </c>
      <c r="W966" s="7">
        <v>7447000</v>
      </c>
      <c r="X966" s="7">
        <v>7210000</v>
      </c>
      <c r="Y966" s="7">
        <v>7372000</v>
      </c>
      <c r="Z966" s="7">
        <v>7651000</v>
      </c>
      <c r="AA966" s="7">
        <v>8290000</v>
      </c>
      <c r="AB966" s="5">
        <v>51.054000000000002</v>
      </c>
      <c r="AC966" s="5">
        <v>51.054000000000002</v>
      </c>
      <c r="AD966" s="8">
        <v>22.76</v>
      </c>
      <c r="AE966" s="8">
        <v>22.76</v>
      </c>
      <c r="AF966" s="7">
        <v>214685612</v>
      </c>
      <c r="AG966" s="7">
        <v>214688629</v>
      </c>
      <c r="AH966" s="7">
        <v>209495083</v>
      </c>
      <c r="AI966" s="5">
        <v>85.22</v>
      </c>
      <c r="AJ966" s="7">
        <v>559</v>
      </c>
      <c r="AK966" s="7">
        <v>182958609</v>
      </c>
      <c r="AL966" s="6">
        <v>5152.1144290000002</v>
      </c>
      <c r="AM966" s="7">
        <v>213695576</v>
      </c>
      <c r="AN966" s="5">
        <v>99.533019999999993</v>
      </c>
    </row>
    <row r="967" spans="1:40" x14ac:dyDescent="0.3">
      <c r="A967" s="4" t="s">
        <v>1016</v>
      </c>
      <c r="B967" s="2">
        <v>4354786</v>
      </c>
      <c r="C967" s="1" t="s">
        <v>54</v>
      </c>
      <c r="D967" s="5">
        <v>5649.7349440600001</v>
      </c>
      <c r="E967" s="6">
        <v>8582.0419440000005</v>
      </c>
      <c r="F967" s="6">
        <v>10825.269944</v>
      </c>
      <c r="G967" s="5">
        <v>0.161</v>
      </c>
      <c r="H967" s="5">
        <v>71.237623999999997</v>
      </c>
      <c r="I967" s="5">
        <v>0.161</v>
      </c>
      <c r="J967" s="5">
        <v>71.237623999999997</v>
      </c>
      <c r="K967" s="5">
        <v>0.51933521999999999</v>
      </c>
      <c r="L967" s="5">
        <v>0.47314515000000001</v>
      </c>
      <c r="M967" s="5">
        <v>22.484375</v>
      </c>
      <c r="N967" s="5" t="s">
        <v>799</v>
      </c>
      <c r="O967" s="5" t="s">
        <v>799</v>
      </c>
      <c r="P967" s="5">
        <v>0.45884599999999998</v>
      </c>
      <c r="Q967" s="5">
        <v>3.3386999999999998</v>
      </c>
      <c r="R967" s="5">
        <v>3.3386999999999998</v>
      </c>
      <c r="S967" s="1" t="s">
        <v>49</v>
      </c>
      <c r="T967" s="7">
        <v>17610092</v>
      </c>
      <c r="U967" s="7">
        <v>16414466</v>
      </c>
      <c r="V967" s="7">
        <v>16090744</v>
      </c>
      <c r="W967" s="7">
        <v>8735435</v>
      </c>
      <c r="X967" s="7">
        <v>18703544</v>
      </c>
      <c r="Y967" s="7">
        <v>19407898</v>
      </c>
      <c r="Z967" s="7">
        <v>18765018</v>
      </c>
      <c r="AA967" s="7">
        <v>17610092</v>
      </c>
      <c r="AB967" s="5">
        <v>29.847999999999999</v>
      </c>
      <c r="AC967" s="5">
        <v>17.745999999999999</v>
      </c>
      <c r="AD967" s="5">
        <v>25.291</v>
      </c>
      <c r="AE967" s="5">
        <v>13.038</v>
      </c>
      <c r="AF967" s="7">
        <v>196307678</v>
      </c>
      <c r="AG967" s="7">
        <v>196307678</v>
      </c>
      <c r="AH967" s="7">
        <v>196307678</v>
      </c>
      <c r="AI967" s="5">
        <v>15.93</v>
      </c>
      <c r="AJ967" s="7">
        <v>177</v>
      </c>
      <c r="AK967" s="7">
        <v>31265302</v>
      </c>
      <c r="AL967" s="6">
        <v>899.81539099999998</v>
      </c>
      <c r="AM967" s="7">
        <v>36920013</v>
      </c>
      <c r="AN967" s="5">
        <v>18.807220000000001</v>
      </c>
    </row>
    <row r="968" spans="1:40" x14ac:dyDescent="0.3">
      <c r="A968" s="4" t="s">
        <v>1017</v>
      </c>
      <c r="B968" s="2">
        <v>4047103</v>
      </c>
      <c r="C968" s="1" t="s">
        <v>41</v>
      </c>
      <c r="D968" s="5">
        <v>5644.7707165800002</v>
      </c>
      <c r="E968" s="6" t="s">
        <v>42</v>
      </c>
      <c r="F968" s="6">
        <v>7908.5007169999999</v>
      </c>
      <c r="G968" s="5">
        <v>0.7</v>
      </c>
      <c r="H968" s="5">
        <v>11.6623376623377</v>
      </c>
      <c r="I968" s="5">
        <v>0.7</v>
      </c>
      <c r="J968" s="5">
        <v>11.6623376623377</v>
      </c>
      <c r="K968" s="5">
        <v>1.51342653951799</v>
      </c>
      <c r="L968" s="5">
        <v>1.07033996957807</v>
      </c>
      <c r="M968" s="5">
        <v>11.815789000000001</v>
      </c>
      <c r="N968" s="5" t="s">
        <v>42</v>
      </c>
      <c r="O968" s="5" t="s">
        <v>42</v>
      </c>
      <c r="P968" s="5" t="s">
        <v>42</v>
      </c>
      <c r="Q968" s="5" t="s">
        <v>42</v>
      </c>
      <c r="R968" s="5" t="s">
        <v>42</v>
      </c>
      <c r="S968" s="1" t="s">
        <v>49</v>
      </c>
      <c r="T968" s="7">
        <v>1997098</v>
      </c>
      <c r="U968" s="7">
        <v>1269544</v>
      </c>
      <c r="V968" s="7">
        <v>1271521</v>
      </c>
      <c r="W968" s="7">
        <v>1284878</v>
      </c>
      <c r="X968" s="7">
        <v>1961404</v>
      </c>
      <c r="Y968" s="7">
        <v>1989883</v>
      </c>
      <c r="Z968" s="7">
        <v>2041384</v>
      </c>
      <c r="AA968" s="7">
        <v>1997098</v>
      </c>
      <c r="AB968" s="5" t="s">
        <v>42</v>
      </c>
      <c r="AC968" s="5" t="s">
        <v>42</v>
      </c>
      <c r="AD968" s="5" t="s">
        <v>42</v>
      </c>
      <c r="AE968" s="5" t="s">
        <v>42</v>
      </c>
      <c r="AF968" s="7">
        <v>209531882</v>
      </c>
      <c r="AG968" s="7">
        <v>209459123</v>
      </c>
      <c r="AH968" s="7">
        <v>208575479</v>
      </c>
      <c r="AI968" s="5">
        <v>94.15</v>
      </c>
      <c r="AJ968" s="7">
        <v>428</v>
      </c>
      <c r="AK968" s="7">
        <v>197265719</v>
      </c>
      <c r="AL968" s="6">
        <v>5314.3384690000003</v>
      </c>
      <c r="AM968" s="7">
        <v>207921802</v>
      </c>
      <c r="AN968" s="8">
        <v>99.231899999999996</v>
      </c>
    </row>
    <row r="969" spans="1:40" x14ac:dyDescent="0.3">
      <c r="A969" s="4" t="s">
        <v>1018</v>
      </c>
      <c r="B969" s="2">
        <v>103057</v>
      </c>
      <c r="C969" s="1" t="s">
        <v>54</v>
      </c>
      <c r="D969" s="5">
        <v>5893.4760320799996</v>
      </c>
      <c r="E969" s="6">
        <v>11231.051031999999</v>
      </c>
      <c r="F969" s="6">
        <v>11221.163032</v>
      </c>
      <c r="G969" s="5">
        <v>-0.26200000000000001</v>
      </c>
      <c r="H969" s="5" t="s">
        <v>799</v>
      </c>
      <c r="I969" s="5">
        <v>-0.26200000000000001</v>
      </c>
      <c r="J969" s="5" t="s">
        <v>799</v>
      </c>
      <c r="K969" s="5">
        <v>1.2335880100000001</v>
      </c>
      <c r="L969" s="5">
        <v>1.07290457514796</v>
      </c>
      <c r="M969" s="5">
        <v>26.909385</v>
      </c>
      <c r="N969" s="5" t="s">
        <v>42</v>
      </c>
      <c r="O969" s="5" t="s">
        <v>42</v>
      </c>
      <c r="P969" s="5">
        <v>8.7183930000000007</v>
      </c>
      <c r="Q969" s="5">
        <v>13.735011999999999</v>
      </c>
      <c r="R969" s="5">
        <v>32.539352099266601</v>
      </c>
      <c r="S969" s="1" t="s">
        <v>49</v>
      </c>
      <c r="T969" s="7">
        <v>1343430</v>
      </c>
      <c r="U969" s="7">
        <v>930404</v>
      </c>
      <c r="V969" s="7">
        <v>534013</v>
      </c>
      <c r="W969" s="7">
        <v>499725</v>
      </c>
      <c r="X969" s="7">
        <v>1293261</v>
      </c>
      <c r="Y969" s="7">
        <v>1319505</v>
      </c>
      <c r="Z969" s="7">
        <v>1337395</v>
      </c>
      <c r="AA969" s="7">
        <v>1343430</v>
      </c>
      <c r="AB969" s="5">
        <v>62.561</v>
      </c>
      <c r="AC969" s="5">
        <v>62.564999999999998</v>
      </c>
      <c r="AD969" s="5">
        <v>61.576000000000001</v>
      </c>
      <c r="AE969" s="5">
        <v>61.237000000000002</v>
      </c>
      <c r="AF969" s="7">
        <v>355834383</v>
      </c>
      <c r="AG969" s="7">
        <v>364327234</v>
      </c>
      <c r="AH969" s="7">
        <v>380860112</v>
      </c>
      <c r="AI969" s="5">
        <v>107.77</v>
      </c>
      <c r="AJ969" s="7">
        <v>492</v>
      </c>
      <c r="AK969" s="7">
        <v>381906773</v>
      </c>
      <c r="AL969" s="6">
        <v>6351.1096340000004</v>
      </c>
      <c r="AM969" s="7">
        <v>318833380</v>
      </c>
      <c r="AN969" s="5">
        <v>89.967259999999996</v>
      </c>
    </row>
    <row r="970" spans="1:40" x14ac:dyDescent="0.3">
      <c r="A970" s="4" t="s">
        <v>1019</v>
      </c>
      <c r="B970" s="2">
        <v>4915094</v>
      </c>
      <c r="C970" s="1" t="s">
        <v>54</v>
      </c>
      <c r="D970" s="5">
        <v>5248.5922170000003</v>
      </c>
      <c r="E970" s="6">
        <v>9680.9952169999997</v>
      </c>
      <c r="F970" s="6" t="s">
        <v>42</v>
      </c>
      <c r="G970" s="5">
        <v>0.106</v>
      </c>
      <c r="H970" s="5">
        <v>20.382952</v>
      </c>
      <c r="I970" s="5">
        <v>0.106</v>
      </c>
      <c r="J970" s="5">
        <v>20.382952</v>
      </c>
      <c r="K970" s="5">
        <v>4.6941678500000004</v>
      </c>
      <c r="L970" s="5">
        <v>1.1531607099999999</v>
      </c>
      <c r="M970" s="5">
        <v>11.262798999999999</v>
      </c>
      <c r="N970" s="5" t="s">
        <v>42</v>
      </c>
      <c r="O970" s="5" t="s">
        <v>42</v>
      </c>
      <c r="P970" s="5">
        <v>1.637637</v>
      </c>
      <c r="Q970" s="5">
        <v>8.7640360000000008</v>
      </c>
      <c r="R970" s="5">
        <v>8.7640360000000008</v>
      </c>
      <c r="S970" s="1" t="s">
        <v>49</v>
      </c>
      <c r="T970" s="7">
        <v>6788080</v>
      </c>
      <c r="U970" s="7">
        <v>6532204</v>
      </c>
      <c r="V970" s="7">
        <v>4741369</v>
      </c>
      <c r="W970" s="7">
        <v>3571923</v>
      </c>
      <c r="X970" s="7">
        <v>5911565</v>
      </c>
      <c r="Y970" s="7">
        <v>6114878</v>
      </c>
      <c r="Z970" s="7">
        <v>6417207</v>
      </c>
      <c r="AA970" s="7">
        <v>6788080</v>
      </c>
      <c r="AB970" s="5">
        <v>24.234000000000002</v>
      </c>
      <c r="AC970" s="5">
        <v>23.353000000000002</v>
      </c>
      <c r="AD970" s="5">
        <v>16.219000000000001</v>
      </c>
      <c r="AE970" s="5">
        <v>14.585000000000001</v>
      </c>
      <c r="AF970" s="7">
        <v>159043922</v>
      </c>
      <c r="AG970" s="7">
        <v>158983426</v>
      </c>
      <c r="AH970" s="7">
        <v>159532408</v>
      </c>
      <c r="AI970" s="5">
        <v>102.32</v>
      </c>
      <c r="AJ970" s="7">
        <v>652</v>
      </c>
      <c r="AK970" s="7">
        <v>162732206</v>
      </c>
      <c r="AL970" s="6">
        <v>5370.1627980000003</v>
      </c>
      <c r="AM970" s="7">
        <v>157312580</v>
      </c>
      <c r="AN970" s="5">
        <v>98.908720000000002</v>
      </c>
    </row>
    <row r="971" spans="1:40" x14ac:dyDescent="0.3">
      <c r="A971" s="4" t="s">
        <v>1020</v>
      </c>
      <c r="B971" s="2">
        <v>4067766</v>
      </c>
      <c r="C971" s="1" t="s">
        <v>54</v>
      </c>
      <c r="D971" s="5">
        <v>6019.6966511999999</v>
      </c>
      <c r="E971" s="6">
        <v>10388.196651</v>
      </c>
      <c r="F971" s="6" t="s">
        <v>42</v>
      </c>
      <c r="G971" s="5">
        <v>0.09</v>
      </c>
      <c r="H971" s="5">
        <v>38.659218000000003</v>
      </c>
      <c r="I971" s="5">
        <v>0.09</v>
      </c>
      <c r="J971" s="5">
        <v>38.659218000000003</v>
      </c>
      <c r="K971" s="5" t="s">
        <v>799</v>
      </c>
      <c r="L971" s="5">
        <v>1.48465994</v>
      </c>
      <c r="M971" s="5">
        <v>27.351779000000001</v>
      </c>
      <c r="N971" s="5" t="s">
        <v>42</v>
      </c>
      <c r="O971" s="5" t="s">
        <v>42</v>
      </c>
      <c r="P971" s="5">
        <v>1.6896599999999999</v>
      </c>
      <c r="Q971" s="5">
        <v>9.3034180000000006</v>
      </c>
      <c r="R971" s="5">
        <v>9.3034180000000006</v>
      </c>
      <c r="S971" s="1" t="s">
        <v>47</v>
      </c>
      <c r="T971" s="7">
        <v>6118000</v>
      </c>
      <c r="U971" s="7">
        <v>5554100</v>
      </c>
      <c r="V971" s="7">
        <v>5304400</v>
      </c>
      <c r="W971" s="7">
        <v>4629900</v>
      </c>
      <c r="X971" s="7">
        <v>6148100</v>
      </c>
      <c r="Y971" s="7">
        <v>6118000</v>
      </c>
      <c r="Z971" s="7">
        <v>6106200</v>
      </c>
      <c r="AA971" s="7">
        <v>6009500</v>
      </c>
      <c r="AB971" s="5">
        <v>64.387</v>
      </c>
      <c r="AC971" s="5">
        <v>64.929000000000002</v>
      </c>
      <c r="AD971" s="5">
        <v>16.411000000000001</v>
      </c>
      <c r="AE971" s="5">
        <v>16.521999999999998</v>
      </c>
      <c r="AF971" s="7">
        <v>867800000</v>
      </c>
      <c r="AG971" s="7">
        <v>867800000</v>
      </c>
      <c r="AH971" s="7">
        <v>888000000</v>
      </c>
      <c r="AI971" s="5">
        <v>40.81</v>
      </c>
      <c r="AJ971" s="7">
        <v>387</v>
      </c>
      <c r="AK971" s="7">
        <v>354974849</v>
      </c>
      <c r="AL971" s="6">
        <v>2456.4259550000002</v>
      </c>
      <c r="AM971" s="7">
        <v>365018433</v>
      </c>
      <c r="AN971" s="5">
        <v>41.961039999999997</v>
      </c>
    </row>
    <row r="972" spans="1:40" x14ac:dyDescent="0.3">
      <c r="A972" s="4" t="s">
        <v>1021</v>
      </c>
      <c r="B972" s="2">
        <v>8590665</v>
      </c>
      <c r="C972" s="1" t="s">
        <v>54</v>
      </c>
      <c r="D972" s="5" t="s">
        <v>42</v>
      </c>
      <c r="E972" s="6" t="s">
        <v>42</v>
      </c>
      <c r="F972" s="6" t="s">
        <v>42</v>
      </c>
      <c r="G972" s="5">
        <v>-6.8250000000000002</v>
      </c>
      <c r="H972" s="5" t="s">
        <v>799</v>
      </c>
      <c r="I972" s="5">
        <v>-6.8250000000000002</v>
      </c>
      <c r="J972" s="5" t="s">
        <v>799</v>
      </c>
      <c r="K972" s="5" t="s">
        <v>799</v>
      </c>
      <c r="L972" s="5" t="s">
        <v>799</v>
      </c>
      <c r="M972" s="5">
        <v>9.2905309999999997</v>
      </c>
      <c r="N972" s="5" t="s">
        <v>42</v>
      </c>
      <c r="O972" s="5" t="s">
        <v>42</v>
      </c>
      <c r="P972" s="5" t="s">
        <v>42</v>
      </c>
      <c r="Q972" s="5" t="s">
        <v>42</v>
      </c>
      <c r="R972" s="5" t="s">
        <v>42</v>
      </c>
      <c r="S972" s="1" t="s">
        <v>49</v>
      </c>
      <c r="T972" s="7">
        <v>2503000</v>
      </c>
      <c r="U972" s="7">
        <v>1886000</v>
      </c>
      <c r="V972" s="7">
        <v>1643000</v>
      </c>
      <c r="W972" s="7">
        <v>1430000</v>
      </c>
      <c r="X972" s="7">
        <v>3639000</v>
      </c>
      <c r="Y972" s="7">
        <v>3278000</v>
      </c>
      <c r="Z972" s="7">
        <v>2908000</v>
      </c>
      <c r="AA972" s="7">
        <v>2503000</v>
      </c>
      <c r="AB972" s="5">
        <v>68.917000000000002</v>
      </c>
      <c r="AC972" s="5">
        <v>63.094000000000001</v>
      </c>
      <c r="AD972" s="5">
        <v>80.822999999999993</v>
      </c>
      <c r="AE972" s="8">
        <v>82.33</v>
      </c>
      <c r="AF972" s="7">
        <v>143141224</v>
      </c>
      <c r="AG972" s="7">
        <v>143108774</v>
      </c>
      <c r="AH972" s="7">
        <v>142917349</v>
      </c>
      <c r="AI972" s="5">
        <v>67.069999999999993</v>
      </c>
      <c r="AJ972" s="7" t="s">
        <v>42</v>
      </c>
      <c r="AK972" s="7">
        <v>96000380</v>
      </c>
      <c r="AL972" s="6">
        <v>5488.3417239999999</v>
      </c>
      <c r="AM972" s="7">
        <v>118892641</v>
      </c>
      <c r="AN972" s="5">
        <v>83.061239999999998</v>
      </c>
    </row>
    <row r="973" spans="1:40" x14ac:dyDescent="0.3">
      <c r="A973" s="4" t="s">
        <v>1022</v>
      </c>
      <c r="B973" s="2">
        <v>4097451</v>
      </c>
      <c r="C973" s="1" t="s">
        <v>41</v>
      </c>
      <c r="D973" s="5">
        <v>5956.3919999999998</v>
      </c>
      <c r="E973" s="6">
        <v>7870.2139999999999</v>
      </c>
      <c r="F973" s="6" t="s">
        <v>42</v>
      </c>
      <c r="G973" s="8">
        <v>1.0900000000000001</v>
      </c>
      <c r="H973" s="5">
        <v>11.239668999999999</v>
      </c>
      <c r="I973" s="8">
        <v>1.0900000000000001</v>
      </c>
      <c r="J973" s="5">
        <v>11.239668999999999</v>
      </c>
      <c r="K973" s="5">
        <v>10.846625770000001</v>
      </c>
      <c r="L973" s="5">
        <v>2.5753823699999998</v>
      </c>
      <c r="M973" s="5">
        <v>8.8577150000000007</v>
      </c>
      <c r="N973" s="5" t="s">
        <v>42</v>
      </c>
      <c r="O973" s="5" t="s">
        <v>42</v>
      </c>
      <c r="P973" s="5">
        <v>1.470016</v>
      </c>
      <c r="Q973" s="5">
        <v>7.487031</v>
      </c>
      <c r="R973" s="5">
        <v>7.487031</v>
      </c>
      <c r="S973" s="1" t="s">
        <v>49</v>
      </c>
      <c r="T973" s="7">
        <v>5441219</v>
      </c>
      <c r="U973" s="7">
        <v>5434687</v>
      </c>
      <c r="V973" s="7">
        <v>5457741</v>
      </c>
      <c r="W973" s="7">
        <v>4588433</v>
      </c>
      <c r="X973" s="7">
        <v>5353829</v>
      </c>
      <c r="Y973" s="7">
        <v>5428713</v>
      </c>
      <c r="Z973" s="7">
        <v>5436148</v>
      </c>
      <c r="AA973" s="7">
        <v>5441219</v>
      </c>
      <c r="AB973" s="5">
        <v>47.460999999999999</v>
      </c>
      <c r="AC973" s="5">
        <v>50.279000000000003</v>
      </c>
      <c r="AD973" s="5">
        <v>15.036</v>
      </c>
      <c r="AE973" s="5">
        <v>16.978999999999999</v>
      </c>
      <c r="AF973" s="7">
        <v>336900000</v>
      </c>
      <c r="AG973" s="7">
        <v>339900000</v>
      </c>
      <c r="AH973" s="7">
        <v>353300000</v>
      </c>
      <c r="AI973" s="5">
        <v>98.09</v>
      </c>
      <c r="AJ973" s="7">
        <v>427</v>
      </c>
      <c r="AK973" s="7">
        <v>330480711</v>
      </c>
      <c r="AL973" s="6">
        <v>5842.8989700000002</v>
      </c>
      <c r="AM973" s="7">
        <v>333685953</v>
      </c>
      <c r="AN973" s="5">
        <v>99.045990000000003</v>
      </c>
    </row>
    <row r="974" spans="1:40" x14ac:dyDescent="0.3">
      <c r="A974" s="4" t="s">
        <v>1023</v>
      </c>
      <c r="B974" s="2">
        <v>4985176</v>
      </c>
      <c r="C974" s="1" t="s">
        <v>54</v>
      </c>
      <c r="D974" s="5">
        <v>4881.5825961600003</v>
      </c>
      <c r="E974" s="6">
        <v>5442.282596</v>
      </c>
      <c r="F974" s="6" t="s">
        <v>42</v>
      </c>
      <c r="G974" s="5">
        <v>2.44</v>
      </c>
      <c r="H974" s="5">
        <v>19.386666999999999</v>
      </c>
      <c r="I974" s="5">
        <v>2.44</v>
      </c>
      <c r="J974" s="5">
        <v>19.386666999999999</v>
      </c>
      <c r="K974" s="5">
        <v>107.30627306000001</v>
      </c>
      <c r="L974" s="5">
        <v>6.8140279599999998</v>
      </c>
      <c r="M974" s="5">
        <v>17.945079</v>
      </c>
      <c r="N974" s="5" t="s">
        <v>42</v>
      </c>
      <c r="O974" s="5" t="s">
        <v>42</v>
      </c>
      <c r="P974" s="5">
        <v>1.8690439999999999</v>
      </c>
      <c r="Q974" s="5">
        <v>10.276213</v>
      </c>
      <c r="R974" s="5">
        <v>10.276213</v>
      </c>
      <c r="S974" s="1" t="s">
        <v>49</v>
      </c>
      <c r="T974" s="7">
        <v>2778600</v>
      </c>
      <c r="U974" s="7">
        <v>2669800</v>
      </c>
      <c r="V974" s="7">
        <v>1968700</v>
      </c>
      <c r="W974" s="7">
        <v>1653225</v>
      </c>
      <c r="X974" s="7">
        <v>2911800</v>
      </c>
      <c r="Y974" s="7">
        <v>2857700</v>
      </c>
      <c r="Z974" s="7">
        <v>2812200</v>
      </c>
      <c r="AA974" s="7">
        <v>2778600</v>
      </c>
      <c r="AB974" s="5">
        <v>33.494999999999997</v>
      </c>
      <c r="AC974" s="5">
        <v>33.945</v>
      </c>
      <c r="AD974" s="5">
        <v>16.838999999999999</v>
      </c>
      <c r="AE974" s="5">
        <v>16.739000000000001</v>
      </c>
      <c r="AF974" s="7">
        <v>27977904</v>
      </c>
      <c r="AG974" s="7">
        <v>28070622</v>
      </c>
      <c r="AH974" s="7">
        <v>28245815</v>
      </c>
      <c r="AI974" s="5">
        <v>94.16</v>
      </c>
      <c r="AJ974" s="7">
        <v>484</v>
      </c>
      <c r="AK974" s="7">
        <v>26345233</v>
      </c>
      <c r="AL974" s="6">
        <v>4596.7162529999996</v>
      </c>
      <c r="AM974" s="7">
        <v>23356417</v>
      </c>
      <c r="AN974" s="5">
        <v>83.48169</v>
      </c>
    </row>
    <row r="975" spans="1:40" x14ac:dyDescent="0.3">
      <c r="A975" s="4" t="s">
        <v>1024</v>
      </c>
      <c r="B975" s="2">
        <v>4008727</v>
      </c>
      <c r="C975" s="1" t="s">
        <v>54</v>
      </c>
      <c r="D975" s="5">
        <v>6301.2330480000001</v>
      </c>
      <c r="E975" s="6">
        <v>6048.8420480000004</v>
      </c>
      <c r="F975" s="6" t="s">
        <v>42</v>
      </c>
      <c r="G975" s="8">
        <v>1.08</v>
      </c>
      <c r="H975" s="5">
        <v>53.163772000000002</v>
      </c>
      <c r="I975" s="8">
        <v>1.08</v>
      </c>
      <c r="J975" s="5">
        <v>53.163772000000002</v>
      </c>
      <c r="K975" s="5">
        <v>14.74941484</v>
      </c>
      <c r="L975" s="5">
        <v>10.6586737</v>
      </c>
      <c r="M975" s="5">
        <v>48.092030999999999</v>
      </c>
      <c r="N975" s="5" t="s">
        <v>42</v>
      </c>
      <c r="O975" s="5" t="s">
        <v>42</v>
      </c>
      <c r="P975" s="5">
        <v>7.5251580000000002</v>
      </c>
      <c r="Q975" s="5">
        <v>32.54025</v>
      </c>
      <c r="R975" s="5">
        <v>32.54025</v>
      </c>
      <c r="S975" s="1" t="s">
        <v>49</v>
      </c>
      <c r="T975" s="7">
        <v>703592</v>
      </c>
      <c r="U975" s="7">
        <v>565568</v>
      </c>
      <c r="V975" s="7">
        <v>505198</v>
      </c>
      <c r="W975" s="7">
        <v>425544</v>
      </c>
      <c r="X975" s="7">
        <v>803816</v>
      </c>
      <c r="Y975" s="7">
        <v>781571</v>
      </c>
      <c r="Z975" s="7">
        <v>740771</v>
      </c>
      <c r="AA975" s="7">
        <v>703592</v>
      </c>
      <c r="AB975" s="8">
        <v>39.29</v>
      </c>
      <c r="AC975" s="5">
        <v>39.546999999999997</v>
      </c>
      <c r="AD975" s="5">
        <v>20.754999999999999</v>
      </c>
      <c r="AE975" s="5">
        <v>22.646000000000001</v>
      </c>
      <c r="AF975" s="7">
        <v>29410656</v>
      </c>
      <c r="AG975" s="7">
        <v>29411720</v>
      </c>
      <c r="AH975" s="7">
        <v>29346874</v>
      </c>
      <c r="AI975" s="5">
        <v>90.93</v>
      </c>
      <c r="AJ975" s="7">
        <v>594</v>
      </c>
      <c r="AK975" s="7">
        <v>26744092</v>
      </c>
      <c r="AL975" s="6">
        <v>5729.921711</v>
      </c>
      <c r="AM975" s="7">
        <v>29250323</v>
      </c>
      <c r="AN975" s="5">
        <v>99.454849999999993</v>
      </c>
    </row>
    <row r="976" spans="1:40" x14ac:dyDescent="0.3">
      <c r="A976" s="4" t="s">
        <v>1025</v>
      </c>
      <c r="B976" s="2">
        <v>4431683</v>
      </c>
      <c r="C976" s="1" t="s">
        <v>54</v>
      </c>
      <c r="D976" s="5">
        <v>6084.19756504</v>
      </c>
      <c r="E976" s="6">
        <v>6218.4375650000002</v>
      </c>
      <c r="F976" s="6">
        <v>6305.9955650000002</v>
      </c>
      <c r="G976" s="5">
        <v>-0.19600000000000001</v>
      </c>
      <c r="H976" s="5" t="s">
        <v>799</v>
      </c>
      <c r="I976" s="5">
        <v>-0.19600000000000001</v>
      </c>
      <c r="J976" s="5" t="s">
        <v>799</v>
      </c>
      <c r="K976" s="5" t="s">
        <v>799</v>
      </c>
      <c r="L976" s="5">
        <v>12.288642190000001</v>
      </c>
      <c r="M976" s="5">
        <v>60.281269000000002</v>
      </c>
      <c r="N976" s="5" t="s">
        <v>42</v>
      </c>
      <c r="O976" s="5" t="s">
        <v>42</v>
      </c>
      <c r="P976" s="5">
        <v>9.2051770000000008</v>
      </c>
      <c r="Q976" s="5" t="s">
        <v>799</v>
      </c>
      <c r="R976" s="5" t="s">
        <v>799</v>
      </c>
      <c r="S976" s="1" t="s">
        <v>49</v>
      </c>
      <c r="T976" s="7">
        <v>624624</v>
      </c>
      <c r="U976" s="7">
        <v>565673</v>
      </c>
      <c r="V976" s="7">
        <v>498720</v>
      </c>
      <c r="W976" s="7">
        <v>402751</v>
      </c>
      <c r="X976" s="7">
        <v>675537</v>
      </c>
      <c r="Y976" s="7">
        <v>655483</v>
      </c>
      <c r="Z976" s="7">
        <v>637124</v>
      </c>
      <c r="AA976" s="7">
        <v>624624</v>
      </c>
      <c r="AB976" s="5">
        <v>48.453000000000003</v>
      </c>
      <c r="AC976" s="5">
        <v>50.261000000000003</v>
      </c>
      <c r="AD976" s="8">
        <v>-6.04</v>
      </c>
      <c r="AE976" s="5">
        <v>-1.5109999999999999</v>
      </c>
      <c r="AF976" s="7">
        <v>60401000</v>
      </c>
      <c r="AG976" s="7">
        <v>60283000</v>
      </c>
      <c r="AH976" s="7">
        <v>58635005</v>
      </c>
      <c r="AI976" s="5">
        <v>105.34</v>
      </c>
      <c r="AJ976" s="7">
        <v>367</v>
      </c>
      <c r="AK976" s="7">
        <v>63629412</v>
      </c>
      <c r="AL976" s="6">
        <v>6409.3906699999998</v>
      </c>
      <c r="AM976" s="7">
        <v>58780774</v>
      </c>
      <c r="AN976" s="5">
        <v>97.31747</v>
      </c>
    </row>
    <row r="977" spans="1:40" x14ac:dyDescent="0.3">
      <c r="A977" s="4" t="s">
        <v>1026</v>
      </c>
      <c r="B977" s="2">
        <v>4066994</v>
      </c>
      <c r="C977" s="1" t="s">
        <v>54</v>
      </c>
      <c r="D977" s="5">
        <v>5913.2609779200002</v>
      </c>
      <c r="E977" s="6">
        <v>9011.3079770000004</v>
      </c>
      <c r="F977" s="6" t="s">
        <v>42</v>
      </c>
      <c r="G977" s="5">
        <v>1.88</v>
      </c>
      <c r="H977" s="5">
        <v>12.515582999999999</v>
      </c>
      <c r="I977" s="5">
        <v>1.88</v>
      </c>
      <c r="J977" s="5">
        <v>12.515582999999999</v>
      </c>
      <c r="K977" s="5">
        <v>1.5668896299999999</v>
      </c>
      <c r="L977" s="5">
        <v>0.99157810999999996</v>
      </c>
      <c r="M977" s="5">
        <v>6.0683249999999997</v>
      </c>
      <c r="N977" s="5" t="s">
        <v>42</v>
      </c>
      <c r="O977" s="5" t="s">
        <v>42</v>
      </c>
      <c r="P977" s="5">
        <v>0.31630200000000003</v>
      </c>
      <c r="Q977" s="5">
        <v>6.8731260000000001</v>
      </c>
      <c r="R977" s="5">
        <v>6.8731260000000001</v>
      </c>
      <c r="S977" s="1" t="s">
        <v>49</v>
      </c>
      <c r="T977" s="7">
        <v>33107120</v>
      </c>
      <c r="U977" s="7">
        <v>37124422</v>
      </c>
      <c r="V977" s="7">
        <v>34477018</v>
      </c>
      <c r="W977" s="7">
        <v>28673363</v>
      </c>
      <c r="X977" s="7">
        <v>28489604</v>
      </c>
      <c r="Y977" s="7">
        <v>29673304</v>
      </c>
      <c r="Z977" s="7">
        <v>31294952</v>
      </c>
      <c r="AA977" s="7">
        <v>33107120</v>
      </c>
      <c r="AB977" s="8">
        <v>12.532</v>
      </c>
      <c r="AC977" s="8">
        <v>12.21</v>
      </c>
      <c r="AD977" s="8">
        <v>5.34</v>
      </c>
      <c r="AE977" s="8">
        <v>4.26</v>
      </c>
      <c r="AF977" s="7">
        <v>52587000</v>
      </c>
      <c r="AG977" s="7">
        <v>52945000</v>
      </c>
      <c r="AH977" s="7">
        <v>54155000</v>
      </c>
      <c r="AI977" s="5">
        <v>104.81</v>
      </c>
      <c r="AJ977" s="7">
        <v>555</v>
      </c>
      <c r="AK977" s="7">
        <v>55120900</v>
      </c>
      <c r="AL977" s="6">
        <v>6197.7939960000003</v>
      </c>
      <c r="AM977" s="7">
        <v>52216868</v>
      </c>
      <c r="AN977" s="5">
        <v>99.289789999999996</v>
      </c>
    </row>
    <row r="978" spans="1:40" x14ac:dyDescent="0.3">
      <c r="A978" s="4" t="s">
        <v>1027</v>
      </c>
      <c r="B978" s="2">
        <v>1022914</v>
      </c>
      <c r="C978" s="1" t="s">
        <v>54</v>
      </c>
      <c r="D978" s="5">
        <v>5629.9646275200002</v>
      </c>
      <c r="E978" s="6" t="s">
        <v>42</v>
      </c>
      <c r="F978" s="6">
        <v>6571.2706279999993</v>
      </c>
      <c r="G978" s="5">
        <v>0.5</v>
      </c>
      <c r="H978" s="5">
        <v>14.5979381443299</v>
      </c>
      <c r="I978" s="5">
        <v>0.5</v>
      </c>
      <c r="J978" s="5">
        <v>14.5979381443299</v>
      </c>
      <c r="K978" s="5">
        <v>2.2357826989438001</v>
      </c>
      <c r="L978" s="5">
        <v>1.42236161169193</v>
      </c>
      <c r="M978" s="5">
        <v>11.697646000000001</v>
      </c>
      <c r="N978" s="5" t="s">
        <v>42</v>
      </c>
      <c r="O978" s="5" t="s">
        <v>42</v>
      </c>
      <c r="P978" s="5" t="s">
        <v>42</v>
      </c>
      <c r="Q978" s="5" t="s">
        <v>42</v>
      </c>
      <c r="R978" s="5" t="s">
        <v>42</v>
      </c>
      <c r="S978" s="1" t="s">
        <v>49</v>
      </c>
      <c r="T978" s="7">
        <v>989969</v>
      </c>
      <c r="U978" s="7">
        <v>911581</v>
      </c>
      <c r="V978" s="7">
        <v>696357</v>
      </c>
      <c r="W978" s="7">
        <v>694861</v>
      </c>
      <c r="X978" s="7">
        <v>1002217</v>
      </c>
      <c r="Y978" s="7">
        <v>989315</v>
      </c>
      <c r="Z978" s="7">
        <v>990881</v>
      </c>
      <c r="AA978" s="7">
        <v>989969</v>
      </c>
      <c r="AB978" s="5" t="s">
        <v>42</v>
      </c>
      <c r="AC978" s="5" t="s">
        <v>42</v>
      </c>
      <c r="AD978" s="5" t="s">
        <v>42</v>
      </c>
      <c r="AE978" s="5" t="s">
        <v>42</v>
      </c>
      <c r="AF978" s="7">
        <v>198878950</v>
      </c>
      <c r="AG978" s="7">
        <v>199746265</v>
      </c>
      <c r="AH978" s="7">
        <v>202323405</v>
      </c>
      <c r="AI978" s="5">
        <v>68.819999999999993</v>
      </c>
      <c r="AJ978" s="7">
        <v>359</v>
      </c>
      <c r="AK978" s="7">
        <v>136813864</v>
      </c>
      <c r="AL978" s="6">
        <v>3874.568628</v>
      </c>
      <c r="AM978" s="7">
        <v>184041922</v>
      </c>
      <c r="AN978" s="5">
        <v>92.577259999999995</v>
      </c>
    </row>
    <row r="979" spans="1:40" x14ac:dyDescent="0.3">
      <c r="A979" s="4" t="s">
        <v>1028</v>
      </c>
      <c r="B979" s="2">
        <v>4056949</v>
      </c>
      <c r="C979" s="1" t="s">
        <v>54</v>
      </c>
      <c r="D979" s="5">
        <v>5832.5119348600001</v>
      </c>
      <c r="E979" s="6">
        <v>8536.0229340000005</v>
      </c>
      <c r="F979" s="6">
        <v>8536.0229349999991</v>
      </c>
      <c r="G979" s="8">
        <v>2.12</v>
      </c>
      <c r="H979" s="5">
        <v>20.089908000000001</v>
      </c>
      <c r="I979" s="8">
        <v>2.12</v>
      </c>
      <c r="J979" s="5">
        <v>20.089908000000001</v>
      </c>
      <c r="K979" s="5">
        <v>1.7837767400000002</v>
      </c>
      <c r="L979" s="5">
        <v>1.7837767400000002</v>
      </c>
      <c r="M979" s="5" t="s">
        <v>799</v>
      </c>
      <c r="N979" s="5" t="s">
        <v>799</v>
      </c>
      <c r="O979" s="5" t="s">
        <v>799</v>
      </c>
      <c r="P979" s="5">
        <v>4.6379960000000002</v>
      </c>
      <c r="Q979" s="5">
        <v>15.609641</v>
      </c>
      <c r="R979" s="5">
        <v>15.609641</v>
      </c>
      <c r="S979" s="1" t="s">
        <v>49</v>
      </c>
      <c r="T979" s="7">
        <v>1766356</v>
      </c>
      <c r="U979" s="7">
        <v>1643981</v>
      </c>
      <c r="V979" s="7">
        <v>1458084</v>
      </c>
      <c r="W979" s="7">
        <v>1350729</v>
      </c>
      <c r="X979" s="7">
        <v>1840455</v>
      </c>
      <c r="Y979" s="7">
        <v>1822834</v>
      </c>
      <c r="Z979" s="7">
        <v>1785633</v>
      </c>
      <c r="AA979" s="7">
        <v>1766356</v>
      </c>
      <c r="AB979" s="5">
        <v>31.178999999999998</v>
      </c>
      <c r="AC979" s="5">
        <v>31.047999999999998</v>
      </c>
      <c r="AD979" s="5">
        <v>28.696000000000002</v>
      </c>
      <c r="AE979" s="5">
        <v>29.335999999999999</v>
      </c>
      <c r="AF979" s="7">
        <v>53270000</v>
      </c>
      <c r="AG979" s="7">
        <v>53253000</v>
      </c>
      <c r="AH979" s="7">
        <v>50615000</v>
      </c>
      <c r="AI979" s="5">
        <v>85.26</v>
      </c>
      <c r="AJ979" s="7">
        <v>475</v>
      </c>
      <c r="AK979" s="7">
        <v>45419772</v>
      </c>
      <c r="AL979" s="6">
        <v>4973.0108360000004</v>
      </c>
      <c r="AM979" s="7">
        <v>53039515</v>
      </c>
      <c r="AN979" s="5">
        <v>99.567670000000007</v>
      </c>
    </row>
    <row r="980" spans="1:40" x14ac:dyDescent="0.3">
      <c r="A980" s="4" t="s">
        <v>1029</v>
      </c>
      <c r="B980" s="2">
        <v>4252232</v>
      </c>
      <c r="C980" s="1" t="s">
        <v>54</v>
      </c>
      <c r="D980" s="5">
        <v>5145.2452647800001</v>
      </c>
      <c r="E980" s="6">
        <v>6370.3952639999998</v>
      </c>
      <c r="F980" s="6" t="s">
        <v>42</v>
      </c>
      <c r="G980" s="5">
        <v>-6.5000000000000002E-2</v>
      </c>
      <c r="H980" s="5" t="s">
        <v>799</v>
      </c>
      <c r="I980" s="5">
        <v>-6.5000000000000002E-2</v>
      </c>
      <c r="J980" s="5" t="s">
        <v>799</v>
      </c>
      <c r="K980" s="5">
        <v>11.935312830000001</v>
      </c>
      <c r="L980" s="5">
        <v>11.935312830000001</v>
      </c>
      <c r="M980" s="5" t="s">
        <v>799</v>
      </c>
      <c r="N980" s="5" t="s">
        <v>42</v>
      </c>
      <c r="O980" s="5" t="s">
        <v>42</v>
      </c>
      <c r="P980" s="5">
        <v>5.0623820000000004</v>
      </c>
      <c r="Q980" s="5" t="s">
        <v>799</v>
      </c>
      <c r="R980" s="5" t="s">
        <v>799</v>
      </c>
      <c r="S980" s="1" t="s">
        <v>49</v>
      </c>
      <c r="T980" s="7">
        <v>1333470</v>
      </c>
      <c r="U980" s="7">
        <v>1199125</v>
      </c>
      <c r="V980" s="7">
        <v>972176</v>
      </c>
      <c r="W980" s="7">
        <v>794247</v>
      </c>
      <c r="X980" s="7">
        <v>1258379</v>
      </c>
      <c r="Y980" s="7">
        <v>1328249</v>
      </c>
      <c r="Z980" s="7">
        <v>1293577</v>
      </c>
      <c r="AA980" s="7">
        <v>1333470</v>
      </c>
      <c r="AB980" s="8">
        <v>24.11</v>
      </c>
      <c r="AC980" s="8">
        <v>21.56</v>
      </c>
      <c r="AD980" s="5">
        <v>-2.512</v>
      </c>
      <c r="AE980" s="5">
        <v>-2.7559999999999998</v>
      </c>
      <c r="AF980" s="7">
        <v>228509625</v>
      </c>
      <c r="AG980" s="7">
        <v>227556594</v>
      </c>
      <c r="AH980" s="7">
        <v>223860870</v>
      </c>
      <c r="AI980" s="5">
        <v>85.28</v>
      </c>
      <c r="AJ980" s="7">
        <v>436</v>
      </c>
      <c r="AK980" s="7">
        <v>194920849</v>
      </c>
      <c r="AL980" s="6">
        <v>4387.66831</v>
      </c>
      <c r="AM980" s="7">
        <v>196783168</v>
      </c>
      <c r="AN980" s="5">
        <v>86.090919999999997</v>
      </c>
    </row>
    <row r="981" spans="1:40" x14ac:dyDescent="0.3">
      <c r="A981" s="4" t="s">
        <v>1030</v>
      </c>
      <c r="B981" s="2">
        <v>4090248</v>
      </c>
      <c r="C981" s="1" t="s">
        <v>41</v>
      </c>
      <c r="D981" s="5">
        <v>5767.7518693800002</v>
      </c>
      <c r="E981" s="6">
        <v>5661.1038689999996</v>
      </c>
      <c r="F981" s="6">
        <v>5551.9938689999999</v>
      </c>
      <c r="G981" s="5">
        <v>0.45</v>
      </c>
      <c r="H981" s="5">
        <v>71.503185000000002</v>
      </c>
      <c r="I981" s="5">
        <v>0.45</v>
      </c>
      <c r="J981" s="5">
        <v>71.503185000000002</v>
      </c>
      <c r="K981" s="5">
        <v>23.519798869999999</v>
      </c>
      <c r="L981" s="5">
        <v>20.407198690000001</v>
      </c>
      <c r="M981" s="5">
        <v>79.167841999999993</v>
      </c>
      <c r="N981" s="5">
        <v>81.430327573146002</v>
      </c>
      <c r="O981" s="5">
        <v>117.700860353821</v>
      </c>
      <c r="P981" s="5">
        <v>6.694477</v>
      </c>
      <c r="Q981" s="5">
        <v>40.605549000000003</v>
      </c>
      <c r="R981" s="5">
        <v>40.605549000000003</v>
      </c>
      <c r="S981" s="1" t="s">
        <v>98</v>
      </c>
      <c r="T981" s="7">
        <v>795311</v>
      </c>
      <c r="U981" s="7">
        <v>718562</v>
      </c>
      <c r="V981" s="7">
        <v>646230</v>
      </c>
      <c r="W981" s="7">
        <v>552644</v>
      </c>
      <c r="X981" s="7">
        <v>845638</v>
      </c>
      <c r="Y981" s="7">
        <v>816780</v>
      </c>
      <c r="Z981" s="7">
        <v>795311</v>
      </c>
      <c r="AA981" s="7">
        <v>773521</v>
      </c>
      <c r="AB981" s="5">
        <v>21.588000000000001</v>
      </c>
      <c r="AC981" s="5">
        <v>21.814</v>
      </c>
      <c r="AD981" s="5">
        <v>15.259</v>
      </c>
      <c r="AE981" s="5">
        <v>15.317</v>
      </c>
      <c r="AF981" s="7">
        <v>51405480</v>
      </c>
      <c r="AG981" s="7">
        <v>17123561</v>
      </c>
      <c r="AH981" s="7">
        <v>17119483</v>
      </c>
      <c r="AI981" s="5">
        <v>53.61</v>
      </c>
      <c r="AJ981" s="7">
        <v>304</v>
      </c>
      <c r="AK981" s="7">
        <v>27542254</v>
      </c>
      <c r="AL981" s="6">
        <v>3091.8934340000001</v>
      </c>
      <c r="AM981" s="7">
        <v>27859356</v>
      </c>
      <c r="AN981" s="5">
        <v>54.223750000000003</v>
      </c>
    </row>
    <row r="982" spans="1:40" x14ac:dyDescent="0.3">
      <c r="A982" s="4" t="s">
        <v>1031</v>
      </c>
      <c r="B982" s="2">
        <v>4135913</v>
      </c>
      <c r="C982" s="1" t="s">
        <v>54</v>
      </c>
      <c r="D982" s="5">
        <v>5645.6111615999998</v>
      </c>
      <c r="E982" s="6">
        <v>7113.6111609999998</v>
      </c>
      <c r="F982" s="6" t="s">
        <v>42</v>
      </c>
      <c r="G982" s="5">
        <v>0.33</v>
      </c>
      <c r="H982" s="5">
        <v>5.3800520000000001</v>
      </c>
      <c r="I982" s="5">
        <v>0.33</v>
      </c>
      <c r="J982" s="5">
        <v>5.3800520000000001</v>
      </c>
      <c r="K982" s="5">
        <v>1.2951887900000001</v>
      </c>
      <c r="L982" s="5">
        <v>0.87341239000000004</v>
      </c>
      <c r="M982" s="5">
        <v>7.317196</v>
      </c>
      <c r="N982" s="5" t="s">
        <v>42</v>
      </c>
      <c r="O982" s="5" t="s">
        <v>42</v>
      </c>
      <c r="P982" s="5">
        <v>0.79883300000000002</v>
      </c>
      <c r="Q982" s="5">
        <v>5.4167990000000001</v>
      </c>
      <c r="R982" s="5">
        <v>5.4167990000000001</v>
      </c>
      <c r="S982" s="1" t="s">
        <v>49</v>
      </c>
      <c r="T982" s="7">
        <v>8583000</v>
      </c>
      <c r="U982" s="7">
        <v>7237000</v>
      </c>
      <c r="V982" s="7">
        <v>5524000</v>
      </c>
      <c r="W982" s="7">
        <v>6090000</v>
      </c>
      <c r="X982" s="7">
        <v>8905000</v>
      </c>
      <c r="Y982" s="7">
        <v>8899000</v>
      </c>
      <c r="Z982" s="7">
        <v>8776000</v>
      </c>
      <c r="AA982" s="7">
        <v>8583000</v>
      </c>
      <c r="AB982" s="5">
        <v>21.472999999999999</v>
      </c>
      <c r="AC982" s="5">
        <v>21.257999999999999</v>
      </c>
      <c r="AD982" s="8">
        <v>11.965999999999999</v>
      </c>
      <c r="AE982" s="8">
        <v>12.409000000000001</v>
      </c>
      <c r="AF982" s="7">
        <v>389084160</v>
      </c>
      <c r="AG982" s="7">
        <v>393706882</v>
      </c>
      <c r="AH982" s="7">
        <v>393926996</v>
      </c>
      <c r="AI982" s="5">
        <v>97.92</v>
      </c>
      <c r="AJ982" s="7">
        <v>500</v>
      </c>
      <c r="AK982" s="7">
        <v>380972251</v>
      </c>
      <c r="AL982" s="6">
        <v>5527.9073619999999</v>
      </c>
      <c r="AM982" s="7">
        <v>386364264</v>
      </c>
      <c r="AN982" s="5">
        <v>99.30095</v>
      </c>
    </row>
    <row r="983" spans="1:40" x14ac:dyDescent="0.3">
      <c r="A983" s="4" t="s">
        <v>1032</v>
      </c>
      <c r="B983" s="2">
        <v>4200332</v>
      </c>
      <c r="C983" s="1" t="s">
        <v>54</v>
      </c>
      <c r="D983" s="5">
        <v>6077.4415961000004</v>
      </c>
      <c r="E983" s="6">
        <v>13766.441596000001</v>
      </c>
      <c r="F983" s="6">
        <v>13766.441596000001</v>
      </c>
      <c r="G983" s="5">
        <v>0.57099999999999995</v>
      </c>
      <c r="H983" s="5">
        <v>11.511936</v>
      </c>
      <c r="I983" s="5">
        <v>0.57099999999999995</v>
      </c>
      <c r="J983" s="5">
        <v>11.511936</v>
      </c>
      <c r="K983" s="5">
        <v>0.91103741000000005</v>
      </c>
      <c r="L983" s="5">
        <v>0.91103741000000005</v>
      </c>
      <c r="M983" s="5">
        <v>5.7498680000000002</v>
      </c>
      <c r="N983" s="5" t="s">
        <v>42</v>
      </c>
      <c r="O983" s="5" t="s">
        <v>42</v>
      </c>
      <c r="P983" s="5">
        <v>7.8174000000000001</v>
      </c>
      <c r="Q983" s="5" t="s">
        <v>42</v>
      </c>
      <c r="R983" s="5">
        <v>13.4965113687255</v>
      </c>
      <c r="S983" s="1" t="s">
        <v>49</v>
      </c>
      <c r="T983" s="7">
        <v>1830000</v>
      </c>
      <c r="U983" s="7">
        <v>1635000</v>
      </c>
      <c r="V983" s="7">
        <v>1081000</v>
      </c>
      <c r="W983" s="7">
        <v>639000</v>
      </c>
      <c r="X983" s="7">
        <v>1761000</v>
      </c>
      <c r="Y983" s="7">
        <v>1785000</v>
      </c>
      <c r="Z983" s="7">
        <v>1808000</v>
      </c>
      <c r="AA983" s="7">
        <v>1830000</v>
      </c>
      <c r="AB983" s="8">
        <v>100</v>
      </c>
      <c r="AC983" s="8">
        <v>100</v>
      </c>
      <c r="AD983" s="5" t="s">
        <v>42</v>
      </c>
      <c r="AE983" s="5" t="s">
        <v>42</v>
      </c>
      <c r="AF983" s="7">
        <v>280066433</v>
      </c>
      <c r="AG983" s="7">
        <v>280066433</v>
      </c>
      <c r="AH983" s="7">
        <v>280066433</v>
      </c>
      <c r="AI983" s="5">
        <v>27.37</v>
      </c>
      <c r="AJ983" s="7">
        <v>523</v>
      </c>
      <c r="AK983" s="7">
        <v>76657017</v>
      </c>
      <c r="AL983" s="6">
        <v>1663.4572680000001</v>
      </c>
      <c r="AM983" s="7" t="s">
        <v>42</v>
      </c>
      <c r="AN983" s="5" t="s">
        <v>42</v>
      </c>
    </row>
    <row r="984" spans="1:40" x14ac:dyDescent="0.3">
      <c r="A984" s="4" t="s">
        <v>1033</v>
      </c>
      <c r="B984" s="2">
        <v>103451</v>
      </c>
      <c r="C984" s="1" t="s">
        <v>41</v>
      </c>
      <c r="D984" s="5">
        <v>5680.5929484799999</v>
      </c>
      <c r="E984" s="6">
        <v>6388.7319479999996</v>
      </c>
      <c r="F984" s="6">
        <v>6376.1659480000008</v>
      </c>
      <c r="G984" s="5">
        <v>1.47</v>
      </c>
      <c r="H984" s="5">
        <v>25.185983827493299</v>
      </c>
      <c r="I984" s="5">
        <v>1.47</v>
      </c>
      <c r="J984" s="5">
        <v>25.185983827493299</v>
      </c>
      <c r="K984" s="5">
        <v>1.91911292096629</v>
      </c>
      <c r="L984" s="5">
        <v>1.9140374063624901</v>
      </c>
      <c r="M984" s="5">
        <v>5.9167393406521303</v>
      </c>
      <c r="N984" s="5" t="s">
        <v>42</v>
      </c>
      <c r="O984" s="5" t="s">
        <v>42</v>
      </c>
      <c r="P984" s="5">
        <v>1.3547070000000001</v>
      </c>
      <c r="Q984" s="5">
        <v>17.360166</v>
      </c>
      <c r="R984" s="5">
        <v>17.7811159994646</v>
      </c>
      <c r="S984" s="1" t="s">
        <v>49</v>
      </c>
      <c r="T984" s="7">
        <v>4232106</v>
      </c>
      <c r="U984" s="7">
        <v>3558062</v>
      </c>
      <c r="V984" s="7">
        <v>3379164</v>
      </c>
      <c r="W984" s="7">
        <v>2922274</v>
      </c>
      <c r="X984" s="7">
        <v>4715951</v>
      </c>
      <c r="Y984" s="7">
        <v>4552726</v>
      </c>
      <c r="Z984" s="7">
        <v>4397245</v>
      </c>
      <c r="AA984" s="7">
        <v>4232106</v>
      </c>
      <c r="AB984" s="8">
        <v>22.5</v>
      </c>
      <c r="AC984" s="5">
        <v>17.055</v>
      </c>
      <c r="AD984" s="8">
        <v>12.236000000000001</v>
      </c>
      <c r="AE984" s="8">
        <v>7.617</v>
      </c>
      <c r="AF984" s="7">
        <v>60792831</v>
      </c>
      <c r="AG984" s="7">
        <v>60859948</v>
      </c>
      <c r="AH984" s="7">
        <v>60586361</v>
      </c>
      <c r="AI984" s="5">
        <v>84.81</v>
      </c>
      <c r="AJ984" s="7">
        <v>386</v>
      </c>
      <c r="AK984" s="7">
        <v>51562274</v>
      </c>
      <c r="AL984" s="6">
        <v>4817.9788820000003</v>
      </c>
      <c r="AM984" s="7">
        <v>60238524</v>
      </c>
      <c r="AN984" s="5">
        <v>99.086269999999999</v>
      </c>
    </row>
    <row r="985" spans="1:40" x14ac:dyDescent="0.3">
      <c r="A985" s="4" t="s">
        <v>1034</v>
      </c>
      <c r="B985" s="2">
        <v>4247877</v>
      </c>
      <c r="C985" s="1" t="s">
        <v>41</v>
      </c>
      <c r="D985" s="5">
        <v>6055.47068287</v>
      </c>
      <c r="E985" s="6">
        <v>7398.6506820000004</v>
      </c>
      <c r="F985" s="6" t="s">
        <v>42</v>
      </c>
      <c r="G985" s="5">
        <v>0.45100000000000001</v>
      </c>
      <c r="H985" s="5">
        <v>27.464286000000001</v>
      </c>
      <c r="I985" s="5">
        <v>0.45100000000000001</v>
      </c>
      <c r="J985" s="5">
        <v>27.464286000000001</v>
      </c>
      <c r="K985" s="5" t="s">
        <v>799</v>
      </c>
      <c r="L985" s="5" t="s">
        <v>799</v>
      </c>
      <c r="M985" s="5">
        <v>9.1891429999999996</v>
      </c>
      <c r="N985" s="5" t="s">
        <v>42</v>
      </c>
      <c r="O985" s="5" t="s">
        <v>42</v>
      </c>
      <c r="P985" s="5">
        <v>2.643799</v>
      </c>
      <c r="Q985" s="5">
        <v>16.554272999999998</v>
      </c>
      <c r="R985" s="5">
        <v>16.554272999999998</v>
      </c>
      <c r="S985" s="1" t="s">
        <v>49</v>
      </c>
      <c r="T985" s="7">
        <v>2748377</v>
      </c>
      <c r="U985" s="7">
        <v>2566111</v>
      </c>
      <c r="V985" s="7">
        <v>2329114</v>
      </c>
      <c r="W985" s="7">
        <v>1725625</v>
      </c>
      <c r="X985" s="7">
        <v>2798492</v>
      </c>
      <c r="Y985" s="7">
        <v>2772384</v>
      </c>
      <c r="Z985" s="7">
        <v>2753454</v>
      </c>
      <c r="AA985" s="7">
        <v>2748377</v>
      </c>
      <c r="AB985" s="5">
        <v>70.054000000000002</v>
      </c>
      <c r="AC985" s="5">
        <v>71.164000000000001</v>
      </c>
      <c r="AD985" s="5">
        <v>15.744999999999999</v>
      </c>
      <c r="AE985" s="5">
        <v>15.677</v>
      </c>
      <c r="AF985" s="7">
        <v>112848000</v>
      </c>
      <c r="AG985" s="7">
        <v>115315000</v>
      </c>
      <c r="AH985" s="7">
        <v>119662608</v>
      </c>
      <c r="AI985" s="5">
        <v>109.87</v>
      </c>
      <c r="AJ985" s="7">
        <v>705</v>
      </c>
      <c r="AK985" s="7">
        <v>123593373</v>
      </c>
      <c r="AL985" s="6">
        <v>6653.0312679999997</v>
      </c>
      <c r="AM985" s="7">
        <v>111238175</v>
      </c>
      <c r="AN985" s="5">
        <v>98.884979999999999</v>
      </c>
    </row>
    <row r="986" spans="1:40" x14ac:dyDescent="0.3">
      <c r="A986" s="4" t="s">
        <v>1035</v>
      </c>
      <c r="B986" s="2">
        <v>25812711</v>
      </c>
      <c r="C986" s="1" t="s">
        <v>54</v>
      </c>
      <c r="D986" s="5">
        <v>7363.1538031199998</v>
      </c>
      <c r="E986" s="6">
        <v>6860.259513</v>
      </c>
      <c r="F986" s="6" t="s">
        <v>42</v>
      </c>
      <c r="G986" s="5">
        <v>0.29037052705975591</v>
      </c>
      <c r="H986" s="5">
        <v>19.380569000000001</v>
      </c>
      <c r="I986" s="5">
        <v>0.29037052705975591</v>
      </c>
      <c r="J986" s="5">
        <v>19.380569000000001</v>
      </c>
      <c r="K986" s="5">
        <v>5.4445251299999997</v>
      </c>
      <c r="L986" s="5">
        <v>5.4260069299999998</v>
      </c>
      <c r="M986" s="5" t="s">
        <v>42</v>
      </c>
      <c r="N986" s="5" t="s">
        <v>42</v>
      </c>
      <c r="O986" s="5" t="s">
        <v>42</v>
      </c>
      <c r="P986" s="5">
        <v>2.742146</v>
      </c>
      <c r="Q986" s="5">
        <v>13.086213000000001</v>
      </c>
      <c r="R986" s="5">
        <v>13.086213000000001</v>
      </c>
      <c r="S986" s="1" t="s">
        <v>47</v>
      </c>
      <c r="T986" s="7" t="s">
        <v>42</v>
      </c>
      <c r="U986" s="7" t="s">
        <v>42</v>
      </c>
      <c r="V986" s="7" t="s">
        <v>42</v>
      </c>
      <c r="W986" s="7" t="s">
        <v>42</v>
      </c>
      <c r="X986" s="7">
        <v>2437012.4093100578</v>
      </c>
      <c r="Y986" s="7">
        <v>2328868.3691001544</v>
      </c>
      <c r="Z986" s="7">
        <v>2238306.3736359389</v>
      </c>
      <c r="AA986" s="7">
        <v>2157172.8424441684</v>
      </c>
      <c r="AB986" s="5">
        <v>42.463999999999999</v>
      </c>
      <c r="AC986" s="5">
        <v>44.793999999999997</v>
      </c>
      <c r="AD986" s="5">
        <v>20.677</v>
      </c>
      <c r="AE986" s="5">
        <v>18.204999999999998</v>
      </c>
      <c r="AF986" s="7">
        <v>308540865</v>
      </c>
      <c r="AG986" s="7">
        <v>310692460</v>
      </c>
      <c r="AH986" s="7">
        <v>314530405</v>
      </c>
      <c r="AI986" s="5">
        <v>24.22</v>
      </c>
      <c r="AJ986" s="7">
        <v>156</v>
      </c>
      <c r="AK986" s="7">
        <v>74670306</v>
      </c>
      <c r="AL986" s="6">
        <v>1783.1269070000001</v>
      </c>
      <c r="AM986" s="7">
        <v>91759450</v>
      </c>
      <c r="AN986" s="8">
        <v>29.7592</v>
      </c>
    </row>
    <row r="987" spans="1:40" x14ac:dyDescent="0.3">
      <c r="A987" s="4" t="s">
        <v>1036</v>
      </c>
      <c r="B987" s="2">
        <v>100237</v>
      </c>
      <c r="C987" s="1" t="s">
        <v>54</v>
      </c>
      <c r="D987" s="5">
        <v>5293.0986777600001</v>
      </c>
      <c r="E987" s="6" t="s">
        <v>42</v>
      </c>
      <c r="F987" s="6">
        <v>7568.0986780000003</v>
      </c>
      <c r="G987" s="5">
        <v>0.3</v>
      </c>
      <c r="H987" s="5">
        <v>13.5045871559633</v>
      </c>
      <c r="I987" s="5">
        <v>0.3</v>
      </c>
      <c r="J987" s="5">
        <v>13.5045871559633</v>
      </c>
      <c r="K987" s="5">
        <v>1.42494459906315</v>
      </c>
      <c r="L987" s="5">
        <v>0.84710514208309906</v>
      </c>
      <c r="M987" s="5">
        <v>28.919450000000001</v>
      </c>
      <c r="N987" s="5" t="s">
        <v>42</v>
      </c>
      <c r="O987" s="5" t="s">
        <v>42</v>
      </c>
      <c r="P987" s="5" t="s">
        <v>42</v>
      </c>
      <c r="Q987" s="5" t="s">
        <v>42</v>
      </c>
      <c r="R987" s="5" t="s">
        <v>42</v>
      </c>
      <c r="S987" s="1" t="s">
        <v>49</v>
      </c>
      <c r="T987" s="7">
        <v>1570836</v>
      </c>
      <c r="U987" s="7">
        <v>1443333</v>
      </c>
      <c r="V987" s="7">
        <v>1236895</v>
      </c>
      <c r="W987" s="7">
        <v>1232211</v>
      </c>
      <c r="X987" s="7">
        <v>1560807</v>
      </c>
      <c r="Y987" s="7">
        <v>1555922</v>
      </c>
      <c r="Z987" s="7">
        <v>1561663</v>
      </c>
      <c r="AA987" s="7">
        <v>1570836</v>
      </c>
      <c r="AB987" s="5" t="s">
        <v>42</v>
      </c>
      <c r="AC987" s="5" t="s">
        <v>42</v>
      </c>
      <c r="AD987" s="5" t="s">
        <v>42</v>
      </c>
      <c r="AE987" s="5" t="s">
        <v>42</v>
      </c>
      <c r="AF987" s="7">
        <v>359585544</v>
      </c>
      <c r="AG987" s="7">
        <v>359558026</v>
      </c>
      <c r="AH987" s="7">
        <v>358828542</v>
      </c>
      <c r="AI987" s="5">
        <v>80.36</v>
      </c>
      <c r="AJ987" s="7">
        <v>460</v>
      </c>
      <c r="AK987" s="7">
        <v>288967647</v>
      </c>
      <c r="AL987" s="6">
        <v>4253.6037630000001</v>
      </c>
      <c r="AM987" s="7">
        <v>354656084</v>
      </c>
      <c r="AN987" s="5">
        <v>98.629140000000007</v>
      </c>
    </row>
    <row r="988" spans="1:40" x14ac:dyDescent="0.3">
      <c r="A988" s="4" t="s">
        <v>1037</v>
      </c>
      <c r="B988" s="2">
        <v>4137426</v>
      </c>
      <c r="C988" s="1" t="s">
        <v>41</v>
      </c>
      <c r="D988" s="5">
        <v>5712.4434232000003</v>
      </c>
      <c r="E988" s="6">
        <v>5309.9374230000003</v>
      </c>
      <c r="F988" s="6" t="s">
        <v>42</v>
      </c>
      <c r="G988" s="5">
        <v>0.45</v>
      </c>
      <c r="H988" s="5">
        <v>33.333333000000003</v>
      </c>
      <c r="I988" s="5">
        <v>0.45</v>
      </c>
      <c r="J988" s="5">
        <v>33.333333000000003</v>
      </c>
      <c r="K988" s="5">
        <v>7.7952297799999997</v>
      </c>
      <c r="L988" s="5">
        <v>5.4979997899999997</v>
      </c>
      <c r="M988" s="5">
        <v>28.632479</v>
      </c>
      <c r="N988" s="5" t="s">
        <v>42</v>
      </c>
      <c r="O988" s="5" t="s">
        <v>42</v>
      </c>
      <c r="P988" s="5">
        <v>10.255853999999999</v>
      </c>
      <c r="Q988" s="5">
        <v>25.846029000000001</v>
      </c>
      <c r="R988" s="5">
        <v>25.846029000000001</v>
      </c>
      <c r="S988" s="1" t="s">
        <v>49</v>
      </c>
      <c r="T988" s="7">
        <v>461117</v>
      </c>
      <c r="U988" s="7">
        <v>454793</v>
      </c>
      <c r="V988" s="7">
        <v>328304</v>
      </c>
      <c r="W988" s="7">
        <v>246322</v>
      </c>
      <c r="X988" s="7">
        <v>517747</v>
      </c>
      <c r="Y988" s="7">
        <v>477532</v>
      </c>
      <c r="Z988" s="7">
        <v>465226</v>
      </c>
      <c r="AA988" s="7">
        <v>461117</v>
      </c>
      <c r="AB988" s="5">
        <v>80.504000000000005</v>
      </c>
      <c r="AC988" s="5">
        <v>82.471999999999994</v>
      </c>
      <c r="AD988" s="5">
        <v>30.346</v>
      </c>
      <c r="AE988" s="5">
        <v>38.656999999999996</v>
      </c>
      <c r="AF988" s="7">
        <v>106575437</v>
      </c>
      <c r="AG988" s="7">
        <v>107680174</v>
      </c>
      <c r="AH988" s="7">
        <v>107509241</v>
      </c>
      <c r="AI988" s="5">
        <v>89.34</v>
      </c>
      <c r="AJ988" s="7">
        <v>470</v>
      </c>
      <c r="AK988" s="7">
        <v>95216004</v>
      </c>
      <c r="AL988" s="6">
        <v>5103.5778140000002</v>
      </c>
      <c r="AM988" s="7">
        <v>105916538</v>
      </c>
      <c r="AN988" s="5">
        <v>99.381749999999997</v>
      </c>
    </row>
    <row r="989" spans="1:40" x14ac:dyDescent="0.3">
      <c r="A989" s="4" t="s">
        <v>1038</v>
      </c>
      <c r="B989" s="2">
        <v>4155562</v>
      </c>
      <c r="C989" s="1" t="s">
        <v>41</v>
      </c>
      <c r="D989" s="5">
        <v>6335.8531787600004</v>
      </c>
      <c r="E989" s="6">
        <v>7923.7381779999996</v>
      </c>
      <c r="F989" s="6" t="s">
        <v>42</v>
      </c>
      <c r="G989" s="5">
        <v>3.36</v>
      </c>
      <c r="H989" s="5">
        <v>7.8849640000000001</v>
      </c>
      <c r="I989" s="5">
        <v>3.36</v>
      </c>
      <c r="J989" s="5">
        <v>7.8849640000000001</v>
      </c>
      <c r="K989" s="5" t="s">
        <v>799</v>
      </c>
      <c r="L989" s="5">
        <v>3.6853346</v>
      </c>
      <c r="M989" s="5">
        <v>6.9507669999999999</v>
      </c>
      <c r="N989" s="5" t="s">
        <v>42</v>
      </c>
      <c r="O989" s="5" t="s">
        <v>42</v>
      </c>
      <c r="P989" s="5">
        <v>1.945702</v>
      </c>
      <c r="Q989" s="5">
        <v>6.1813900000000004</v>
      </c>
      <c r="R989" s="5">
        <v>6.1813900000000004</v>
      </c>
      <c r="S989" s="1" t="s">
        <v>49</v>
      </c>
      <c r="T989" s="7">
        <v>3962347</v>
      </c>
      <c r="U989" s="7">
        <v>3554985</v>
      </c>
      <c r="V989" s="7">
        <v>2313416</v>
      </c>
      <c r="W989" s="7">
        <v>1385951</v>
      </c>
      <c r="X989" s="7">
        <v>4072432</v>
      </c>
      <c r="Y989" s="7">
        <v>4055949</v>
      </c>
      <c r="Z989" s="7">
        <v>4016814</v>
      </c>
      <c r="AA989" s="7">
        <v>3962347</v>
      </c>
      <c r="AB989" s="5">
        <v>55.774999999999999</v>
      </c>
      <c r="AC989" s="5">
        <v>58.148000000000003</v>
      </c>
      <c r="AD989" s="5">
        <v>27.780999999999999</v>
      </c>
      <c r="AE989" s="5">
        <v>27.771000000000001</v>
      </c>
      <c r="AF989" s="7">
        <v>58483000</v>
      </c>
      <c r="AG989" s="7">
        <v>59552000</v>
      </c>
      <c r="AH989" s="7">
        <v>60800000</v>
      </c>
      <c r="AI989" s="5">
        <v>94.08</v>
      </c>
      <c r="AJ989" s="7">
        <v>642</v>
      </c>
      <c r="AK989" s="7">
        <v>54833430</v>
      </c>
      <c r="AL989" s="6">
        <v>5960.9421750000001</v>
      </c>
      <c r="AM989" s="7">
        <v>56323109</v>
      </c>
      <c r="AN989" s="5">
        <v>96.638689999999997</v>
      </c>
    </row>
    <row r="990" spans="1:40" x14ac:dyDescent="0.3">
      <c r="A990" s="4" t="s">
        <v>1039</v>
      </c>
      <c r="B990" s="2">
        <v>4070675</v>
      </c>
      <c r="C990" s="1" t="s">
        <v>41</v>
      </c>
      <c r="D990" s="5">
        <v>5416.5607879600002</v>
      </c>
      <c r="E990" s="6">
        <v>7683.5607870000003</v>
      </c>
      <c r="F990" s="6" t="s">
        <v>42</v>
      </c>
      <c r="G990" s="8">
        <v>2.13</v>
      </c>
      <c r="H990" s="5">
        <v>18.835628</v>
      </c>
      <c r="I990" s="8">
        <v>2.13</v>
      </c>
      <c r="J990" s="5">
        <v>18.835628</v>
      </c>
      <c r="K990" s="5" t="s">
        <v>799</v>
      </c>
      <c r="L990" s="5">
        <v>3.3682898699999999</v>
      </c>
      <c r="M990" s="5">
        <v>13.763508</v>
      </c>
      <c r="N990" s="5" t="s">
        <v>42</v>
      </c>
      <c r="O990" s="5" t="s">
        <v>42</v>
      </c>
      <c r="P990" s="5">
        <v>1.041415</v>
      </c>
      <c r="Q990" s="5">
        <v>10.623658000000001</v>
      </c>
      <c r="R990" s="5">
        <v>10.623658000000001</v>
      </c>
      <c r="S990" s="1" t="s">
        <v>45</v>
      </c>
      <c r="T990" s="7">
        <v>7444000</v>
      </c>
      <c r="U990" s="7">
        <v>7704000</v>
      </c>
      <c r="V990" s="7">
        <v>7394000</v>
      </c>
      <c r="W990" s="7">
        <v>7056000</v>
      </c>
      <c r="X990" s="7">
        <v>7378000</v>
      </c>
      <c r="Y990" s="7">
        <v>7297000</v>
      </c>
      <c r="Z990" s="7">
        <v>7263000</v>
      </c>
      <c r="AA990" s="7">
        <v>7444000</v>
      </c>
      <c r="AB990" s="8">
        <v>11.714</v>
      </c>
      <c r="AC990" s="8">
        <v>11.548</v>
      </c>
      <c r="AD990" s="8">
        <v>8.8930000000000007</v>
      </c>
      <c r="AE990" s="8">
        <v>8.9320000000000004</v>
      </c>
      <c r="AF990" s="7">
        <v>49000000</v>
      </c>
      <c r="AG990" s="7">
        <v>50000000</v>
      </c>
      <c r="AH990" s="7">
        <v>52000000</v>
      </c>
      <c r="AI990" s="5">
        <v>76.760000000000005</v>
      </c>
      <c r="AJ990" s="7">
        <v>476</v>
      </c>
      <c r="AK990" s="7">
        <v>37523539</v>
      </c>
      <c r="AL990" s="6">
        <v>4157.9833559999997</v>
      </c>
      <c r="AM990" s="7">
        <v>48359926</v>
      </c>
      <c r="AN990" s="5">
        <v>98.932950000000005</v>
      </c>
    </row>
    <row r="991" spans="1:40" x14ac:dyDescent="0.3">
      <c r="A991" s="4" t="s">
        <v>1040</v>
      </c>
      <c r="B991" s="2">
        <v>4059268</v>
      </c>
      <c r="C991" s="1" t="s">
        <v>54</v>
      </c>
      <c r="D991" s="5">
        <v>4593.6750429000003</v>
      </c>
      <c r="E991" s="6">
        <v>8596.6750420000008</v>
      </c>
      <c r="F991" s="6">
        <v>8569.6750429999993</v>
      </c>
      <c r="G991" s="5">
        <v>-0.52</v>
      </c>
      <c r="H991" s="5" t="s">
        <v>799</v>
      </c>
      <c r="I991" s="5">
        <v>-0.52</v>
      </c>
      <c r="J991" s="5" t="s">
        <v>799</v>
      </c>
      <c r="K991" s="5">
        <v>0.76935804000000008</v>
      </c>
      <c r="L991" s="5">
        <v>0.63511574999999998</v>
      </c>
      <c r="M991" s="5">
        <v>7.8481009999999998</v>
      </c>
      <c r="N991" s="5" t="s">
        <v>799</v>
      </c>
      <c r="O991" s="5" t="s">
        <v>799</v>
      </c>
      <c r="P991" s="5">
        <v>0.43043599999999999</v>
      </c>
      <c r="Q991" s="5">
        <v>6.6230159999999998</v>
      </c>
      <c r="R991" s="5">
        <v>6.6230159999999998</v>
      </c>
      <c r="S991" s="1" t="s">
        <v>49</v>
      </c>
      <c r="T991" s="7">
        <v>21996000</v>
      </c>
      <c r="U991" s="7">
        <v>22989000</v>
      </c>
      <c r="V991" s="7">
        <v>20444000</v>
      </c>
      <c r="W991" s="7">
        <v>5354000</v>
      </c>
      <c r="X991" s="7">
        <v>19972000</v>
      </c>
      <c r="Y991" s="7">
        <v>21008000</v>
      </c>
      <c r="Z991" s="7">
        <v>21900000</v>
      </c>
      <c r="AA991" s="7">
        <v>21996000</v>
      </c>
      <c r="AB991" s="8">
        <v>6.3239999999999998</v>
      </c>
      <c r="AC991" s="8">
        <v>2.5590000000000002</v>
      </c>
      <c r="AD991" s="8">
        <v>8.7650000000000006</v>
      </c>
      <c r="AE991" s="8">
        <v>5.3470000000000004</v>
      </c>
      <c r="AF991" s="7">
        <v>468067482</v>
      </c>
      <c r="AG991" s="7">
        <v>468038839</v>
      </c>
      <c r="AH991" s="7">
        <v>504849719</v>
      </c>
      <c r="AI991" s="5">
        <v>70.59</v>
      </c>
      <c r="AJ991" s="7">
        <v>659</v>
      </c>
      <c r="AK991" s="7">
        <v>348656566</v>
      </c>
      <c r="AL991" s="6">
        <v>3242.5060629999998</v>
      </c>
      <c r="AM991" s="7">
        <v>484815877</v>
      </c>
      <c r="AN991" s="5">
        <v>98.152079999999998</v>
      </c>
    </row>
    <row r="992" spans="1:40" x14ac:dyDescent="0.3">
      <c r="A992" s="4" t="s">
        <v>1041</v>
      </c>
      <c r="B992" s="2">
        <v>4983480</v>
      </c>
      <c r="C992" s="1" t="s">
        <v>54</v>
      </c>
      <c r="D992" s="5">
        <v>5524.4872445000001</v>
      </c>
      <c r="E992" s="6">
        <v>8964.0302439999996</v>
      </c>
      <c r="F992" s="6" t="s">
        <v>42</v>
      </c>
      <c r="G992" s="5">
        <v>0.93</v>
      </c>
      <c r="H992" s="5">
        <v>18.769956000000001</v>
      </c>
      <c r="I992" s="5">
        <v>0.93</v>
      </c>
      <c r="J992" s="5">
        <v>18.769956000000001</v>
      </c>
      <c r="K992" s="5" t="s">
        <v>799</v>
      </c>
      <c r="L992" s="5">
        <v>2.689648</v>
      </c>
      <c r="M992" s="5">
        <v>8.9128190000000007</v>
      </c>
      <c r="N992" s="5" t="s">
        <v>42</v>
      </c>
      <c r="O992" s="5" t="s">
        <v>42</v>
      </c>
      <c r="P992" s="5">
        <v>1.5498989999999999</v>
      </c>
      <c r="Q992" s="5">
        <v>9.4980589999999996</v>
      </c>
      <c r="R992" s="5">
        <v>9.4980589999999996</v>
      </c>
      <c r="S992" s="1" t="s">
        <v>49</v>
      </c>
      <c r="T992" s="7">
        <v>5988205</v>
      </c>
      <c r="U992" s="7">
        <v>6411499</v>
      </c>
      <c r="V992" s="7">
        <v>5677105</v>
      </c>
      <c r="W992" s="7">
        <v>4921943</v>
      </c>
      <c r="X992" s="7">
        <v>5783623</v>
      </c>
      <c r="Y992" s="7">
        <v>5841600</v>
      </c>
      <c r="Z992" s="7">
        <v>5886962</v>
      </c>
      <c r="AA992" s="7">
        <v>5988205</v>
      </c>
      <c r="AB992" s="5">
        <v>16.574999999999999</v>
      </c>
      <c r="AC992" s="8">
        <v>17.14</v>
      </c>
      <c r="AD992" s="8">
        <v>14.48</v>
      </c>
      <c r="AE992" s="5">
        <v>14.617000000000001</v>
      </c>
      <c r="AF992" s="7">
        <v>106795000</v>
      </c>
      <c r="AG992" s="7">
        <v>106779000</v>
      </c>
      <c r="AH992" s="7">
        <v>106498000</v>
      </c>
      <c r="AI992" s="5">
        <v>71.11</v>
      </c>
      <c r="AJ992" s="7">
        <v>393</v>
      </c>
      <c r="AK992" s="7">
        <v>75943280</v>
      </c>
      <c r="AL992" s="6">
        <v>3928.5458739999999</v>
      </c>
      <c r="AM992" s="7">
        <v>84488698</v>
      </c>
      <c r="AN992" s="5">
        <v>79.113230000000001</v>
      </c>
    </row>
    <row r="993" spans="1:40" x14ac:dyDescent="0.3">
      <c r="A993" s="4" t="s">
        <v>1042</v>
      </c>
      <c r="B993" s="2">
        <v>4001601</v>
      </c>
      <c r="C993" s="1" t="s">
        <v>54</v>
      </c>
      <c r="D993" s="5">
        <v>6277.1042448799999</v>
      </c>
      <c r="E993" s="6">
        <v>13522.104244</v>
      </c>
      <c r="F993" s="6" t="s">
        <v>42</v>
      </c>
      <c r="G993" s="8">
        <v>1.9750000000000001</v>
      </c>
      <c r="H993" s="5">
        <v>11.225717</v>
      </c>
      <c r="I993" s="8">
        <v>1.9750000000000001</v>
      </c>
      <c r="J993" s="5">
        <v>11.225717</v>
      </c>
      <c r="K993" s="5" t="s">
        <v>799</v>
      </c>
      <c r="L993" s="5">
        <v>2.0582545300000001</v>
      </c>
      <c r="M993" s="5">
        <v>14.249593000000001</v>
      </c>
      <c r="N993" s="5" t="s">
        <v>42</v>
      </c>
      <c r="O993" s="5" t="s">
        <v>42</v>
      </c>
      <c r="P993" s="5">
        <v>0.77009499999999997</v>
      </c>
      <c r="Q993" s="5">
        <v>9.9518710000000006</v>
      </c>
      <c r="R993" s="5">
        <v>9.9518710000000006</v>
      </c>
      <c r="S993" s="1" t="s">
        <v>49</v>
      </c>
      <c r="T993" s="7">
        <v>19455000</v>
      </c>
      <c r="U993" s="7">
        <v>19724000</v>
      </c>
      <c r="V993" s="7">
        <v>21985000</v>
      </c>
      <c r="W993" s="7">
        <v>19456000</v>
      </c>
      <c r="X993" s="7">
        <v>17559000</v>
      </c>
      <c r="Y993" s="7">
        <v>18492000</v>
      </c>
      <c r="Z993" s="7">
        <v>19296000</v>
      </c>
      <c r="AA993" s="7">
        <v>19455000</v>
      </c>
      <c r="AB993" s="5">
        <v>16.294</v>
      </c>
      <c r="AC993" s="5">
        <v>15.388</v>
      </c>
      <c r="AD993" s="8">
        <v>7.5919999999999996</v>
      </c>
      <c r="AE993" s="8">
        <v>6.6459999999999999</v>
      </c>
      <c r="AF993" s="7">
        <v>55000000</v>
      </c>
      <c r="AG993" s="7">
        <v>55000000</v>
      </c>
      <c r="AH993" s="7">
        <v>55000000</v>
      </c>
      <c r="AI993" s="5">
        <v>83.84</v>
      </c>
      <c r="AJ993" s="7">
        <v>628</v>
      </c>
      <c r="AK993" s="7">
        <v>46229730</v>
      </c>
      <c r="AL993" s="6">
        <v>5262.7924629999998</v>
      </c>
      <c r="AM993" s="7">
        <v>53480921</v>
      </c>
      <c r="AN993" s="5">
        <v>96.991669999999999</v>
      </c>
    </row>
    <row r="994" spans="1:40" x14ac:dyDescent="0.3">
      <c r="A994" s="4" t="s">
        <v>1043</v>
      </c>
      <c r="B994" s="2">
        <v>4243335</v>
      </c>
      <c r="C994" s="1" t="s">
        <v>54</v>
      </c>
      <c r="D994" s="5">
        <v>5749.3171058099997</v>
      </c>
      <c r="E994" s="6">
        <v>6133.6841050000003</v>
      </c>
      <c r="F994" s="6">
        <v>6133.6841060000006</v>
      </c>
      <c r="G994" s="5">
        <v>1.65</v>
      </c>
      <c r="H994" s="5">
        <v>7.8449275362318804</v>
      </c>
      <c r="I994" s="5">
        <v>1.65</v>
      </c>
      <c r="J994" s="5">
        <v>7.8449275362318804</v>
      </c>
      <c r="K994" s="5">
        <v>1.0319048701167</v>
      </c>
      <c r="L994" s="5">
        <v>1.0191167890005</v>
      </c>
      <c r="M994" s="5">
        <v>6.8655995843231201</v>
      </c>
      <c r="N994" s="5" t="s">
        <v>42</v>
      </c>
      <c r="O994" s="5" t="s">
        <v>42</v>
      </c>
      <c r="P994" s="5">
        <v>5.178941</v>
      </c>
      <c r="Q994" s="5">
        <v>6.7437139999999998</v>
      </c>
      <c r="R994" s="5">
        <v>6.78267035321685</v>
      </c>
      <c r="S994" s="1" t="s">
        <v>49</v>
      </c>
      <c r="T994" s="7">
        <v>1109759</v>
      </c>
      <c r="U994" s="7">
        <v>1000824</v>
      </c>
      <c r="V994" s="7">
        <v>1028510</v>
      </c>
      <c r="W994" s="7">
        <v>955154</v>
      </c>
      <c r="X994" s="7">
        <v>1225154</v>
      </c>
      <c r="Y994" s="7">
        <v>1204684</v>
      </c>
      <c r="Z994" s="7">
        <v>1151870</v>
      </c>
      <c r="AA994" s="7">
        <v>1109759</v>
      </c>
      <c r="AB994" s="5">
        <v>91.379000000000005</v>
      </c>
      <c r="AC994" s="5">
        <v>89.141999999999996</v>
      </c>
      <c r="AD994" s="5">
        <v>79.453999999999994</v>
      </c>
      <c r="AE994" s="5">
        <v>76.364000000000004</v>
      </c>
      <c r="AF994" s="7">
        <v>106204000</v>
      </c>
      <c r="AG994" s="7">
        <v>106372000</v>
      </c>
      <c r="AH994" s="7">
        <v>106887000</v>
      </c>
      <c r="AI994" s="5">
        <v>94.2</v>
      </c>
      <c r="AJ994" s="7">
        <v>379</v>
      </c>
      <c r="AK994" s="7">
        <v>100051170</v>
      </c>
      <c r="AL994" s="6">
        <v>5415.769832</v>
      </c>
      <c r="AM994" s="7">
        <v>102793024</v>
      </c>
      <c r="AN994" s="5">
        <v>96.779949999999999</v>
      </c>
    </row>
    <row r="995" spans="1:40" x14ac:dyDescent="0.3">
      <c r="A995" s="4" t="s">
        <v>1044</v>
      </c>
      <c r="B995" s="2">
        <v>4274880</v>
      </c>
      <c r="C995" s="1" t="s">
        <v>41</v>
      </c>
      <c r="D995" s="5">
        <v>6105.6237300000003</v>
      </c>
      <c r="E995" s="6">
        <v>6974.2267300000003</v>
      </c>
      <c r="F995" s="6" t="s">
        <v>42</v>
      </c>
      <c r="G995" s="8">
        <v>1.05</v>
      </c>
      <c r="H995" s="5">
        <v>15.874959</v>
      </c>
      <c r="I995" s="8">
        <v>1.05</v>
      </c>
      <c r="J995" s="5">
        <v>15.874959</v>
      </c>
      <c r="K995" s="5" t="s">
        <v>799</v>
      </c>
      <c r="L995" s="5">
        <v>13.484124750000001</v>
      </c>
      <c r="M995" s="5">
        <v>15.576112</v>
      </c>
      <c r="N995" s="5" t="s">
        <v>42</v>
      </c>
      <c r="O995" s="5" t="s">
        <v>42</v>
      </c>
      <c r="P995" s="5">
        <v>7.3617879999999998</v>
      </c>
      <c r="Q995" s="5">
        <v>12.405263</v>
      </c>
      <c r="R995" s="5">
        <v>12.405263</v>
      </c>
      <c r="S995" s="1" t="s">
        <v>49</v>
      </c>
      <c r="T995" s="7">
        <v>829253</v>
      </c>
      <c r="U995" s="7">
        <v>660116</v>
      </c>
      <c r="V995" s="7">
        <v>443310</v>
      </c>
      <c r="W995" s="7">
        <v>267594</v>
      </c>
      <c r="X995" s="7">
        <v>947355</v>
      </c>
      <c r="Y995" s="7">
        <v>873304</v>
      </c>
      <c r="Z995" s="7">
        <v>862989</v>
      </c>
      <c r="AA995" s="7">
        <v>829253</v>
      </c>
      <c r="AB995" s="5">
        <v>67.593999999999994</v>
      </c>
      <c r="AC995" s="5">
        <v>73.653000000000006</v>
      </c>
      <c r="AD995" s="5">
        <v>50.277999999999999</v>
      </c>
      <c r="AE995" s="5">
        <v>58.372999999999998</v>
      </c>
      <c r="AF995" s="7">
        <v>127183000</v>
      </c>
      <c r="AG995" s="7">
        <v>126535000</v>
      </c>
      <c r="AH995" s="7">
        <v>132081000</v>
      </c>
      <c r="AI995" s="8">
        <v>100.07</v>
      </c>
      <c r="AJ995" s="7">
        <v>619</v>
      </c>
      <c r="AK995" s="7">
        <v>127310295</v>
      </c>
      <c r="AL995" s="6">
        <v>6109.6210570000003</v>
      </c>
      <c r="AM995" s="7">
        <v>125912962</v>
      </c>
      <c r="AN995" s="5">
        <v>98.967169999999996</v>
      </c>
    </row>
    <row r="996" spans="1:40" x14ac:dyDescent="0.3">
      <c r="A996" s="4" t="s">
        <v>1045</v>
      </c>
      <c r="B996" s="2">
        <v>100473</v>
      </c>
      <c r="C996" s="1" t="s">
        <v>41</v>
      </c>
      <c r="D996" s="5">
        <v>5517.1519655800003</v>
      </c>
      <c r="E996" s="6" t="s">
        <v>42</v>
      </c>
      <c r="F996" s="6">
        <v>1196.0379659999999</v>
      </c>
      <c r="G996" s="8">
        <v>2.23</v>
      </c>
      <c r="H996" s="5">
        <v>14.1325</v>
      </c>
      <c r="I996" s="8">
        <v>2.23</v>
      </c>
      <c r="J996" s="5">
        <v>14.1325</v>
      </c>
      <c r="K996" s="5">
        <v>1.69103361072048</v>
      </c>
      <c r="L996" s="5">
        <v>1.56048139205637</v>
      </c>
      <c r="M996" s="5">
        <v>15.317708</v>
      </c>
      <c r="N996" s="5" t="s">
        <v>42</v>
      </c>
      <c r="O996" s="5" t="s">
        <v>42</v>
      </c>
      <c r="P996" s="5" t="s">
        <v>42</v>
      </c>
      <c r="Q996" s="5" t="s">
        <v>42</v>
      </c>
      <c r="R996" s="5" t="s">
        <v>42</v>
      </c>
      <c r="S996" s="1" t="s">
        <v>49</v>
      </c>
      <c r="T996" s="7">
        <v>1461969</v>
      </c>
      <c r="U996" s="7">
        <v>1401868</v>
      </c>
      <c r="V996" s="7">
        <v>1294496</v>
      </c>
      <c r="W996" s="7">
        <v>1182595</v>
      </c>
      <c r="X996" s="7">
        <v>1558700</v>
      </c>
      <c r="Y996" s="7">
        <v>1509285</v>
      </c>
      <c r="Z996" s="7">
        <v>1482951</v>
      </c>
      <c r="AA996" s="7">
        <v>1461969</v>
      </c>
      <c r="AB996" s="5" t="s">
        <v>42</v>
      </c>
      <c r="AC996" s="5" t="s">
        <v>42</v>
      </c>
      <c r="AD996" s="5" t="s">
        <v>42</v>
      </c>
      <c r="AE996" s="5" t="s">
        <v>42</v>
      </c>
      <c r="AF996" s="7">
        <v>48797672</v>
      </c>
      <c r="AG996" s="7">
        <v>48745090</v>
      </c>
      <c r="AH996" s="7">
        <v>48529097</v>
      </c>
      <c r="AI996" s="5">
        <v>96.52</v>
      </c>
      <c r="AJ996" s="7">
        <v>381</v>
      </c>
      <c r="AK996" s="7">
        <v>47101610</v>
      </c>
      <c r="AL996" s="6">
        <v>5325.3080259999997</v>
      </c>
      <c r="AM996" s="7">
        <v>45884957</v>
      </c>
      <c r="AN996" s="5">
        <v>94.02955</v>
      </c>
    </row>
    <row r="997" spans="1:40" x14ac:dyDescent="0.3">
      <c r="A997" s="4" t="s">
        <v>1046</v>
      </c>
      <c r="B997" s="2">
        <v>4811145</v>
      </c>
      <c r="C997" s="1" t="s">
        <v>41</v>
      </c>
      <c r="D997" s="5">
        <v>5515.3132551600002</v>
      </c>
      <c r="E997" s="6">
        <v>5365.6632550000004</v>
      </c>
      <c r="F997" s="6" t="s">
        <v>42</v>
      </c>
      <c r="G997" s="5">
        <v>-0.88800000000000001</v>
      </c>
      <c r="H997" s="5" t="s">
        <v>799</v>
      </c>
      <c r="I997" s="5">
        <v>-0.88800000000000001</v>
      </c>
      <c r="J997" s="5" t="s">
        <v>799</v>
      </c>
      <c r="K997" s="5">
        <v>17.592705169999999</v>
      </c>
      <c r="L997" s="5">
        <v>17.592705169999999</v>
      </c>
      <c r="M997" s="5" t="s">
        <v>799</v>
      </c>
      <c r="N997" s="5" t="s">
        <v>42</v>
      </c>
      <c r="O997" s="5" t="s">
        <v>42</v>
      </c>
      <c r="P997" s="5">
        <v>12.351469</v>
      </c>
      <c r="Q997" s="5" t="s">
        <v>799</v>
      </c>
      <c r="R997" s="5">
        <v>-22.453104</v>
      </c>
      <c r="S997" s="1" t="s">
        <v>49</v>
      </c>
      <c r="T997" s="7">
        <v>249380</v>
      </c>
      <c r="U997" s="7">
        <v>204036</v>
      </c>
      <c r="V997" s="7">
        <v>180080</v>
      </c>
      <c r="W997" s="7">
        <v>793735</v>
      </c>
      <c r="X997" s="7">
        <v>434415</v>
      </c>
      <c r="Y997" s="7">
        <v>362796</v>
      </c>
      <c r="Z997" s="7">
        <v>282209</v>
      </c>
      <c r="AA997" s="7">
        <v>249380</v>
      </c>
      <c r="AB997" s="5">
        <v>94.869</v>
      </c>
      <c r="AC997" s="5">
        <v>97.022999999999996</v>
      </c>
      <c r="AD997" s="5">
        <v>-190.31700000000001</v>
      </c>
      <c r="AE997" s="5">
        <v>-60.341000000000001</v>
      </c>
      <c r="AF997" s="7">
        <v>63454673</v>
      </c>
      <c r="AG997" s="7">
        <v>63165725</v>
      </c>
      <c r="AH997" s="7">
        <v>60740744</v>
      </c>
      <c r="AI997" s="8">
        <v>104.1</v>
      </c>
      <c r="AJ997" s="7">
        <v>400</v>
      </c>
      <c r="AK997" s="7">
        <v>66132377</v>
      </c>
      <c r="AL997" s="6">
        <v>5741.6129709999996</v>
      </c>
      <c r="AM997" s="7">
        <v>62861035</v>
      </c>
      <c r="AN997" s="5">
        <v>98.953490000000002</v>
      </c>
    </row>
    <row r="998" spans="1:40" x14ac:dyDescent="0.3">
      <c r="A998" s="4" t="s">
        <v>1047</v>
      </c>
      <c r="B998" s="2">
        <v>4965581</v>
      </c>
      <c r="C998" s="1" t="s">
        <v>41</v>
      </c>
      <c r="D998" s="5">
        <v>5814.8256047100003</v>
      </c>
      <c r="E998" s="6">
        <v>6112.6566039999998</v>
      </c>
      <c r="F998" s="6" t="s">
        <v>42</v>
      </c>
      <c r="G998" s="5">
        <v>2.3199999999999998</v>
      </c>
      <c r="H998" s="5">
        <v>30.119537000000001</v>
      </c>
      <c r="I998" s="5">
        <v>2.3199999999999998</v>
      </c>
      <c r="J998" s="5">
        <v>30.119537000000001</v>
      </c>
      <c r="K998" s="5">
        <v>8.3776053800000003</v>
      </c>
      <c r="L998" s="5">
        <v>2.2599747300000002</v>
      </c>
      <c r="M998" s="5">
        <v>20.927927</v>
      </c>
      <c r="N998" s="5" t="s">
        <v>42</v>
      </c>
      <c r="O998" s="5" t="s">
        <v>42</v>
      </c>
      <c r="P998" s="5">
        <v>2.7847209999999998</v>
      </c>
      <c r="Q998" s="5">
        <v>13.950231</v>
      </c>
      <c r="R998" s="5">
        <v>13.950231</v>
      </c>
      <c r="S998" s="1" t="s">
        <v>49</v>
      </c>
      <c r="T998" s="7">
        <v>2362657</v>
      </c>
      <c r="U998" s="7">
        <v>2513897</v>
      </c>
      <c r="V998" s="7">
        <v>2079928</v>
      </c>
      <c r="W998" s="7">
        <v>1445695</v>
      </c>
      <c r="X998" s="7">
        <v>2195070</v>
      </c>
      <c r="Y998" s="7">
        <v>2234752</v>
      </c>
      <c r="Z998" s="7">
        <v>2288260</v>
      </c>
      <c r="AA998" s="7">
        <v>2362657</v>
      </c>
      <c r="AB998" s="5">
        <v>38.103000000000002</v>
      </c>
      <c r="AC998" s="5">
        <v>36.640999999999998</v>
      </c>
      <c r="AD998" s="5">
        <v>21.831</v>
      </c>
      <c r="AE998" s="5">
        <v>19.077000000000002</v>
      </c>
      <c r="AF998" s="7">
        <v>24813003</v>
      </c>
      <c r="AG998" s="7">
        <v>24777540</v>
      </c>
      <c r="AH998" s="7">
        <v>24902850</v>
      </c>
      <c r="AI998" s="8">
        <v>98.52</v>
      </c>
      <c r="AJ998" s="7">
        <v>496</v>
      </c>
      <c r="AK998" s="7">
        <v>24447491</v>
      </c>
      <c r="AL998" s="6">
        <v>5728.7805660000004</v>
      </c>
      <c r="AM998" s="7">
        <v>24580024</v>
      </c>
      <c r="AN998" s="5">
        <v>99.054339999999996</v>
      </c>
    </row>
    <row r="999" spans="1:40" x14ac:dyDescent="0.3">
      <c r="A999" s="4" t="s">
        <v>1048</v>
      </c>
      <c r="B999" s="2">
        <v>4810184</v>
      </c>
      <c r="C999" s="1" t="s">
        <v>41</v>
      </c>
      <c r="D999" s="5">
        <v>5564.371416</v>
      </c>
      <c r="E999" s="6">
        <v>5460.9054159999996</v>
      </c>
      <c r="F999" s="6" t="s">
        <v>42</v>
      </c>
      <c r="G999" s="5">
        <v>-1.3640000000000001</v>
      </c>
      <c r="H999" s="5" t="s">
        <v>799</v>
      </c>
      <c r="I999" s="5">
        <v>-1.3640000000000001</v>
      </c>
      <c r="J999" s="5" t="s">
        <v>799</v>
      </c>
      <c r="K999" s="5" t="s">
        <v>799</v>
      </c>
      <c r="L999" s="5" t="s">
        <v>799</v>
      </c>
      <c r="M999" s="5" t="s">
        <v>799</v>
      </c>
      <c r="N999" s="5" t="s">
        <v>42</v>
      </c>
      <c r="O999" s="5" t="s">
        <v>42</v>
      </c>
      <c r="P999" s="5" t="s">
        <v>799</v>
      </c>
      <c r="Q999" s="5" t="s">
        <v>799</v>
      </c>
      <c r="R999" s="5">
        <v>-10.683714</v>
      </c>
      <c r="S999" s="1" t="s">
        <v>49</v>
      </c>
      <c r="T999" s="7">
        <v>7530</v>
      </c>
      <c r="U999" s="7">
        <v>94588</v>
      </c>
      <c r="V999" s="7">
        <v>70428</v>
      </c>
      <c r="W999" s="7">
        <v>55828</v>
      </c>
      <c r="X999" s="7">
        <v>3219</v>
      </c>
      <c r="Y999" s="7">
        <v>3134</v>
      </c>
      <c r="Z999" s="7">
        <v>3752</v>
      </c>
      <c r="AA999" s="7">
        <v>7530</v>
      </c>
      <c r="AB999" s="5" t="s">
        <v>799</v>
      </c>
      <c r="AC999" s="5" t="s">
        <v>799</v>
      </c>
      <c r="AD999" s="5" t="s">
        <v>799</v>
      </c>
      <c r="AE999" s="5" t="s">
        <v>799</v>
      </c>
      <c r="AF999" s="7">
        <v>117888619</v>
      </c>
      <c r="AG999" s="7">
        <v>117525034</v>
      </c>
      <c r="AH999" s="7">
        <v>96251844</v>
      </c>
      <c r="AI999" s="5">
        <v>116.64</v>
      </c>
      <c r="AJ999" s="7">
        <v>428</v>
      </c>
      <c r="AK999" s="7">
        <v>137651874</v>
      </c>
      <c r="AL999" s="6">
        <v>6490.2858589999996</v>
      </c>
      <c r="AM999" s="7">
        <v>117387322</v>
      </c>
      <c r="AN999" s="5">
        <v>99.468779999999995</v>
      </c>
    </row>
    <row r="1000" spans="1:40" x14ac:dyDescent="0.3">
      <c r="A1000" s="4" t="s">
        <v>1049</v>
      </c>
      <c r="B1000" s="2">
        <v>8435281</v>
      </c>
      <c r="C1000" s="1" t="s">
        <v>54</v>
      </c>
      <c r="D1000" s="5">
        <v>5981.4081615499999</v>
      </c>
      <c r="E1000" s="6">
        <v>6857.6181610000003</v>
      </c>
      <c r="F1000" s="6" t="s">
        <v>42</v>
      </c>
      <c r="G1000" s="5">
        <v>0.111</v>
      </c>
      <c r="H1000" s="5">
        <v>162.69349800000001</v>
      </c>
      <c r="I1000" s="5">
        <v>0.111</v>
      </c>
      <c r="J1000" s="5">
        <v>162.69349800000001</v>
      </c>
      <c r="K1000" s="5">
        <v>12.00868373</v>
      </c>
      <c r="L1000" s="5">
        <v>11.433855530000001</v>
      </c>
      <c r="M1000" s="5" t="s">
        <v>799</v>
      </c>
      <c r="N1000" s="5" t="s">
        <v>42</v>
      </c>
      <c r="O1000" s="5" t="s">
        <v>42</v>
      </c>
      <c r="P1000" s="5">
        <v>5.7513370000000004</v>
      </c>
      <c r="Q1000" s="5">
        <v>30.181850000000001</v>
      </c>
      <c r="R1000" s="5">
        <v>30.181850000000001</v>
      </c>
      <c r="S1000" s="1" t="s">
        <v>49</v>
      </c>
      <c r="T1000" s="7">
        <v>965776</v>
      </c>
      <c r="U1000" s="7">
        <v>739012</v>
      </c>
      <c r="V1000" s="7">
        <v>497876</v>
      </c>
      <c r="W1000" s="7">
        <v>327413</v>
      </c>
      <c r="X1000" s="7">
        <v>1192352</v>
      </c>
      <c r="Y1000" s="7">
        <v>1118647</v>
      </c>
      <c r="Z1000" s="7">
        <v>1043608</v>
      </c>
      <c r="AA1000" s="7">
        <v>965776</v>
      </c>
      <c r="AB1000" s="8">
        <v>26.02</v>
      </c>
      <c r="AC1000" s="5">
        <v>26.109000000000002</v>
      </c>
      <c r="AD1000" s="8">
        <v>12.25</v>
      </c>
      <c r="AE1000" s="5">
        <v>16.244</v>
      </c>
      <c r="AF1000" s="7">
        <v>113823000</v>
      </c>
      <c r="AG1000" s="7">
        <v>113817000</v>
      </c>
      <c r="AH1000" s="7">
        <v>71359000</v>
      </c>
      <c r="AI1000" s="5">
        <v>89.12</v>
      </c>
      <c r="AJ1000" s="7">
        <v>410</v>
      </c>
      <c r="AK1000" s="7">
        <v>101435036</v>
      </c>
      <c r="AL1000" s="6">
        <v>5330.4111409999996</v>
      </c>
      <c r="AM1000" s="7">
        <v>110412700</v>
      </c>
      <c r="AN1000" s="8">
        <v>97.003699999999995</v>
      </c>
    </row>
    <row r="1001" spans="1:40" x14ac:dyDescent="0.3">
      <c r="A1001" s="4" t="s">
        <v>1050</v>
      </c>
      <c r="B1001" s="2">
        <v>4998779</v>
      </c>
      <c r="C1001" s="1" t="s">
        <v>54</v>
      </c>
      <c r="D1001" s="5">
        <v>5240.4483951599996</v>
      </c>
      <c r="E1001" s="6">
        <v>3878.4483949999999</v>
      </c>
      <c r="F1001" s="6">
        <v>4128.4483950000003</v>
      </c>
      <c r="G1001" s="5">
        <v>-8.1000000000000003E-2</v>
      </c>
      <c r="H1001" s="5" t="s">
        <v>799</v>
      </c>
      <c r="I1001" s="5">
        <v>-8.1000000000000003E-2</v>
      </c>
      <c r="J1001" s="5" t="s">
        <v>799</v>
      </c>
      <c r="K1001" s="5">
        <v>3.8760995786686498</v>
      </c>
      <c r="L1001" s="5">
        <v>1.27941568124023</v>
      </c>
      <c r="M1001" s="5">
        <v>0.75911179173600996</v>
      </c>
      <c r="N1001" s="5" t="s">
        <v>42</v>
      </c>
      <c r="O1001" s="5" t="s">
        <v>42</v>
      </c>
      <c r="P1001" s="5">
        <v>0.66480099999999998</v>
      </c>
      <c r="Q1001" s="5">
        <v>21.912137999999999</v>
      </c>
      <c r="R1001" s="5">
        <v>6.4709222494670904</v>
      </c>
      <c r="S1001" s="1" t="s">
        <v>49</v>
      </c>
      <c r="T1001" s="7">
        <v>4500000</v>
      </c>
      <c r="U1001" s="7">
        <v>2349000</v>
      </c>
      <c r="V1001" s="7">
        <v>3974000</v>
      </c>
      <c r="W1001" s="7">
        <v>1318000</v>
      </c>
      <c r="X1001" s="7">
        <v>5797000</v>
      </c>
      <c r="Y1001" s="7">
        <v>5204000</v>
      </c>
      <c r="Z1001" s="7">
        <v>5200000</v>
      </c>
      <c r="AA1001" s="7">
        <v>4500000</v>
      </c>
      <c r="AB1001" s="5">
        <v>21.687999999999999</v>
      </c>
      <c r="AC1001" s="5">
        <v>22.934999999999999</v>
      </c>
      <c r="AD1001" s="8">
        <v>2.1379999999999999</v>
      </c>
      <c r="AE1001" s="8">
        <v>3.0339999999999998</v>
      </c>
      <c r="AF1001" s="7">
        <v>126094481</v>
      </c>
      <c r="AG1001" s="7">
        <v>126104247</v>
      </c>
      <c r="AH1001" s="7">
        <v>125496745</v>
      </c>
      <c r="AI1001" s="5">
        <v>11.94</v>
      </c>
      <c r="AJ1001" s="7">
        <v>248</v>
      </c>
      <c r="AK1001" s="7">
        <v>15052296</v>
      </c>
      <c r="AL1001" s="6">
        <v>625.57342100000005</v>
      </c>
      <c r="AM1001" s="7">
        <v>17153957</v>
      </c>
      <c r="AN1001" s="5">
        <v>13.604150000000001</v>
      </c>
    </row>
    <row r="1002" spans="1:40" x14ac:dyDescent="0.3">
      <c r="A1002" s="4" t="s">
        <v>1051</v>
      </c>
      <c r="B1002" s="2">
        <v>4094395</v>
      </c>
      <c r="C1002" s="1" t="s">
        <v>54</v>
      </c>
      <c r="D1002" s="5">
        <v>4809.2750016600003</v>
      </c>
      <c r="E1002" s="6">
        <v>6147.1780010000002</v>
      </c>
      <c r="F1002" s="6">
        <v>6146.3960020000004</v>
      </c>
      <c r="G1002" s="8">
        <v>2.0379999999999998</v>
      </c>
      <c r="H1002" s="5">
        <v>8.4163239999999995</v>
      </c>
      <c r="I1002" s="8">
        <v>2.0379999999999998</v>
      </c>
      <c r="J1002" s="5">
        <v>8.4163239999999995</v>
      </c>
      <c r="K1002" s="5">
        <v>1.2062020599999999</v>
      </c>
      <c r="L1002" s="5">
        <v>1.2062020599999999</v>
      </c>
      <c r="M1002" s="5">
        <v>18.328675</v>
      </c>
      <c r="N1002" s="5" t="s">
        <v>42</v>
      </c>
      <c r="O1002" s="5" t="s">
        <v>42</v>
      </c>
      <c r="P1002" s="5">
        <v>0.93080200000000002</v>
      </c>
      <c r="Q1002" s="5">
        <v>7.3977449999999996</v>
      </c>
      <c r="R1002" s="5">
        <v>7.3977449999999996</v>
      </c>
      <c r="S1002" s="1" t="s">
        <v>82</v>
      </c>
      <c r="T1002" s="7">
        <v>6410629</v>
      </c>
      <c r="U1002" s="7">
        <v>6903776</v>
      </c>
      <c r="V1002" s="7">
        <v>5724930</v>
      </c>
      <c r="W1002" s="7">
        <v>4183174</v>
      </c>
      <c r="X1002" s="7">
        <v>6604175</v>
      </c>
      <c r="Y1002" s="7">
        <v>6438578</v>
      </c>
      <c r="Z1002" s="7">
        <v>6494081</v>
      </c>
      <c r="AA1002" s="7">
        <v>6410629</v>
      </c>
      <c r="AB1002" s="5">
        <v>21.866</v>
      </c>
      <c r="AC1002" s="5">
        <v>21.687999999999999</v>
      </c>
      <c r="AD1002" s="8">
        <v>12.574</v>
      </c>
      <c r="AE1002" s="8">
        <v>12.208</v>
      </c>
      <c r="AF1002" s="7">
        <v>73334477</v>
      </c>
      <c r="AG1002" s="7">
        <v>75203769</v>
      </c>
      <c r="AH1002" s="7">
        <v>79318673</v>
      </c>
      <c r="AI1002" s="5">
        <v>99.08</v>
      </c>
      <c r="AJ1002" s="7">
        <v>523</v>
      </c>
      <c r="AK1002" s="7">
        <v>72660252</v>
      </c>
      <c r="AL1002" s="6">
        <v>4765.0593259999996</v>
      </c>
      <c r="AM1002" s="7">
        <v>70798897</v>
      </c>
      <c r="AN1002" s="5">
        <v>96.542450000000002</v>
      </c>
    </row>
    <row r="1003" spans="1:40" x14ac:dyDescent="0.3">
      <c r="A1003" s="4" t="s">
        <v>1052</v>
      </c>
      <c r="B1003" s="2">
        <v>4092324</v>
      </c>
      <c r="C1003" s="1" t="s">
        <v>54</v>
      </c>
      <c r="D1003" s="5">
        <v>5485.0632411300003</v>
      </c>
      <c r="E1003" s="6">
        <v>8768.6002410000001</v>
      </c>
      <c r="F1003" s="6">
        <v>8775.7803649999987</v>
      </c>
      <c r="G1003" s="5">
        <v>7.5999999999999998E-2</v>
      </c>
      <c r="H1003" s="5" t="s">
        <v>799</v>
      </c>
      <c r="I1003" s="5">
        <v>7.5999999999999998E-2</v>
      </c>
      <c r="J1003" s="5" t="s">
        <v>799</v>
      </c>
      <c r="K1003" s="5">
        <v>1.72471025080174</v>
      </c>
      <c r="L1003" s="5">
        <v>1.63764077386815</v>
      </c>
      <c r="M1003" s="5">
        <v>20.636364</v>
      </c>
      <c r="N1003" s="5" t="s">
        <v>42</v>
      </c>
      <c r="O1003" s="5" t="s">
        <v>42</v>
      </c>
      <c r="P1003" s="5">
        <v>10.597751000000001</v>
      </c>
      <c r="Q1003" s="5">
        <v>18.522328999999999</v>
      </c>
      <c r="R1003" s="5">
        <v>17.1882694665941</v>
      </c>
      <c r="S1003" s="1" t="s">
        <v>49</v>
      </c>
      <c r="T1003" s="7">
        <v>823328</v>
      </c>
      <c r="U1003" s="7">
        <v>797992</v>
      </c>
      <c r="V1003" s="7">
        <v>372763</v>
      </c>
      <c r="W1003" s="7">
        <v>259314</v>
      </c>
      <c r="X1003" s="7">
        <v>839035</v>
      </c>
      <c r="Y1003" s="7">
        <v>836140</v>
      </c>
      <c r="Z1003" s="7">
        <v>828766</v>
      </c>
      <c r="AA1003" s="7">
        <v>823328</v>
      </c>
      <c r="AB1003" s="5">
        <v>74.436999999999998</v>
      </c>
      <c r="AC1003" s="5">
        <v>74.558000000000007</v>
      </c>
      <c r="AD1003" s="5">
        <v>53.087000000000003</v>
      </c>
      <c r="AE1003" s="5">
        <v>56.865000000000002</v>
      </c>
      <c r="AF1003" s="7">
        <v>219666129</v>
      </c>
      <c r="AG1003" s="7">
        <v>219654953</v>
      </c>
      <c r="AH1003" s="7">
        <v>219387345</v>
      </c>
      <c r="AI1003" s="5">
        <v>92.31</v>
      </c>
      <c r="AJ1003" s="7">
        <v>429</v>
      </c>
      <c r="AK1003" s="7">
        <v>202776755</v>
      </c>
      <c r="AL1003" s="6">
        <v>5063.335572</v>
      </c>
      <c r="AM1003" s="7">
        <v>217742643</v>
      </c>
      <c r="AN1003" s="5">
        <v>99.124359999999996</v>
      </c>
    </row>
    <row r="1004" spans="1:40" x14ac:dyDescent="0.3">
      <c r="A1004" s="4" t="s">
        <v>1053</v>
      </c>
      <c r="B1004" s="2">
        <v>4069721</v>
      </c>
      <c r="C1004" s="1" t="s">
        <v>41</v>
      </c>
      <c r="D1004" s="5">
        <v>5623.9629685</v>
      </c>
      <c r="E1004" s="6">
        <v>5919.9869680000002</v>
      </c>
      <c r="F1004" s="6" t="s">
        <v>42</v>
      </c>
      <c r="G1004" s="5">
        <v>0.48</v>
      </c>
      <c r="H1004" s="5">
        <v>47.073171000000002</v>
      </c>
      <c r="I1004" s="5">
        <v>0.48</v>
      </c>
      <c r="J1004" s="5">
        <v>47.073171000000002</v>
      </c>
      <c r="K1004" s="5">
        <v>10.191150069999999</v>
      </c>
      <c r="L1004" s="5">
        <v>4.2492294099999999</v>
      </c>
      <c r="M1004" s="5">
        <v>32.426074999999997</v>
      </c>
      <c r="N1004" s="5" t="s">
        <v>42</v>
      </c>
      <c r="O1004" s="5" t="s">
        <v>42</v>
      </c>
      <c r="P1004" s="5">
        <v>4.4649799999999997</v>
      </c>
      <c r="Q1004" s="5">
        <v>22.330662</v>
      </c>
      <c r="R1004" s="5">
        <v>22.330662</v>
      </c>
      <c r="S1004" s="1" t="s">
        <v>49</v>
      </c>
      <c r="T1004" s="7">
        <v>1257366</v>
      </c>
      <c r="U1004" s="7">
        <v>1150981</v>
      </c>
      <c r="V1004" s="7">
        <v>1074751</v>
      </c>
      <c r="W1004" s="7">
        <v>963875</v>
      </c>
      <c r="X1004" s="7">
        <v>1325871</v>
      </c>
      <c r="Y1004" s="7">
        <v>1301256</v>
      </c>
      <c r="Z1004" s="7">
        <v>1283309</v>
      </c>
      <c r="AA1004" s="7">
        <v>1257366</v>
      </c>
      <c r="AB1004" s="5">
        <v>46.436</v>
      </c>
      <c r="AC1004" s="5">
        <v>46.828000000000003</v>
      </c>
      <c r="AD1004" s="5">
        <v>17.294</v>
      </c>
      <c r="AE1004" s="5">
        <v>18.876999999999999</v>
      </c>
      <c r="AF1004" s="7">
        <v>58274000</v>
      </c>
      <c r="AG1004" s="7">
        <v>58192000</v>
      </c>
      <c r="AH1004" s="7">
        <v>57746000</v>
      </c>
      <c r="AI1004" s="5">
        <v>103.46</v>
      </c>
      <c r="AJ1004" s="7">
        <v>448</v>
      </c>
      <c r="AK1004" s="7">
        <v>60294708</v>
      </c>
      <c r="AL1004" s="6">
        <v>5818.4393220000002</v>
      </c>
      <c r="AM1004" s="7">
        <v>56902061</v>
      </c>
      <c r="AN1004" s="5">
        <v>97.636650000000003</v>
      </c>
    </row>
    <row r="1005" spans="1:40" x14ac:dyDescent="0.3">
      <c r="A1005" s="4" t="s">
        <v>1054</v>
      </c>
      <c r="B1005" s="2">
        <v>103362</v>
      </c>
      <c r="C1005" s="1" t="s">
        <v>54</v>
      </c>
      <c r="D1005" s="5">
        <v>5367.6031217099999</v>
      </c>
      <c r="E1005" s="6">
        <v>6822.6031210000001</v>
      </c>
      <c r="F1005" s="6">
        <v>6537.6031220000004</v>
      </c>
      <c r="G1005" s="5">
        <v>-3.2909999999999999</v>
      </c>
      <c r="H1005" s="5">
        <v>22.507142857142899</v>
      </c>
      <c r="I1005" s="5">
        <v>-3.2909999999999999</v>
      </c>
      <c r="J1005" s="5">
        <v>22.507142857142899</v>
      </c>
      <c r="K1005" s="5">
        <v>0.779813980120587</v>
      </c>
      <c r="L1005" s="5">
        <v>0.66867567275071704</v>
      </c>
      <c r="M1005" s="5" t="s">
        <v>799</v>
      </c>
      <c r="N1005" s="5" t="s">
        <v>42</v>
      </c>
      <c r="O1005" s="5" t="s">
        <v>42</v>
      </c>
      <c r="P1005" s="5">
        <v>0.50369900000000001</v>
      </c>
      <c r="Q1005" s="5" t="s">
        <v>799</v>
      </c>
      <c r="R1005" s="5">
        <v>-8.3764310000000002</v>
      </c>
      <c r="S1005" s="1" t="s">
        <v>49</v>
      </c>
      <c r="T1005" s="7">
        <v>11645000</v>
      </c>
      <c r="U1005" s="7">
        <v>18810000</v>
      </c>
      <c r="V1005" s="7">
        <v>17715000</v>
      </c>
      <c r="W1005" s="7">
        <v>17439000</v>
      </c>
      <c r="X1005" s="7">
        <v>14080000</v>
      </c>
      <c r="Y1005" s="7">
        <v>14172000</v>
      </c>
      <c r="Z1005" s="7">
        <v>11948000</v>
      </c>
      <c r="AA1005" s="7">
        <v>11645000</v>
      </c>
      <c r="AB1005" s="5">
        <v>-26.449000000000002</v>
      </c>
      <c r="AC1005" s="5">
        <v>-5.9580000000000002</v>
      </c>
      <c r="AD1005" s="5">
        <v>-26.372</v>
      </c>
      <c r="AE1005" s="5">
        <v>-6.3230000000000004</v>
      </c>
      <c r="AF1005" s="7">
        <v>170341467</v>
      </c>
      <c r="AG1005" s="7">
        <v>170188487</v>
      </c>
      <c r="AH1005" s="7">
        <v>169658271</v>
      </c>
      <c r="AI1005" s="5">
        <v>74.61</v>
      </c>
      <c r="AJ1005" s="7">
        <v>610</v>
      </c>
      <c r="AK1005" s="7">
        <v>127091730</v>
      </c>
      <c r="AL1005" s="6">
        <v>4004.6604120000002</v>
      </c>
      <c r="AM1005" s="7">
        <v>169686326</v>
      </c>
      <c r="AN1005" s="5">
        <v>99.612729999999999</v>
      </c>
    </row>
    <row r="1006" spans="1:40" x14ac:dyDescent="0.3">
      <c r="A1006" s="4" t="s">
        <v>1055</v>
      </c>
      <c r="B1006" s="2">
        <v>4434384</v>
      </c>
      <c r="C1006" s="1" t="s">
        <v>54</v>
      </c>
      <c r="D1006" s="5">
        <v>5880.9853605799999</v>
      </c>
      <c r="E1006" s="6">
        <v>8838.6853599999995</v>
      </c>
      <c r="F1006" s="6" t="s">
        <v>42</v>
      </c>
      <c r="G1006" s="5">
        <v>2.34</v>
      </c>
      <c r="H1006" s="5">
        <v>8.5574349999999999</v>
      </c>
      <c r="I1006" s="5">
        <v>2.34</v>
      </c>
      <c r="J1006" s="5">
        <v>8.5574349999999999</v>
      </c>
      <c r="K1006" s="5" t="s">
        <v>799</v>
      </c>
      <c r="L1006" s="5">
        <v>1.1119058399999999</v>
      </c>
      <c r="M1006" s="5">
        <v>8.4271360000000008</v>
      </c>
      <c r="N1006" s="5" t="s">
        <v>42</v>
      </c>
      <c r="O1006" s="5" t="s">
        <v>42</v>
      </c>
      <c r="P1006" s="5">
        <v>1.0076940000000001</v>
      </c>
      <c r="Q1006" s="5">
        <v>5.0002459999999997</v>
      </c>
      <c r="R1006" s="5">
        <v>5.0002459999999997</v>
      </c>
      <c r="S1006" s="1" t="s">
        <v>45</v>
      </c>
      <c r="T1006" s="7">
        <v>9217700</v>
      </c>
      <c r="U1006" s="7">
        <v>9024200</v>
      </c>
      <c r="V1006" s="7">
        <v>9154700</v>
      </c>
      <c r="W1006" s="7">
        <v>7132600</v>
      </c>
      <c r="X1006" s="7">
        <v>8771200</v>
      </c>
      <c r="Y1006" s="7">
        <v>8879000</v>
      </c>
      <c r="Z1006" s="7">
        <v>9011700</v>
      </c>
      <c r="AA1006" s="7">
        <v>9217700</v>
      </c>
      <c r="AB1006" s="5">
        <v>58.183999999999997</v>
      </c>
      <c r="AC1006" s="5">
        <v>59.996000000000002</v>
      </c>
      <c r="AD1006" s="5">
        <v>13.196999999999999</v>
      </c>
      <c r="AE1006" s="8">
        <v>12.933</v>
      </c>
      <c r="AF1006" s="7">
        <v>55623442</v>
      </c>
      <c r="AG1006" s="7">
        <v>55895019</v>
      </c>
      <c r="AH1006" s="7">
        <v>59921640</v>
      </c>
      <c r="AI1006" s="5">
        <v>103.38</v>
      </c>
      <c r="AJ1006" s="7">
        <v>464</v>
      </c>
      <c r="AK1006" s="7">
        <v>57513676</v>
      </c>
      <c r="AL1006" s="6">
        <v>6079.7706889999999</v>
      </c>
      <c r="AM1006" s="7">
        <v>55243491</v>
      </c>
      <c r="AN1006" s="5">
        <v>99.299509999999998</v>
      </c>
    </row>
    <row r="1007" spans="1:40" x14ac:dyDescent="0.3">
      <c r="A1007" s="4" t="s">
        <v>1056</v>
      </c>
      <c r="B1007" s="2">
        <v>4072680</v>
      </c>
      <c r="C1007" s="1" t="s">
        <v>54</v>
      </c>
      <c r="D1007" s="5">
        <v>5530.4992567500003</v>
      </c>
      <c r="E1007" s="6">
        <v>7933.4522559999996</v>
      </c>
      <c r="F1007" s="6" t="s">
        <v>42</v>
      </c>
      <c r="G1007" s="5">
        <v>0.374</v>
      </c>
      <c r="H1007" s="5">
        <v>11.761905</v>
      </c>
      <c r="I1007" s="5">
        <v>0.374</v>
      </c>
      <c r="J1007" s="5">
        <v>11.761905</v>
      </c>
      <c r="K1007" s="5">
        <v>1.4297291000000001</v>
      </c>
      <c r="L1007" s="5">
        <v>1.2991339099999999</v>
      </c>
      <c r="M1007" s="5">
        <v>34.305556000000003</v>
      </c>
      <c r="N1007" s="5" t="s">
        <v>42</v>
      </c>
      <c r="O1007" s="5" t="s">
        <v>42</v>
      </c>
      <c r="P1007" s="5">
        <v>5.79406</v>
      </c>
      <c r="Q1007" s="5">
        <v>5.6311669999999996</v>
      </c>
      <c r="R1007" s="5">
        <v>5.6311669999999996</v>
      </c>
      <c r="S1007" s="1" t="s">
        <v>49</v>
      </c>
      <c r="T1007" s="7">
        <v>1462669</v>
      </c>
      <c r="U1007" s="7">
        <v>3923574</v>
      </c>
      <c r="V1007" s="7">
        <v>2383745</v>
      </c>
      <c r="W1007" s="7">
        <v>1085684</v>
      </c>
      <c r="X1007" s="7">
        <v>1369239</v>
      </c>
      <c r="Y1007" s="7">
        <v>1336975</v>
      </c>
      <c r="Z1007" s="7">
        <v>1325748</v>
      </c>
      <c r="AA1007" s="7">
        <v>1462669</v>
      </c>
      <c r="AB1007" s="5">
        <v>62.457000000000001</v>
      </c>
      <c r="AC1007" s="5">
        <v>59.972000000000001</v>
      </c>
      <c r="AD1007" s="5">
        <v>182.71299999999999</v>
      </c>
      <c r="AE1007" s="8">
        <v>96.97</v>
      </c>
      <c r="AF1007" s="7">
        <v>149256306</v>
      </c>
      <c r="AG1007" s="7">
        <v>151545126</v>
      </c>
      <c r="AH1007" s="7">
        <v>159644764</v>
      </c>
      <c r="AI1007" s="8">
        <v>99.3</v>
      </c>
      <c r="AJ1007" s="7">
        <v>398</v>
      </c>
      <c r="AK1007" s="7">
        <v>148221131</v>
      </c>
      <c r="AL1007" s="6">
        <v>5491.5929029999998</v>
      </c>
      <c r="AM1007" s="7">
        <v>130656524</v>
      </c>
      <c r="AN1007" s="5">
        <v>87.529610000000005</v>
      </c>
    </row>
    <row r="1008" spans="1:40" x14ac:dyDescent="0.3">
      <c r="A1008" s="4" t="s">
        <v>1057</v>
      </c>
      <c r="B1008" s="2">
        <v>4245663</v>
      </c>
      <c r="C1008" s="1" t="s">
        <v>54</v>
      </c>
      <c r="D1008" s="5">
        <v>5882.4111141599997</v>
      </c>
      <c r="E1008" s="6">
        <v>6315.3951139999999</v>
      </c>
      <c r="F1008" s="6">
        <v>6310.8981140000005</v>
      </c>
      <c r="G1008" s="5">
        <v>0.37</v>
      </c>
      <c r="H1008" s="5">
        <v>32.585635359115997</v>
      </c>
      <c r="I1008" s="5">
        <v>0.37</v>
      </c>
      <c r="J1008" s="5">
        <v>32.585635359115997</v>
      </c>
      <c r="K1008" s="5">
        <v>1.6116592484003602</v>
      </c>
      <c r="L1008" s="5">
        <v>1.6116592484003602</v>
      </c>
      <c r="M1008" s="5">
        <v>24.636590999999999</v>
      </c>
      <c r="N1008" s="5" t="s">
        <v>42</v>
      </c>
      <c r="O1008" s="5" t="s">
        <v>42</v>
      </c>
      <c r="P1008" s="5">
        <v>17.283701000000001</v>
      </c>
      <c r="Q1008" s="5">
        <v>29.190370999999999</v>
      </c>
      <c r="R1008" s="5">
        <v>23.0400427664561</v>
      </c>
      <c r="S1008" s="1" t="s">
        <v>49</v>
      </c>
      <c r="T1008" s="7">
        <v>328554</v>
      </c>
      <c r="U1008" s="7">
        <v>277021</v>
      </c>
      <c r="V1008" s="7">
        <v>222752</v>
      </c>
      <c r="W1008" s="7">
        <v>187757</v>
      </c>
      <c r="X1008" s="7">
        <v>375903</v>
      </c>
      <c r="Y1008" s="7">
        <v>357934</v>
      </c>
      <c r="Z1008" s="7">
        <v>339863</v>
      </c>
      <c r="AA1008" s="7">
        <v>328554</v>
      </c>
      <c r="AB1008" s="8">
        <v>75.56</v>
      </c>
      <c r="AC1008" s="5">
        <v>74.867999999999995</v>
      </c>
      <c r="AD1008" s="5">
        <v>59.534999999999997</v>
      </c>
      <c r="AE1008" s="8">
        <v>59.21</v>
      </c>
      <c r="AF1008" s="7">
        <v>99227029</v>
      </c>
      <c r="AG1008" s="7">
        <v>96212243</v>
      </c>
      <c r="AH1008" s="7">
        <v>84871366</v>
      </c>
      <c r="AI1008" s="5">
        <v>104.53</v>
      </c>
      <c r="AJ1008" s="7">
        <v>397</v>
      </c>
      <c r="AK1008" s="7">
        <v>104250449</v>
      </c>
      <c r="AL1008" s="6">
        <v>6148.6914820000002</v>
      </c>
      <c r="AM1008" s="7">
        <v>97776078</v>
      </c>
      <c r="AN1008" s="5">
        <v>98.03519</v>
      </c>
    </row>
    <row r="1009" spans="1:40" x14ac:dyDescent="0.3">
      <c r="A1009" s="4" t="s">
        <v>1058</v>
      </c>
      <c r="B1009" s="2">
        <v>102852</v>
      </c>
      <c r="C1009" s="1" t="s">
        <v>41</v>
      </c>
      <c r="D1009" s="5">
        <v>5622.5178055200004</v>
      </c>
      <c r="E1009" s="6" t="s">
        <v>42</v>
      </c>
      <c r="F1009" s="6">
        <v>11711.717805999999</v>
      </c>
      <c r="G1009" s="5">
        <v>6.35</v>
      </c>
      <c r="H1009" s="5">
        <v>30.80734</v>
      </c>
      <c r="I1009" s="5">
        <v>6.35</v>
      </c>
      <c r="J1009" s="5">
        <v>30.80734</v>
      </c>
      <c r="K1009" s="5">
        <v>3.4146780999999997</v>
      </c>
      <c r="L1009" s="5">
        <v>3.4146780999999997</v>
      </c>
      <c r="M1009" s="5">
        <v>5.0702860000000003</v>
      </c>
      <c r="N1009" s="5">
        <v>29.556510252228701</v>
      </c>
      <c r="O1009" s="5">
        <v>11.4296194225722</v>
      </c>
      <c r="P1009" s="5" t="s">
        <v>42</v>
      </c>
      <c r="Q1009" s="5" t="s">
        <v>42</v>
      </c>
      <c r="R1009" s="5">
        <v>17.5167780519294</v>
      </c>
      <c r="S1009" s="1" t="s">
        <v>49</v>
      </c>
      <c r="T1009" s="7">
        <v>899200</v>
      </c>
      <c r="U1009" s="7">
        <v>1184400</v>
      </c>
      <c r="V1009" s="7">
        <v>1683400</v>
      </c>
      <c r="W1009" s="7">
        <v>920400</v>
      </c>
      <c r="X1009" s="7">
        <v>846100</v>
      </c>
      <c r="Y1009" s="7">
        <v>815200</v>
      </c>
      <c r="Z1009" s="7">
        <v>866700</v>
      </c>
      <c r="AA1009" s="7">
        <v>899200</v>
      </c>
      <c r="AB1009" s="5">
        <v>92.137</v>
      </c>
      <c r="AC1009" s="5">
        <v>91.442999999999998</v>
      </c>
      <c r="AD1009" s="5" t="s">
        <v>42</v>
      </c>
      <c r="AE1009" s="5" t="s">
        <v>42</v>
      </c>
      <c r="AF1009" s="7">
        <v>12111600</v>
      </c>
      <c r="AG1009" s="7">
        <v>12111128</v>
      </c>
      <c r="AH1009" s="7">
        <v>12566219</v>
      </c>
      <c r="AI1009" s="5">
        <v>53.86</v>
      </c>
      <c r="AJ1009" s="7">
        <v>288</v>
      </c>
      <c r="AK1009" s="7">
        <v>6523552</v>
      </c>
      <c r="AL1009" s="6">
        <v>3028.2654560000001</v>
      </c>
      <c r="AM1009" s="7">
        <v>6273951</v>
      </c>
      <c r="AN1009" s="5">
        <v>51.798850000000002</v>
      </c>
    </row>
    <row r="1010" spans="1:40" x14ac:dyDescent="0.3">
      <c r="A1010" s="4" t="s">
        <v>1059</v>
      </c>
      <c r="B1010" s="2">
        <v>4913803</v>
      </c>
      <c r="C1010" s="1" t="s">
        <v>54</v>
      </c>
      <c r="D1010" s="5">
        <v>5849.7487519799997</v>
      </c>
      <c r="E1010" s="6">
        <v>2734.5377509999998</v>
      </c>
      <c r="F1010" s="6" t="s">
        <v>42</v>
      </c>
      <c r="G1010" s="5">
        <v>9.2999999999999999E-2</v>
      </c>
      <c r="H1010" s="5">
        <v>81.864407</v>
      </c>
      <c r="I1010" s="5">
        <v>9.2999999999999999E-2</v>
      </c>
      <c r="J1010" s="5">
        <v>81.864407</v>
      </c>
      <c r="K1010" s="5">
        <v>1.6395112000000001</v>
      </c>
      <c r="L1010" s="5">
        <v>1.5560567000000001</v>
      </c>
      <c r="M1010" s="5" t="s">
        <v>42</v>
      </c>
      <c r="N1010" s="5" t="s">
        <v>42</v>
      </c>
      <c r="O1010" s="5" t="s">
        <v>42</v>
      </c>
      <c r="P1010" s="5">
        <v>1.488899</v>
      </c>
      <c r="Q1010" s="5">
        <v>31.253646</v>
      </c>
      <c r="R1010" s="5">
        <v>31.253646</v>
      </c>
      <c r="S1010" s="1" t="s">
        <v>315</v>
      </c>
      <c r="T1010" s="7">
        <v>1490440</v>
      </c>
      <c r="U1010" s="7">
        <v>1019772</v>
      </c>
      <c r="V1010" s="7">
        <v>4390907</v>
      </c>
      <c r="W1010" s="7">
        <v>4495755</v>
      </c>
      <c r="X1010" s="7">
        <v>1836617</v>
      </c>
      <c r="Y1010" s="7">
        <v>1629187</v>
      </c>
      <c r="Z1010" s="7">
        <v>1490440</v>
      </c>
      <c r="AA1010" s="7">
        <v>1329863</v>
      </c>
      <c r="AB1010" s="5">
        <v>54.085999999999999</v>
      </c>
      <c r="AC1010" s="5">
        <v>53.933999999999997</v>
      </c>
      <c r="AD1010" s="5">
        <v>-2.641</v>
      </c>
      <c r="AE1010" s="5">
        <v>0.626</v>
      </c>
      <c r="AF1010" s="7">
        <v>605312415</v>
      </c>
      <c r="AG1010" s="7">
        <v>604706982</v>
      </c>
      <c r="AH1010" s="7">
        <v>601701564</v>
      </c>
      <c r="AI1010" s="5">
        <v>48.51</v>
      </c>
      <c r="AJ1010" s="7">
        <v>304</v>
      </c>
      <c r="AK1010" s="7">
        <v>293798613</v>
      </c>
      <c r="AL1010" s="6">
        <v>2838.0946009999998</v>
      </c>
      <c r="AM1010" s="7">
        <v>412654434</v>
      </c>
      <c r="AN1010" s="5">
        <v>68.137680000000003</v>
      </c>
    </row>
    <row r="1011" spans="1:40" x14ac:dyDescent="0.3">
      <c r="A1011" s="4" t="s">
        <v>1060</v>
      </c>
      <c r="B1011" s="2">
        <v>4051430</v>
      </c>
      <c r="C1011" s="1" t="s">
        <v>41</v>
      </c>
      <c r="D1011" s="5">
        <v>5470.4590411199997</v>
      </c>
      <c r="E1011" s="6">
        <v>5892.0580410000002</v>
      </c>
      <c r="F1011" s="6" t="s">
        <v>42</v>
      </c>
      <c r="G1011" s="5">
        <v>0.53</v>
      </c>
      <c r="H1011" s="5">
        <v>91.740964000000005</v>
      </c>
      <c r="I1011" s="5">
        <v>0.53</v>
      </c>
      <c r="J1011" s="5">
        <v>91.740964000000005</v>
      </c>
      <c r="K1011" s="5" t="s">
        <v>799</v>
      </c>
      <c r="L1011" s="5">
        <v>7.3694652799999991</v>
      </c>
      <c r="M1011" s="5">
        <v>47.650188</v>
      </c>
      <c r="N1011" s="5" t="s">
        <v>42</v>
      </c>
      <c r="O1011" s="5" t="s">
        <v>42</v>
      </c>
      <c r="P1011" s="5">
        <v>6.3852969999999996</v>
      </c>
      <c r="Q1011" s="5">
        <v>33.208725000000001</v>
      </c>
      <c r="R1011" s="5">
        <v>33.208725000000001</v>
      </c>
      <c r="S1011" s="1" t="s">
        <v>49</v>
      </c>
      <c r="T1011" s="7">
        <v>881662</v>
      </c>
      <c r="U1011" s="7">
        <v>860903</v>
      </c>
      <c r="V1011" s="7">
        <v>706793</v>
      </c>
      <c r="W1011" s="7">
        <v>590623</v>
      </c>
      <c r="X1011" s="7">
        <v>922754</v>
      </c>
      <c r="Y1011" s="7">
        <v>899852</v>
      </c>
      <c r="Z1011" s="7">
        <v>893452</v>
      </c>
      <c r="AA1011" s="7">
        <v>881662</v>
      </c>
      <c r="AB1011" s="8">
        <v>44.79</v>
      </c>
      <c r="AC1011" s="5">
        <v>43.877000000000002</v>
      </c>
      <c r="AD1011" s="5">
        <v>18.619</v>
      </c>
      <c r="AE1011" s="5">
        <v>17.824999999999999</v>
      </c>
      <c r="AF1011" s="7">
        <v>35916000</v>
      </c>
      <c r="AG1011" s="7">
        <v>35895000</v>
      </c>
      <c r="AH1011" s="7">
        <v>35810000</v>
      </c>
      <c r="AI1011" s="5">
        <v>99.35</v>
      </c>
      <c r="AJ1011" s="7">
        <v>370</v>
      </c>
      <c r="AK1011" s="7">
        <v>35686798</v>
      </c>
      <c r="AL1011" s="6">
        <v>5434.742467</v>
      </c>
      <c r="AM1011" s="7">
        <v>35592757</v>
      </c>
      <c r="AN1011" s="8">
        <v>99.085300000000004</v>
      </c>
    </row>
    <row r="1012" spans="1:40" x14ac:dyDescent="0.3">
      <c r="A1012" s="4" t="s">
        <v>1061</v>
      </c>
      <c r="B1012" s="2">
        <v>4091447</v>
      </c>
      <c r="C1012" s="1" t="s">
        <v>41</v>
      </c>
      <c r="D1012" s="5">
        <v>5047.1341621199999</v>
      </c>
      <c r="E1012" s="6">
        <v>5954.1341620000003</v>
      </c>
      <c r="F1012" s="6" t="s">
        <v>42</v>
      </c>
      <c r="G1012" s="8">
        <v>2.0609999999999999</v>
      </c>
      <c r="H1012" s="5">
        <v>9.729692</v>
      </c>
      <c r="I1012" s="8">
        <v>2.0609999999999999</v>
      </c>
      <c r="J1012" s="5">
        <v>9.729692</v>
      </c>
      <c r="K1012" s="5">
        <v>5.1065863</v>
      </c>
      <c r="L1012" s="5">
        <v>3.75493217</v>
      </c>
      <c r="M1012" s="5">
        <v>7.7672179999999997</v>
      </c>
      <c r="N1012" s="5" t="s">
        <v>42</v>
      </c>
      <c r="O1012" s="5" t="s">
        <v>42</v>
      </c>
      <c r="P1012" s="5">
        <v>1.0759190000000001</v>
      </c>
      <c r="Q1012" s="5">
        <v>3.7283240000000002</v>
      </c>
      <c r="R1012" s="5">
        <v>3.7283240000000002</v>
      </c>
      <c r="S1012" s="1" t="s">
        <v>49</v>
      </c>
      <c r="T1012" s="7">
        <v>5135000</v>
      </c>
      <c r="U1012" s="7">
        <v>4331000</v>
      </c>
      <c r="V1012" s="7">
        <v>3645000</v>
      </c>
      <c r="W1012" s="7">
        <v>3685000</v>
      </c>
      <c r="X1012" s="7">
        <v>5534000</v>
      </c>
      <c r="Y1012" s="7">
        <v>5438000</v>
      </c>
      <c r="Z1012" s="7">
        <v>5307000</v>
      </c>
      <c r="AA1012" s="7">
        <v>5135000</v>
      </c>
      <c r="AB1012" s="5">
        <v>33.884999999999998</v>
      </c>
      <c r="AC1012" s="8">
        <v>35.11</v>
      </c>
      <c r="AD1012" s="5">
        <v>22.337</v>
      </c>
      <c r="AE1012" s="5">
        <v>23.472999999999999</v>
      </c>
      <c r="AF1012" s="7">
        <v>72700000</v>
      </c>
      <c r="AG1012" s="7">
        <v>73200000</v>
      </c>
      <c r="AH1012" s="7">
        <v>72000000</v>
      </c>
      <c r="AI1012" s="5">
        <v>98.32</v>
      </c>
      <c r="AJ1012" s="7">
        <v>465</v>
      </c>
      <c r="AK1012" s="7">
        <v>71428481</v>
      </c>
      <c r="AL1012" s="6">
        <v>4962.1365750000004</v>
      </c>
      <c r="AM1012" s="7">
        <v>71219983</v>
      </c>
      <c r="AN1012" s="5">
        <v>98.028940000000006</v>
      </c>
    </row>
    <row r="1013" spans="1:40" x14ac:dyDescent="0.3">
      <c r="A1013" s="4" t="s">
        <v>1062</v>
      </c>
      <c r="B1013" s="2">
        <v>10701281</v>
      </c>
      <c r="C1013" s="1" t="s">
        <v>54</v>
      </c>
      <c r="D1013" s="5">
        <v>5472.1066015599999</v>
      </c>
      <c r="E1013" s="6">
        <v>7694.2016009999998</v>
      </c>
      <c r="F1013" s="6">
        <v>7662.7781669999995</v>
      </c>
      <c r="G1013" s="5">
        <v>0.27400000000000002</v>
      </c>
      <c r="H1013" s="5">
        <v>27.139130434782601</v>
      </c>
      <c r="I1013" s="5">
        <v>0.27400000000000002</v>
      </c>
      <c r="J1013" s="5">
        <v>27.139130434782601</v>
      </c>
      <c r="K1013" s="5">
        <v>1.7135997424514802</v>
      </c>
      <c r="L1013" s="5">
        <v>1.7135997424514802</v>
      </c>
      <c r="M1013" s="5">
        <v>17.926479</v>
      </c>
      <c r="N1013" s="5" t="s">
        <v>42</v>
      </c>
      <c r="O1013" s="5" t="s">
        <v>42</v>
      </c>
      <c r="P1013" s="5">
        <v>17.954663</v>
      </c>
      <c r="Q1013" s="5">
        <v>19.698518</v>
      </c>
      <c r="R1013" s="5">
        <v>19.897479873258</v>
      </c>
      <c r="S1013" s="1" t="s">
        <v>49</v>
      </c>
      <c r="T1013" s="7">
        <v>360730</v>
      </c>
      <c r="U1013" s="7">
        <v>289331</v>
      </c>
      <c r="V1013" s="7">
        <v>230328</v>
      </c>
      <c r="W1013" s="7">
        <v>164494</v>
      </c>
      <c r="X1013" s="7">
        <v>430739</v>
      </c>
      <c r="Y1013" s="7">
        <v>404425</v>
      </c>
      <c r="Z1013" s="7">
        <v>381274</v>
      </c>
      <c r="AA1013" s="7">
        <v>360730</v>
      </c>
      <c r="AB1013" s="5">
        <v>98.730999999999995</v>
      </c>
      <c r="AC1013" s="5">
        <v>98.778000000000006</v>
      </c>
      <c r="AD1013" s="5">
        <v>90.123000000000005</v>
      </c>
      <c r="AE1013" s="5">
        <v>90.778999999999996</v>
      </c>
      <c r="AF1013" s="7">
        <v>175331836</v>
      </c>
      <c r="AG1013" s="7">
        <v>175330314</v>
      </c>
      <c r="AH1013" s="7">
        <v>156024222</v>
      </c>
      <c r="AI1013" s="5">
        <v>114.62</v>
      </c>
      <c r="AJ1013" s="7">
        <v>408</v>
      </c>
      <c r="AK1013" s="7">
        <v>200968987</v>
      </c>
      <c r="AL1013" s="6">
        <v>6272.2420840000004</v>
      </c>
      <c r="AM1013" s="7">
        <v>174582315</v>
      </c>
      <c r="AN1013" s="5">
        <v>99.572509999999994</v>
      </c>
    </row>
    <row r="1014" spans="1:40" x14ac:dyDescent="0.3">
      <c r="A1014" s="4" t="s">
        <v>1063</v>
      </c>
      <c r="B1014" s="2">
        <v>4973038</v>
      </c>
      <c r="C1014" s="1" t="s">
        <v>41</v>
      </c>
      <c r="D1014" s="5">
        <v>5759.808</v>
      </c>
      <c r="E1014" s="6">
        <v>7465.4080000000004</v>
      </c>
      <c r="F1014" s="6" t="s">
        <v>42</v>
      </c>
      <c r="G1014" s="5">
        <v>-1.21</v>
      </c>
      <c r="H1014" s="5" t="s">
        <v>799</v>
      </c>
      <c r="I1014" s="5">
        <v>-1.21</v>
      </c>
      <c r="J1014" s="5" t="s">
        <v>799</v>
      </c>
      <c r="K1014" s="5" t="s">
        <v>799</v>
      </c>
      <c r="L1014" s="5">
        <v>6.4196018400000003</v>
      </c>
      <c r="M1014" s="5" t="s">
        <v>799</v>
      </c>
      <c r="N1014" s="5" t="s">
        <v>42</v>
      </c>
      <c r="O1014" s="5" t="s">
        <v>42</v>
      </c>
      <c r="P1014" s="5">
        <v>5.4156019999999998</v>
      </c>
      <c r="Q1014" s="5" t="s">
        <v>799</v>
      </c>
      <c r="R1014" s="5" t="s">
        <v>799</v>
      </c>
      <c r="S1014" s="1" t="s">
        <v>47</v>
      </c>
      <c r="T1014" s="7">
        <v>1359200</v>
      </c>
      <c r="U1014" s="7">
        <v>1767000</v>
      </c>
      <c r="V1014" s="7">
        <v>1712600</v>
      </c>
      <c r="W1014" s="7">
        <v>1742800</v>
      </c>
      <c r="X1014" s="7">
        <v>1378500</v>
      </c>
      <c r="Y1014" s="7">
        <v>1359200</v>
      </c>
      <c r="Z1014" s="7">
        <v>1421700</v>
      </c>
      <c r="AA1014" s="7">
        <v>1438600</v>
      </c>
      <c r="AB1014" s="5">
        <v>25.265000000000001</v>
      </c>
      <c r="AC1014" s="5">
        <v>25.905000000000001</v>
      </c>
      <c r="AD1014" s="5">
        <v>-6.077</v>
      </c>
      <c r="AE1014" s="5">
        <v>-4.9619999999999997</v>
      </c>
      <c r="AF1014" s="7">
        <v>68600000</v>
      </c>
      <c r="AG1014" s="7">
        <v>67900000</v>
      </c>
      <c r="AH1014" s="7">
        <v>67000000</v>
      </c>
      <c r="AI1014" s="5">
        <v>100.68</v>
      </c>
      <c r="AJ1014" s="7">
        <v>465</v>
      </c>
      <c r="AK1014" s="7">
        <v>69168813</v>
      </c>
      <c r="AL1014" s="6">
        <v>5799.1132809999999</v>
      </c>
      <c r="AM1014" s="7">
        <v>63507821</v>
      </c>
      <c r="AN1014" s="5">
        <v>92.442239999999998</v>
      </c>
    </row>
    <row r="1015" spans="1:40" x14ac:dyDescent="0.3">
      <c r="A1015" s="4" t="s">
        <v>1064</v>
      </c>
      <c r="B1015" s="2">
        <v>4991506</v>
      </c>
      <c r="C1015" s="1" t="s">
        <v>41</v>
      </c>
      <c r="D1015" s="5">
        <v>5233.5130920000001</v>
      </c>
      <c r="E1015" s="6">
        <v>4977.3900919999996</v>
      </c>
      <c r="F1015" s="6" t="s">
        <v>42</v>
      </c>
      <c r="G1015" s="5">
        <v>1.97</v>
      </c>
      <c r="H1015" s="5">
        <v>28.915662999999999</v>
      </c>
      <c r="I1015" s="5">
        <v>1.97</v>
      </c>
      <c r="J1015" s="5">
        <v>28.915662999999999</v>
      </c>
      <c r="K1015" s="5">
        <v>43.725943029999996</v>
      </c>
      <c r="L1015" s="5">
        <v>7.2992075400000003</v>
      </c>
      <c r="M1015" s="5">
        <v>13.492755000000001</v>
      </c>
      <c r="N1015" s="5" t="s">
        <v>42</v>
      </c>
      <c r="O1015" s="5" t="s">
        <v>42</v>
      </c>
      <c r="P1015" s="5">
        <v>2.3669159999999998</v>
      </c>
      <c r="Q1015" s="5">
        <v>13.433309</v>
      </c>
      <c r="R1015" s="5">
        <v>13.433309</v>
      </c>
      <c r="S1015" s="1" t="s">
        <v>49</v>
      </c>
      <c r="T1015" s="7">
        <v>1972229</v>
      </c>
      <c r="U1015" s="7">
        <v>1769436</v>
      </c>
      <c r="V1015" s="7">
        <v>1414374</v>
      </c>
      <c r="W1015" s="7">
        <v>1226738</v>
      </c>
      <c r="X1015" s="7">
        <v>2102901</v>
      </c>
      <c r="Y1015" s="7">
        <v>2069507</v>
      </c>
      <c r="Z1015" s="7">
        <v>2009010</v>
      </c>
      <c r="AA1015" s="7">
        <v>1972229</v>
      </c>
      <c r="AB1015" s="8">
        <v>17.12</v>
      </c>
      <c r="AC1015" s="5">
        <v>19.553999999999998</v>
      </c>
      <c r="AD1015" s="5">
        <v>13.388999999999999</v>
      </c>
      <c r="AE1015" s="8">
        <v>15.42</v>
      </c>
      <c r="AF1015" s="7">
        <v>30693000</v>
      </c>
      <c r="AG1015" s="7">
        <v>30876000</v>
      </c>
      <c r="AH1015" s="7">
        <v>30828000</v>
      </c>
      <c r="AI1015" s="5">
        <v>88.72</v>
      </c>
      <c r="AJ1015" s="7">
        <v>475</v>
      </c>
      <c r="AK1015" s="7">
        <v>27248142</v>
      </c>
      <c r="AL1015" s="6">
        <v>4643.083396</v>
      </c>
      <c r="AM1015" s="7">
        <v>29857369</v>
      </c>
      <c r="AN1015" s="5">
        <v>97.21378</v>
      </c>
    </row>
    <row r="1016" spans="1:40" x14ac:dyDescent="0.3">
      <c r="A1016" s="4" t="s">
        <v>1065</v>
      </c>
      <c r="B1016" s="2">
        <v>4001703</v>
      </c>
      <c r="C1016" s="1" t="s">
        <v>54</v>
      </c>
      <c r="D1016" s="5">
        <v>4930.2928259199998</v>
      </c>
      <c r="E1016" s="6">
        <v>6114.2928250000004</v>
      </c>
      <c r="F1016" s="6" t="s">
        <v>42</v>
      </c>
      <c r="G1016" s="8">
        <v>2.4279999999999999</v>
      </c>
      <c r="H1016" s="5">
        <v>13.488095</v>
      </c>
      <c r="I1016" s="8">
        <v>2.4279999999999999</v>
      </c>
      <c r="J1016" s="5">
        <v>13.488095</v>
      </c>
      <c r="K1016" s="5">
        <v>3.9721284900000002</v>
      </c>
      <c r="L1016" s="5">
        <v>3.4537418100000004</v>
      </c>
      <c r="M1016" s="5">
        <v>11.073916000000001</v>
      </c>
      <c r="N1016" s="5" t="s">
        <v>42</v>
      </c>
      <c r="O1016" s="5" t="s">
        <v>42</v>
      </c>
      <c r="P1016" s="5">
        <v>1.53087</v>
      </c>
      <c r="Q1016" s="5">
        <v>7.5485100000000003</v>
      </c>
      <c r="R1016" s="5">
        <v>7.5485100000000003</v>
      </c>
      <c r="S1016" s="1" t="s">
        <v>43</v>
      </c>
      <c r="T1016" s="7">
        <v>3994000</v>
      </c>
      <c r="U1016" s="7">
        <v>3931000</v>
      </c>
      <c r="V1016" s="7">
        <v>4321000</v>
      </c>
      <c r="W1016" s="7">
        <v>3409000</v>
      </c>
      <c r="X1016" s="7">
        <v>3994000</v>
      </c>
      <c r="Y1016" s="7">
        <v>3958000</v>
      </c>
      <c r="Z1016" s="7">
        <v>3910000</v>
      </c>
      <c r="AA1016" s="7">
        <v>3924000</v>
      </c>
      <c r="AB1016" s="5">
        <v>24.337</v>
      </c>
      <c r="AC1016" s="5">
        <v>24.337</v>
      </c>
      <c r="AD1016" s="5">
        <v>19.504000000000001</v>
      </c>
      <c r="AE1016" s="5">
        <v>19.504000000000001</v>
      </c>
      <c r="AF1016" s="7">
        <v>54297251</v>
      </c>
      <c r="AG1016" s="7">
        <v>54816803</v>
      </c>
      <c r="AH1016" s="7">
        <v>55243804</v>
      </c>
      <c r="AI1016" s="5">
        <v>96.82</v>
      </c>
      <c r="AJ1016" s="7">
        <v>473</v>
      </c>
      <c r="AK1016" s="7">
        <v>52662992</v>
      </c>
      <c r="AL1016" s="6">
        <v>4773.3735939999997</v>
      </c>
      <c r="AM1016" s="7">
        <v>53604795</v>
      </c>
      <c r="AN1016" s="5">
        <v>98.548680000000004</v>
      </c>
    </row>
    <row r="1017" spans="1:40" x14ac:dyDescent="0.3">
      <c r="A1017" s="4" t="s">
        <v>1066</v>
      </c>
      <c r="B1017" s="2">
        <v>4097321</v>
      </c>
      <c r="C1017" s="1" t="s">
        <v>41</v>
      </c>
      <c r="D1017" s="5">
        <v>5400.7161765800001</v>
      </c>
      <c r="E1017" s="6">
        <v>6257.7901760000004</v>
      </c>
      <c r="F1017" s="6">
        <v>6253.3141770000011</v>
      </c>
      <c r="G1017" s="5">
        <v>0.77</v>
      </c>
      <c r="H1017" s="5">
        <v>24.322154000000001</v>
      </c>
      <c r="I1017" s="5">
        <v>0.77</v>
      </c>
      <c r="J1017" s="5">
        <v>24.322154000000001</v>
      </c>
      <c r="K1017" s="5" t="s">
        <v>799</v>
      </c>
      <c r="L1017" s="5">
        <v>4.0610458200000004</v>
      </c>
      <c r="M1017" s="5">
        <v>19.630193999999999</v>
      </c>
      <c r="N1017" s="5">
        <v>15.720158191280101</v>
      </c>
      <c r="O1017" s="5">
        <v>11.3563129128189</v>
      </c>
      <c r="P1017" s="5">
        <v>3.868055</v>
      </c>
      <c r="Q1017" s="5">
        <v>14.303846999999999</v>
      </c>
      <c r="R1017" s="5">
        <v>14.303846999999999</v>
      </c>
      <c r="S1017" s="1" t="s">
        <v>49</v>
      </c>
      <c r="T1017" s="7">
        <v>1452579</v>
      </c>
      <c r="U1017" s="7">
        <v>1421901</v>
      </c>
      <c r="V1017" s="7">
        <v>1370598</v>
      </c>
      <c r="W1017" s="7">
        <v>1294322</v>
      </c>
      <c r="X1017" s="7">
        <v>1617813</v>
      </c>
      <c r="Y1017" s="7">
        <v>1529076</v>
      </c>
      <c r="Z1017" s="7">
        <v>1478922</v>
      </c>
      <c r="AA1017" s="7">
        <v>1452579</v>
      </c>
      <c r="AB1017" s="5">
        <v>50.487000000000002</v>
      </c>
      <c r="AC1017" s="5">
        <v>52.195999999999998</v>
      </c>
      <c r="AD1017" s="5">
        <v>21.077999999999999</v>
      </c>
      <c r="AE1017" s="5">
        <v>26.047999999999998</v>
      </c>
      <c r="AF1017" s="7">
        <v>104870815</v>
      </c>
      <c r="AG1017" s="7">
        <v>104860637</v>
      </c>
      <c r="AH1017" s="7">
        <v>108722535</v>
      </c>
      <c r="AI1017" s="5">
        <v>98.77</v>
      </c>
      <c r="AJ1017" s="7">
        <v>430</v>
      </c>
      <c r="AK1017" s="7">
        <v>103599369</v>
      </c>
      <c r="AL1017" s="6">
        <v>5334.3315089999996</v>
      </c>
      <c r="AM1017" s="7">
        <v>103839009</v>
      </c>
      <c r="AN1017" s="5">
        <v>98.999290000000002</v>
      </c>
    </row>
    <row r="1018" spans="1:40" x14ac:dyDescent="0.3">
      <c r="A1018" s="4" t="s">
        <v>1067</v>
      </c>
      <c r="B1018" s="2">
        <v>7560886</v>
      </c>
      <c r="C1018" s="1" t="s">
        <v>54</v>
      </c>
      <c r="D1018" s="5">
        <v>5096.8346562899997</v>
      </c>
      <c r="E1018" s="6">
        <v>4637.2716559999999</v>
      </c>
      <c r="F1018" s="6" t="s">
        <v>42</v>
      </c>
      <c r="G1018" s="5">
        <v>0.94</v>
      </c>
      <c r="H1018" s="5">
        <v>34.361454999999999</v>
      </c>
      <c r="I1018" s="5">
        <v>0.94</v>
      </c>
      <c r="J1018" s="5">
        <v>34.361454999999999</v>
      </c>
      <c r="K1018" s="5">
        <v>4.7896213200000002</v>
      </c>
      <c r="L1018" s="5">
        <v>3.4143434000000004</v>
      </c>
      <c r="M1018" s="5">
        <v>28.009464000000001</v>
      </c>
      <c r="N1018" s="5" t="s">
        <v>42</v>
      </c>
      <c r="O1018" s="5" t="s">
        <v>42</v>
      </c>
      <c r="P1018" s="5">
        <v>1.981339</v>
      </c>
      <c r="Q1018" s="5">
        <v>20.162051000000002</v>
      </c>
      <c r="R1018" s="5">
        <v>20.162051000000002</v>
      </c>
      <c r="S1018" s="1" t="s">
        <v>98</v>
      </c>
      <c r="T1018" s="7">
        <v>2024823</v>
      </c>
      <c r="U1018" s="7">
        <v>2606560</v>
      </c>
      <c r="V1018" s="7">
        <v>2207229</v>
      </c>
      <c r="W1018" s="7">
        <v>1420881</v>
      </c>
      <c r="X1018" s="7">
        <v>2340474</v>
      </c>
      <c r="Y1018" s="7">
        <v>2187833</v>
      </c>
      <c r="Z1018" s="7">
        <v>2024823</v>
      </c>
      <c r="AA1018" s="7">
        <v>1979992</v>
      </c>
      <c r="AB1018" s="5">
        <v>23.992000000000001</v>
      </c>
      <c r="AC1018" s="5">
        <v>24.361999999999998</v>
      </c>
      <c r="AD1018" s="8">
        <v>10.377000000000001</v>
      </c>
      <c r="AE1018" s="8">
        <v>9.6839999999999993</v>
      </c>
      <c r="AF1018" s="7">
        <v>57384000</v>
      </c>
      <c r="AG1018" s="7">
        <v>57579000</v>
      </c>
      <c r="AH1018" s="7">
        <v>57162000</v>
      </c>
      <c r="AI1018" s="5">
        <v>100.47</v>
      </c>
      <c r="AJ1018" s="7">
        <v>364</v>
      </c>
      <c r="AK1018" s="7">
        <v>57673036</v>
      </c>
      <c r="AL1018" s="6">
        <v>5120.7888659999999</v>
      </c>
      <c r="AM1018" s="7">
        <v>56100081</v>
      </c>
      <c r="AN1018" s="8">
        <v>97.729799999999997</v>
      </c>
    </row>
    <row r="1019" spans="1:40" x14ac:dyDescent="0.3">
      <c r="A1019" s="4" t="s">
        <v>1068</v>
      </c>
      <c r="B1019" s="2">
        <v>4210001</v>
      </c>
      <c r="C1019" s="1" t="s">
        <v>54</v>
      </c>
      <c r="D1019" s="5">
        <v>5633.4017817000004</v>
      </c>
      <c r="E1019" s="6">
        <v>5819.9017809999996</v>
      </c>
      <c r="F1019" s="6" t="s">
        <v>42</v>
      </c>
      <c r="G1019" s="5">
        <v>0.87</v>
      </c>
      <c r="H1019" s="5">
        <v>26.729486999999999</v>
      </c>
      <c r="I1019" s="5">
        <v>0.87</v>
      </c>
      <c r="J1019" s="5">
        <v>26.729486999999999</v>
      </c>
      <c r="K1019" s="5">
        <v>11.71857125</v>
      </c>
      <c r="L1019" s="5">
        <v>4.9011164300000001</v>
      </c>
      <c r="M1019" s="5">
        <v>27.65147</v>
      </c>
      <c r="N1019" s="5" t="s">
        <v>42</v>
      </c>
      <c r="O1019" s="5" t="s">
        <v>42</v>
      </c>
      <c r="P1019" s="5">
        <v>3.166604</v>
      </c>
      <c r="Q1019" s="5">
        <v>16.597467000000002</v>
      </c>
      <c r="R1019" s="5">
        <v>16.597467000000002</v>
      </c>
      <c r="S1019" s="1" t="s">
        <v>49</v>
      </c>
      <c r="T1019" s="7">
        <v>1722700</v>
      </c>
      <c r="U1019" s="7">
        <v>1434800</v>
      </c>
      <c r="V1019" s="7">
        <v>1213200</v>
      </c>
      <c r="W1019" s="7">
        <v>1130800</v>
      </c>
      <c r="X1019" s="7">
        <v>1837900</v>
      </c>
      <c r="Y1019" s="7">
        <v>1810100</v>
      </c>
      <c r="Z1019" s="7">
        <v>1762100</v>
      </c>
      <c r="AA1019" s="7">
        <v>1722700</v>
      </c>
      <c r="AB1019" s="5">
        <v>26.132999999999999</v>
      </c>
      <c r="AC1019" s="5">
        <v>28.282</v>
      </c>
      <c r="AD1019" s="5">
        <v>16.538</v>
      </c>
      <c r="AE1019" s="5">
        <v>18.347000000000001</v>
      </c>
      <c r="AF1019" s="7">
        <v>61106430</v>
      </c>
      <c r="AG1019" s="7">
        <v>61146072</v>
      </c>
      <c r="AH1019" s="7">
        <v>60900000</v>
      </c>
      <c r="AI1019" s="8">
        <v>94.3</v>
      </c>
      <c r="AJ1019" s="7">
        <v>446</v>
      </c>
      <c r="AK1019" s="7">
        <v>57622426</v>
      </c>
      <c r="AL1019" s="6">
        <v>5312.2114519999996</v>
      </c>
      <c r="AM1019" s="7">
        <v>59648941</v>
      </c>
      <c r="AN1019" s="5">
        <v>97.614840000000001</v>
      </c>
    </row>
    <row r="1020" spans="1:40" x14ac:dyDescent="0.3">
      <c r="A1020" s="4" t="s">
        <v>1069</v>
      </c>
      <c r="B1020" s="2">
        <v>103541</v>
      </c>
      <c r="C1020" s="1" t="s">
        <v>54</v>
      </c>
      <c r="D1020" s="5">
        <v>5543.7310513499997</v>
      </c>
      <c r="E1020" s="6">
        <v>5900.5310509999999</v>
      </c>
      <c r="F1020" s="6">
        <v>5900.531050999999</v>
      </c>
      <c r="G1020" s="8">
        <v>2.8</v>
      </c>
      <c r="H1020" s="5">
        <v>15.293240556660001</v>
      </c>
      <c r="I1020" s="8">
        <v>2.8</v>
      </c>
      <c r="J1020" s="5">
        <v>15.262896825396799</v>
      </c>
      <c r="K1020" s="5">
        <v>2.0521694023491097</v>
      </c>
      <c r="L1020" s="5">
        <v>1.9246620565034602</v>
      </c>
      <c r="M1020" s="5">
        <v>8.2717607709911292</v>
      </c>
      <c r="N1020" s="5" t="s">
        <v>42</v>
      </c>
      <c r="O1020" s="5" t="s">
        <v>42</v>
      </c>
      <c r="P1020" s="5">
        <v>0.95448500000000003</v>
      </c>
      <c r="Q1020" s="5">
        <v>11.49081</v>
      </c>
      <c r="R1020" s="5">
        <v>11.490810226582299</v>
      </c>
      <c r="S1020" s="1" t="s">
        <v>49</v>
      </c>
      <c r="T1020" s="7">
        <v>5993500</v>
      </c>
      <c r="U1020" s="7">
        <v>5468600</v>
      </c>
      <c r="V1020" s="7">
        <v>5227800</v>
      </c>
      <c r="W1020" s="7">
        <v>4824800</v>
      </c>
      <c r="X1020" s="7">
        <v>6181900</v>
      </c>
      <c r="Y1020" s="7">
        <v>6133200</v>
      </c>
      <c r="Z1020" s="7">
        <v>6100900</v>
      </c>
      <c r="AA1020" s="7">
        <v>5993500</v>
      </c>
      <c r="AB1020" s="8">
        <v>11.394</v>
      </c>
      <c r="AC1020" s="5">
        <v>18.782</v>
      </c>
      <c r="AD1020" s="8">
        <v>1.36</v>
      </c>
      <c r="AE1020" s="8">
        <v>8.3070000000000004</v>
      </c>
      <c r="AF1020" s="7">
        <v>36000000</v>
      </c>
      <c r="AG1020" s="7">
        <v>36000000</v>
      </c>
      <c r="AH1020" s="7">
        <v>35800000</v>
      </c>
      <c r="AI1020" s="5">
        <v>87.67</v>
      </c>
      <c r="AJ1020" s="7">
        <v>430</v>
      </c>
      <c r="AK1020" s="7">
        <v>31591479</v>
      </c>
      <c r="AL1020" s="6">
        <v>4860.3490439999996</v>
      </c>
      <c r="AM1020" s="7">
        <v>35737868</v>
      </c>
      <c r="AN1020" s="5">
        <v>99.179969999999997</v>
      </c>
    </row>
    <row r="1021" spans="1:40" x14ac:dyDescent="0.3">
      <c r="A1021" s="4" t="s">
        <v>1070</v>
      </c>
      <c r="B1021" s="2">
        <v>100486</v>
      </c>
      <c r="C1021" s="1" t="s">
        <v>41</v>
      </c>
      <c r="D1021" s="5">
        <v>5094.1207708800002</v>
      </c>
      <c r="E1021" s="6" t="s">
        <v>42</v>
      </c>
      <c r="F1021" s="6">
        <v>8193.5077709999987</v>
      </c>
      <c r="G1021" s="5">
        <v>0.18</v>
      </c>
      <c r="H1021" s="5">
        <v>14.709677419354801</v>
      </c>
      <c r="I1021" s="5">
        <v>0.18</v>
      </c>
      <c r="J1021" s="5">
        <v>14.709677419354801</v>
      </c>
      <c r="K1021" s="5">
        <v>1.0022204490583599</v>
      </c>
      <c r="L1021" s="5">
        <v>0.70177730645425596</v>
      </c>
      <c r="M1021" s="5" t="s">
        <v>799</v>
      </c>
      <c r="N1021" s="5" t="s">
        <v>42</v>
      </c>
      <c r="O1021" s="5" t="s">
        <v>42</v>
      </c>
      <c r="P1021" s="5" t="s">
        <v>42</v>
      </c>
      <c r="Q1021" s="5" t="s">
        <v>42</v>
      </c>
      <c r="R1021" s="5" t="s">
        <v>42</v>
      </c>
      <c r="S1021" s="1" t="s">
        <v>49</v>
      </c>
      <c r="T1021" s="7">
        <v>1884486</v>
      </c>
      <c r="U1021" s="7">
        <v>1862433</v>
      </c>
      <c r="V1021" s="7">
        <v>1364914</v>
      </c>
      <c r="W1021" s="7">
        <v>1301936</v>
      </c>
      <c r="X1021" s="7">
        <v>1818033</v>
      </c>
      <c r="Y1021" s="7">
        <v>1818559</v>
      </c>
      <c r="Z1021" s="7">
        <v>1845501</v>
      </c>
      <c r="AA1021" s="7">
        <v>1884486</v>
      </c>
      <c r="AB1021" s="5" t="s">
        <v>42</v>
      </c>
      <c r="AC1021" s="5" t="s">
        <v>42</v>
      </c>
      <c r="AD1021" s="5" t="s">
        <v>42</v>
      </c>
      <c r="AE1021" s="5" t="s">
        <v>42</v>
      </c>
      <c r="AF1021" s="7">
        <v>509252936</v>
      </c>
      <c r="AG1021" s="7">
        <v>509205014</v>
      </c>
      <c r="AH1021" s="7">
        <v>507660742</v>
      </c>
      <c r="AI1021" s="5">
        <v>71.849999999999994</v>
      </c>
      <c r="AJ1021" s="7">
        <v>404</v>
      </c>
      <c r="AK1021" s="7">
        <v>401322017</v>
      </c>
      <c r="AL1021" s="6">
        <v>3660.056795</v>
      </c>
      <c r="AM1021" s="7">
        <v>550464637</v>
      </c>
      <c r="AN1021" s="5">
        <v>98.549639999999997</v>
      </c>
    </row>
    <row r="1022" spans="1:40" x14ac:dyDescent="0.3">
      <c r="A1022" s="4" t="s">
        <v>1071</v>
      </c>
      <c r="B1022" s="2">
        <v>4668398</v>
      </c>
      <c r="C1022" s="1" t="s">
        <v>54</v>
      </c>
      <c r="D1022" s="5">
        <v>6044.4660389600003</v>
      </c>
      <c r="E1022" s="6">
        <v>13358.779038000001</v>
      </c>
      <c r="F1022" s="6">
        <v>13358.779038999999</v>
      </c>
      <c r="G1022" s="5">
        <v>0.34699999999999998</v>
      </c>
      <c r="H1022" s="5">
        <v>9.6032240000000009</v>
      </c>
      <c r="I1022" s="5">
        <v>0.34699999999999998</v>
      </c>
      <c r="J1022" s="5">
        <v>9.6032240000000009</v>
      </c>
      <c r="K1022" s="5">
        <v>1.0138761599999999</v>
      </c>
      <c r="L1022" s="5">
        <v>1.0138761599999999</v>
      </c>
      <c r="M1022" s="5">
        <v>47.082067000000002</v>
      </c>
      <c r="N1022" s="5" t="s">
        <v>42</v>
      </c>
      <c r="O1022" s="5" t="s">
        <v>42</v>
      </c>
      <c r="P1022" s="5">
        <v>8.2789020000000004</v>
      </c>
      <c r="Q1022" s="5" t="s">
        <v>42</v>
      </c>
      <c r="R1022" s="5">
        <v>12.0354673665414</v>
      </c>
      <c r="S1022" s="1" t="s">
        <v>49</v>
      </c>
      <c r="T1022" s="7">
        <v>1582094</v>
      </c>
      <c r="U1022" s="7">
        <v>1202004</v>
      </c>
      <c r="V1022" s="7">
        <v>1021403</v>
      </c>
      <c r="W1022" s="7">
        <v>803287</v>
      </c>
      <c r="X1022" s="7">
        <v>1613593</v>
      </c>
      <c r="Y1022" s="7">
        <v>1606586</v>
      </c>
      <c r="Z1022" s="7">
        <v>1604049</v>
      </c>
      <c r="AA1022" s="7">
        <v>1582094</v>
      </c>
      <c r="AB1022" s="8">
        <v>100</v>
      </c>
      <c r="AC1022" s="8">
        <v>100</v>
      </c>
      <c r="AD1022" s="5" t="s">
        <v>42</v>
      </c>
      <c r="AE1022" s="5" t="s">
        <v>42</v>
      </c>
      <c r="AF1022" s="7">
        <v>390217304</v>
      </c>
      <c r="AG1022" s="7">
        <v>390217304</v>
      </c>
      <c r="AH1022" s="7">
        <v>389732868</v>
      </c>
      <c r="AI1022" s="5">
        <v>40.409999999999997</v>
      </c>
      <c r="AJ1022" s="7">
        <v>408</v>
      </c>
      <c r="AK1022" s="7">
        <v>157686826</v>
      </c>
      <c r="AL1022" s="6">
        <v>2442.5689339999999</v>
      </c>
      <c r="AM1022" s="7" t="s">
        <v>42</v>
      </c>
      <c r="AN1022" s="5" t="s">
        <v>42</v>
      </c>
    </row>
    <row r="1023" spans="1:40" x14ac:dyDescent="0.3">
      <c r="A1023" s="4" t="s">
        <v>1072</v>
      </c>
      <c r="B1023" s="2">
        <v>4914214</v>
      </c>
      <c r="C1023" s="1" t="s">
        <v>54</v>
      </c>
      <c r="D1023" s="5">
        <v>5021.2851108000004</v>
      </c>
      <c r="E1023" s="6">
        <v>5704.2001099999998</v>
      </c>
      <c r="F1023" s="6" t="s">
        <v>42</v>
      </c>
      <c r="G1023" s="5">
        <v>-3.5000000000000003E-2</v>
      </c>
      <c r="H1023" s="5">
        <v>23.989321</v>
      </c>
      <c r="I1023" s="5">
        <v>-3.5000000000000003E-2</v>
      </c>
      <c r="J1023" s="5">
        <v>23.989321</v>
      </c>
      <c r="K1023" s="5">
        <v>3.5048291200000001</v>
      </c>
      <c r="L1023" s="5">
        <v>1.2357563899999999</v>
      </c>
      <c r="M1023" s="5">
        <v>12.864739999999999</v>
      </c>
      <c r="N1023" s="5" t="s">
        <v>42</v>
      </c>
      <c r="O1023" s="5" t="s">
        <v>42</v>
      </c>
      <c r="P1023" s="5">
        <v>0.58894599999999997</v>
      </c>
      <c r="Q1023" s="5">
        <v>9.0715649999999997</v>
      </c>
      <c r="R1023" s="5">
        <v>9.0715649999999997</v>
      </c>
      <c r="S1023" s="1" t="s">
        <v>80</v>
      </c>
      <c r="T1023" s="7">
        <v>10043408</v>
      </c>
      <c r="U1023" s="7">
        <v>12317380</v>
      </c>
      <c r="V1023" s="7">
        <v>8167933</v>
      </c>
      <c r="W1023" s="7">
        <v>7864758</v>
      </c>
      <c r="X1023" s="7">
        <v>9685433</v>
      </c>
      <c r="Y1023" s="7">
        <v>10043408</v>
      </c>
      <c r="Z1023" s="7">
        <v>10247307</v>
      </c>
      <c r="AA1023" s="7">
        <v>10375014</v>
      </c>
      <c r="AB1023" s="5">
        <v>14.457000000000001</v>
      </c>
      <c r="AC1023" s="5">
        <v>14.201000000000001</v>
      </c>
      <c r="AD1023" s="8">
        <v>6.98</v>
      </c>
      <c r="AE1023" s="8">
        <v>6.2480000000000002</v>
      </c>
      <c r="AF1023" s="7">
        <v>53102264</v>
      </c>
      <c r="AG1023" s="7">
        <v>52931424</v>
      </c>
      <c r="AH1023" s="7">
        <v>53206472</v>
      </c>
      <c r="AI1023" s="5">
        <v>102.73</v>
      </c>
      <c r="AJ1023" s="7">
        <v>513</v>
      </c>
      <c r="AK1023" s="7">
        <v>54671489</v>
      </c>
      <c r="AL1023" s="6">
        <v>5158.2549870000003</v>
      </c>
      <c r="AM1023" s="7">
        <v>48073391</v>
      </c>
      <c r="AN1023" s="5">
        <v>90.329949999999997</v>
      </c>
    </row>
    <row r="1024" spans="1:40" x14ac:dyDescent="0.3">
      <c r="A1024" s="4" t="s">
        <v>1073</v>
      </c>
      <c r="B1024" s="2">
        <v>6924454</v>
      </c>
      <c r="C1024" s="1" t="s">
        <v>54</v>
      </c>
      <c r="D1024" s="5">
        <v>5425.6384578999996</v>
      </c>
      <c r="E1024" s="6">
        <v>9744.6384569999991</v>
      </c>
      <c r="F1024" s="6" t="s">
        <v>42</v>
      </c>
      <c r="G1024" s="5">
        <v>-1.1180000000000001</v>
      </c>
      <c r="H1024" s="5" t="s">
        <v>799</v>
      </c>
      <c r="I1024" s="5">
        <v>-1.1180000000000001</v>
      </c>
      <c r="J1024" s="5" t="s">
        <v>799</v>
      </c>
      <c r="K1024" s="5" t="s">
        <v>799</v>
      </c>
      <c r="L1024" s="5">
        <v>1.21651847</v>
      </c>
      <c r="M1024" s="5">
        <v>56.313130999999998</v>
      </c>
      <c r="N1024" s="5" t="s">
        <v>42</v>
      </c>
      <c r="O1024" s="5" t="s">
        <v>42</v>
      </c>
      <c r="P1024" s="5">
        <v>1.1617360000000001</v>
      </c>
      <c r="Q1024" s="5">
        <v>17.979037999999999</v>
      </c>
      <c r="R1024" s="5">
        <v>17.979037999999999</v>
      </c>
      <c r="S1024" s="1"/>
      <c r="T1024" s="7">
        <v>8388000</v>
      </c>
      <c r="U1024" s="7">
        <v>5536000</v>
      </c>
      <c r="V1024" s="7">
        <v>5183000</v>
      </c>
      <c r="W1024" s="7">
        <v>5092000</v>
      </c>
      <c r="X1024" s="7">
        <v>8388000</v>
      </c>
      <c r="Y1024" s="7">
        <v>5616000</v>
      </c>
      <c r="Z1024" s="7">
        <v>5659000</v>
      </c>
      <c r="AA1024" s="7">
        <v>5625000</v>
      </c>
      <c r="AB1024" s="8">
        <v>9.5139999999999993</v>
      </c>
      <c r="AC1024" s="8">
        <v>9.5139999999999993</v>
      </c>
      <c r="AD1024" s="8">
        <v>5.5789999999999997</v>
      </c>
      <c r="AE1024" s="8">
        <v>5.5789999999999997</v>
      </c>
      <c r="AF1024" s="7">
        <v>243302173</v>
      </c>
      <c r="AG1024" s="7" t="s">
        <v>42</v>
      </c>
      <c r="AH1024" s="7">
        <v>90000000</v>
      </c>
      <c r="AI1024" s="5">
        <v>41.53</v>
      </c>
      <c r="AJ1024" s="7">
        <v>570</v>
      </c>
      <c r="AK1024" s="7">
        <v>101039494</v>
      </c>
      <c r="AL1024" s="6">
        <v>2253.1807159999998</v>
      </c>
      <c r="AM1024" s="7">
        <v>137068067</v>
      </c>
      <c r="AN1024" s="5">
        <v>56.336559999999999</v>
      </c>
    </row>
    <row r="1025" spans="1:40" x14ac:dyDescent="0.3">
      <c r="A1025" s="4" t="s">
        <v>1074</v>
      </c>
      <c r="B1025" s="2">
        <v>100572</v>
      </c>
      <c r="C1025" s="1" t="s">
        <v>41</v>
      </c>
      <c r="D1025" s="5">
        <v>5166.6066033300003</v>
      </c>
      <c r="E1025" s="6" t="s">
        <v>42</v>
      </c>
      <c r="F1025" s="6">
        <v>4666.4776030000003</v>
      </c>
      <c r="G1025" s="5">
        <v>0.38700000000000001</v>
      </c>
      <c r="H1025" s="5">
        <v>25.0965517241379</v>
      </c>
      <c r="I1025" s="5">
        <v>0.38700000000000001</v>
      </c>
      <c r="J1025" s="5">
        <v>25.0965517241379</v>
      </c>
      <c r="K1025" s="5">
        <v>3.8577161990862301</v>
      </c>
      <c r="L1025" s="5">
        <v>3.1286127089486202</v>
      </c>
      <c r="M1025" s="5">
        <v>19.376996999999999</v>
      </c>
      <c r="N1025" s="5" t="s">
        <v>42</v>
      </c>
      <c r="O1025" s="5" t="s">
        <v>42</v>
      </c>
      <c r="P1025" s="5" t="s">
        <v>42</v>
      </c>
      <c r="Q1025" s="5" t="s">
        <v>42</v>
      </c>
      <c r="R1025" s="5" t="s">
        <v>42</v>
      </c>
      <c r="S1025" s="1" t="s">
        <v>49</v>
      </c>
      <c r="T1025" s="7">
        <v>491766</v>
      </c>
      <c r="U1025" s="7">
        <v>531628</v>
      </c>
      <c r="V1025" s="7">
        <v>512349</v>
      </c>
      <c r="W1025" s="7">
        <v>489661</v>
      </c>
      <c r="X1025" s="7">
        <v>523189</v>
      </c>
      <c r="Y1025" s="7">
        <v>505917</v>
      </c>
      <c r="Z1025" s="7">
        <v>497132</v>
      </c>
      <c r="AA1025" s="7">
        <v>491766</v>
      </c>
      <c r="AB1025" s="5" t="s">
        <v>42</v>
      </c>
      <c r="AC1025" s="5" t="s">
        <v>42</v>
      </c>
      <c r="AD1025" s="5" t="s">
        <v>42</v>
      </c>
      <c r="AE1025" s="5" t="s">
        <v>42</v>
      </c>
      <c r="AF1025" s="7">
        <v>142906070</v>
      </c>
      <c r="AG1025" s="7">
        <v>142848909</v>
      </c>
      <c r="AH1025" s="7">
        <v>142677069</v>
      </c>
      <c r="AI1025" s="5">
        <v>58.28</v>
      </c>
      <c r="AJ1025" s="7">
        <v>344</v>
      </c>
      <c r="AK1025" s="7">
        <v>82743880</v>
      </c>
      <c r="AL1025" s="6">
        <v>3011.0497930000001</v>
      </c>
      <c r="AM1025" s="7">
        <v>118388248</v>
      </c>
      <c r="AN1025" s="5">
        <v>83.38449</v>
      </c>
    </row>
    <row r="1026" spans="1:40" x14ac:dyDescent="0.3">
      <c r="A1026" s="4" t="s">
        <v>1075</v>
      </c>
      <c r="B1026" s="2">
        <v>13339625</v>
      </c>
      <c r="C1026" s="1" t="s">
        <v>41</v>
      </c>
      <c r="D1026" s="5">
        <v>5856.198797</v>
      </c>
      <c r="E1026" s="6">
        <v>4990.4524170000004</v>
      </c>
      <c r="F1026" s="6">
        <v>5451.6915154798544</v>
      </c>
      <c r="G1026" s="5">
        <v>1.7003427978787631</v>
      </c>
      <c r="H1026" s="5">
        <v>7.5600589999999999</v>
      </c>
      <c r="I1026" s="5">
        <v>1.7003427978787631</v>
      </c>
      <c r="J1026" s="5">
        <v>7.5600589999999999</v>
      </c>
      <c r="K1026" s="5">
        <v>1.7616462799999999</v>
      </c>
      <c r="L1026" s="5">
        <v>1.6832729399999999</v>
      </c>
      <c r="M1026" s="5">
        <v>4.7240919999999997</v>
      </c>
      <c r="N1026" s="5" t="s">
        <v>42</v>
      </c>
      <c r="O1026" s="5" t="s">
        <v>42</v>
      </c>
      <c r="P1026" s="5">
        <v>2.0377040000000002</v>
      </c>
      <c r="Q1026" s="5">
        <v>4.3748500000000003</v>
      </c>
      <c r="R1026" s="5">
        <v>4.3748500000000003</v>
      </c>
      <c r="S1026" s="1" t="s">
        <v>49</v>
      </c>
      <c r="T1026" s="7">
        <v>2302034.4435869982</v>
      </c>
      <c r="U1026" s="7">
        <v>2463916.5274552363</v>
      </c>
      <c r="V1026" s="7">
        <v>2579101.2035558075</v>
      </c>
      <c r="W1026" s="7">
        <v>1967206.5439533375</v>
      </c>
      <c r="X1026" s="7">
        <v>2385649.2242694739</v>
      </c>
      <c r="Y1026" s="7">
        <v>2366594.2334744353</v>
      </c>
      <c r="Z1026" s="7">
        <v>2351338.8899915852</v>
      </c>
      <c r="AA1026" s="7">
        <v>2302034.4435869982</v>
      </c>
      <c r="AB1026" s="5">
        <v>64.135000000000005</v>
      </c>
      <c r="AC1026" s="5">
        <v>60.884999999999998</v>
      </c>
      <c r="AD1026" s="5">
        <v>49.015000000000001</v>
      </c>
      <c r="AE1026" s="5">
        <v>46.222000000000001</v>
      </c>
      <c r="AF1026" s="7">
        <v>145300969</v>
      </c>
      <c r="AG1026" s="7">
        <v>151880694</v>
      </c>
      <c r="AH1026" s="7">
        <v>160394747</v>
      </c>
      <c r="AI1026" s="5">
        <v>77.91</v>
      </c>
      <c r="AJ1026" s="7">
        <v>306</v>
      </c>
      <c r="AK1026" s="7">
        <v>120963965</v>
      </c>
      <c r="AL1026" s="6">
        <v>4562.7607589999998</v>
      </c>
      <c r="AM1026" s="7">
        <v>130333209</v>
      </c>
      <c r="AN1026" s="5">
        <v>83.948120000000003</v>
      </c>
    </row>
    <row r="1027" spans="1:40" x14ac:dyDescent="0.3">
      <c r="A1027" s="4" t="s">
        <v>1076</v>
      </c>
      <c r="B1027" s="2">
        <v>4121849</v>
      </c>
      <c r="C1027" s="1" t="s">
        <v>54</v>
      </c>
      <c r="D1027" s="5">
        <v>6193.0070495999998</v>
      </c>
      <c r="E1027" s="6">
        <v>8403.0070489999998</v>
      </c>
      <c r="F1027" s="6">
        <v>8513.0070500000002</v>
      </c>
      <c r="G1027" s="5">
        <v>8.7999999999999995E-2</v>
      </c>
      <c r="H1027" s="5">
        <v>15.483871000000001</v>
      </c>
      <c r="I1027" s="5">
        <v>8.7999999999999995E-2</v>
      </c>
      <c r="J1027" s="5">
        <v>15.483871000000001</v>
      </c>
      <c r="K1027" s="5">
        <v>1.2493493</v>
      </c>
      <c r="L1027" s="5">
        <v>1.05448155</v>
      </c>
      <c r="M1027" s="5">
        <v>9.4861660000000008</v>
      </c>
      <c r="N1027" s="5">
        <v>12.995875975218899</v>
      </c>
      <c r="O1027" s="5">
        <v>9.5358649789029393</v>
      </c>
      <c r="P1027" s="5">
        <v>1.212555</v>
      </c>
      <c r="Q1027" s="5">
        <v>6.2802740000000004</v>
      </c>
      <c r="R1027" s="5">
        <v>6.2802740000000004</v>
      </c>
      <c r="S1027" s="1" t="s">
        <v>49</v>
      </c>
      <c r="T1027" s="7">
        <v>7536000</v>
      </c>
      <c r="U1027" s="7">
        <v>10015000</v>
      </c>
      <c r="V1027" s="7">
        <v>6955000</v>
      </c>
      <c r="W1027" s="7">
        <v>5043000</v>
      </c>
      <c r="X1027" s="7">
        <v>6930000</v>
      </c>
      <c r="Y1027" s="7">
        <v>7039000</v>
      </c>
      <c r="Z1027" s="7">
        <v>7155000</v>
      </c>
      <c r="AA1027" s="7">
        <v>7536000</v>
      </c>
      <c r="AB1027" s="5">
        <v>35.442999999999998</v>
      </c>
      <c r="AC1027" s="5">
        <v>32.914999999999999</v>
      </c>
      <c r="AD1027" s="5">
        <v>20.806999999999999</v>
      </c>
      <c r="AE1027" s="5">
        <v>18.081</v>
      </c>
      <c r="AF1027" s="7">
        <v>1290169711</v>
      </c>
      <c r="AG1027" s="7">
        <v>1289899711</v>
      </c>
      <c r="AH1027" s="7">
        <v>1289316712</v>
      </c>
      <c r="AI1027" s="5">
        <v>31.32</v>
      </c>
      <c r="AJ1027" s="7">
        <v>298</v>
      </c>
      <c r="AK1027" s="7">
        <v>404031717</v>
      </c>
      <c r="AL1027" s="6">
        <v>1939.352241</v>
      </c>
      <c r="AM1027" s="7">
        <v>721857894</v>
      </c>
      <c r="AN1027" s="5">
        <v>55.948880000000003</v>
      </c>
    </row>
    <row r="1028" spans="1:40" x14ac:dyDescent="0.3">
      <c r="A1028" s="4" t="s">
        <v>1077</v>
      </c>
      <c r="B1028" s="2">
        <v>19858759</v>
      </c>
      <c r="C1028" s="1" t="s">
        <v>54</v>
      </c>
      <c r="D1028" s="5">
        <v>5440.2439999999997</v>
      </c>
      <c r="E1028" s="6">
        <v>7370.6440000000002</v>
      </c>
      <c r="F1028" s="6" t="s">
        <v>42</v>
      </c>
      <c r="G1028" s="5">
        <v>0.6</v>
      </c>
      <c r="H1028" s="5">
        <v>13.824427</v>
      </c>
      <c r="I1028" s="5">
        <v>0.6</v>
      </c>
      <c r="J1028" s="5">
        <v>13.824427</v>
      </c>
      <c r="K1028" s="5" t="s">
        <v>799</v>
      </c>
      <c r="L1028" s="5">
        <v>5.27911383</v>
      </c>
      <c r="M1028" s="5">
        <v>16.162427000000001</v>
      </c>
      <c r="N1028" s="5" t="s">
        <v>42</v>
      </c>
      <c r="O1028" s="5" t="s">
        <v>42</v>
      </c>
      <c r="P1028" s="5">
        <v>2.4641090000000001</v>
      </c>
      <c r="Q1028" s="5">
        <v>10.383017000000001</v>
      </c>
      <c r="R1028" s="5">
        <v>10.383017000000001</v>
      </c>
      <c r="S1028" s="1" t="s">
        <v>49</v>
      </c>
      <c r="T1028" s="7">
        <v>3095200</v>
      </c>
      <c r="U1028" s="7">
        <v>3184400</v>
      </c>
      <c r="V1028" s="7">
        <v>2990700</v>
      </c>
      <c r="W1028" s="7">
        <v>2704600</v>
      </c>
      <c r="X1028" s="7">
        <v>2991200</v>
      </c>
      <c r="Y1028" s="7">
        <v>3006600</v>
      </c>
      <c r="Z1028" s="7">
        <v>3074600</v>
      </c>
      <c r="AA1028" s="7">
        <v>3095200</v>
      </c>
      <c r="AB1028" s="5">
        <v>46.569000000000003</v>
      </c>
      <c r="AC1028" s="5">
        <v>48.241999999999997</v>
      </c>
      <c r="AD1028" s="5">
        <v>22.408999999999999</v>
      </c>
      <c r="AE1028" s="5">
        <v>22.901</v>
      </c>
      <c r="AF1028" s="7">
        <v>150800000</v>
      </c>
      <c r="AG1028" s="7">
        <v>153800000</v>
      </c>
      <c r="AH1028" s="7">
        <v>154400000</v>
      </c>
      <c r="AI1028" s="5">
        <v>99.79</v>
      </c>
      <c r="AJ1028" s="7">
        <v>544</v>
      </c>
      <c r="AK1028" s="7">
        <v>149882398</v>
      </c>
      <c r="AL1028" s="6">
        <v>5428.7404550000001</v>
      </c>
      <c r="AM1028" s="7">
        <v>149473086</v>
      </c>
      <c r="AN1028" s="5">
        <v>99.516040000000004</v>
      </c>
    </row>
    <row r="1029" spans="1:40" x14ac:dyDescent="0.3">
      <c r="A1029" s="4" t="s">
        <v>1078</v>
      </c>
      <c r="B1029" s="2">
        <v>10340400</v>
      </c>
      <c r="C1029" s="1" t="s">
        <v>41</v>
      </c>
      <c r="D1029" s="5">
        <v>5086.9907999999996</v>
      </c>
      <c r="E1029" s="6">
        <v>5385.0817999999999</v>
      </c>
      <c r="F1029" s="6" t="s">
        <v>42</v>
      </c>
      <c r="G1029" s="5">
        <v>0.37</v>
      </c>
      <c r="H1029" s="5">
        <v>16.481480999999999</v>
      </c>
      <c r="I1029" s="5">
        <v>0.37</v>
      </c>
      <c r="J1029" s="5">
        <v>16.481480999999999</v>
      </c>
      <c r="K1029" s="5">
        <v>6.2485373300000004</v>
      </c>
      <c r="L1029" s="5">
        <v>2.8037383199999999</v>
      </c>
      <c r="M1029" s="5">
        <v>12.19735</v>
      </c>
      <c r="N1029" s="5" t="s">
        <v>42</v>
      </c>
      <c r="O1029" s="5" t="s">
        <v>42</v>
      </c>
      <c r="P1029" s="5">
        <v>1.4691259999999999</v>
      </c>
      <c r="Q1029" s="5">
        <v>6.7596749999999997</v>
      </c>
      <c r="R1029" s="5">
        <v>6.7596749999999997</v>
      </c>
      <c r="S1029" s="1" t="s">
        <v>49</v>
      </c>
      <c r="T1029" s="7">
        <v>3758285</v>
      </c>
      <c r="U1029" s="7">
        <v>3805948</v>
      </c>
      <c r="V1029" s="7">
        <v>3074990</v>
      </c>
      <c r="W1029" s="7">
        <v>1899996</v>
      </c>
      <c r="X1029" s="7">
        <v>3665501</v>
      </c>
      <c r="Y1029" s="7">
        <v>3698751</v>
      </c>
      <c r="Z1029" s="7">
        <v>3732079</v>
      </c>
      <c r="AA1029" s="7">
        <v>3758285</v>
      </c>
      <c r="AB1029" s="5">
        <v>30.391999999999999</v>
      </c>
      <c r="AC1029" s="5">
        <v>31.762</v>
      </c>
      <c r="AD1029" s="5">
        <v>19.925000000000001</v>
      </c>
      <c r="AE1029" s="5">
        <v>20.518999999999998</v>
      </c>
      <c r="AF1029" s="7">
        <v>190524000</v>
      </c>
      <c r="AG1029" s="7">
        <v>190459000</v>
      </c>
      <c r="AH1029" s="7">
        <v>194986000</v>
      </c>
      <c r="AI1029" s="5">
        <v>89.96</v>
      </c>
      <c r="AJ1029" s="7">
        <v>485</v>
      </c>
      <c r="AK1029" s="7">
        <v>171402467</v>
      </c>
      <c r="AL1029" s="6">
        <v>4576.4458679999998</v>
      </c>
      <c r="AM1029" s="7">
        <v>188777076</v>
      </c>
      <c r="AN1029" s="8">
        <v>99.083100000000002</v>
      </c>
    </row>
    <row r="1030" spans="1:40" x14ac:dyDescent="0.3">
      <c r="A1030" s="4" t="s">
        <v>1079</v>
      </c>
      <c r="B1030" s="2">
        <v>4070738</v>
      </c>
      <c r="C1030" s="1" t="s">
        <v>54</v>
      </c>
      <c r="D1030" s="5">
        <v>5136.4293896400004</v>
      </c>
      <c r="E1030" s="6">
        <v>5168.5293890000003</v>
      </c>
      <c r="F1030" s="6" t="s">
        <v>42</v>
      </c>
      <c r="G1030" s="5">
        <v>0.17</v>
      </c>
      <c r="H1030" s="5">
        <v>46.100628999999998</v>
      </c>
      <c r="I1030" s="5">
        <v>0.17</v>
      </c>
      <c r="J1030" s="5">
        <v>46.100628999999998</v>
      </c>
      <c r="K1030" s="5">
        <v>1.9883358200000001</v>
      </c>
      <c r="L1030" s="5">
        <v>1.73101901</v>
      </c>
      <c r="M1030" s="5">
        <v>50.991304</v>
      </c>
      <c r="N1030" s="5" t="s">
        <v>42</v>
      </c>
      <c r="O1030" s="5" t="s">
        <v>42</v>
      </c>
      <c r="P1030" s="5">
        <v>0.97096199999999999</v>
      </c>
      <c r="Q1030" s="5">
        <v>8.9451879999999999</v>
      </c>
      <c r="R1030" s="5">
        <v>8.9451879999999999</v>
      </c>
      <c r="S1030" s="1" t="s">
        <v>49</v>
      </c>
      <c r="T1030" s="7">
        <v>5498900</v>
      </c>
      <c r="U1030" s="7">
        <v>6604400</v>
      </c>
      <c r="V1030" s="7">
        <v>5608700</v>
      </c>
      <c r="W1030" s="7">
        <v>4552800</v>
      </c>
      <c r="X1030" s="7">
        <v>5323100</v>
      </c>
      <c r="Y1030" s="7">
        <v>5359400</v>
      </c>
      <c r="Z1030" s="7">
        <v>5389200</v>
      </c>
      <c r="AA1030" s="7">
        <v>5498900</v>
      </c>
      <c r="AB1030" s="5">
        <v>17.129000000000001</v>
      </c>
      <c r="AC1030" s="5">
        <v>15.519</v>
      </c>
      <c r="AD1030" s="8">
        <v>11.819000000000001</v>
      </c>
      <c r="AE1030" s="8">
        <v>10.013</v>
      </c>
      <c r="AF1030" s="7">
        <v>175185177</v>
      </c>
      <c r="AG1030" s="7">
        <v>175331073</v>
      </c>
      <c r="AH1030" s="7">
        <v>176596535</v>
      </c>
      <c r="AI1030" s="5">
        <v>32.619999999999997</v>
      </c>
      <c r="AJ1030" s="7">
        <v>299</v>
      </c>
      <c r="AK1030" s="7">
        <v>57150131</v>
      </c>
      <c r="AL1030" s="6">
        <v>1675.64184</v>
      </c>
      <c r="AM1030" s="7">
        <v>66556733</v>
      </c>
      <c r="AN1030" s="5">
        <v>37.992220000000003</v>
      </c>
    </row>
    <row r="1031" spans="1:40" x14ac:dyDescent="0.3">
      <c r="A1031" s="4" t="s">
        <v>1080</v>
      </c>
      <c r="B1031" s="2">
        <v>28997296</v>
      </c>
      <c r="C1031" s="1" t="s">
        <v>41</v>
      </c>
      <c r="D1031" s="5">
        <v>5952.1480867999999</v>
      </c>
      <c r="E1031" s="6">
        <v>3921.9370960000001</v>
      </c>
      <c r="F1031" s="6" t="s">
        <v>42</v>
      </c>
      <c r="G1031" s="5">
        <v>0.14518526352987796</v>
      </c>
      <c r="H1031" s="5">
        <v>29.844301000000002</v>
      </c>
      <c r="I1031" s="5">
        <v>0.14518526352987796</v>
      </c>
      <c r="J1031" s="5">
        <v>29.844301000000002</v>
      </c>
      <c r="K1031" s="5">
        <v>2.95597201</v>
      </c>
      <c r="L1031" s="5">
        <v>2.90179213</v>
      </c>
      <c r="M1031" s="5">
        <v>16.577307000000001</v>
      </c>
      <c r="N1031" s="5" t="s">
        <v>42</v>
      </c>
      <c r="O1031" s="5" t="s">
        <v>42</v>
      </c>
      <c r="P1031" s="5">
        <v>3.8680059999999998</v>
      </c>
      <c r="Q1031" s="5">
        <v>17.563123000000001</v>
      </c>
      <c r="R1031" s="5">
        <v>17.563123000000001</v>
      </c>
      <c r="S1031" s="1" t="s">
        <v>49</v>
      </c>
      <c r="T1031" s="7">
        <v>841114.22683303303</v>
      </c>
      <c r="U1031" s="7">
        <v>671434.5305420087</v>
      </c>
      <c r="V1031" s="7">
        <v>660312.36846531893</v>
      </c>
      <c r="W1031" s="7">
        <v>281994.1551404972</v>
      </c>
      <c r="X1031" s="7">
        <v>987691.34433699574</v>
      </c>
      <c r="Y1031" s="7">
        <v>942684.50116910436</v>
      </c>
      <c r="Z1031" s="7">
        <v>890368.08072634612</v>
      </c>
      <c r="AA1031" s="7">
        <v>841114.22683303303</v>
      </c>
      <c r="AB1031" s="5">
        <v>82.192999999999998</v>
      </c>
      <c r="AC1031" s="5">
        <v>83.116</v>
      </c>
      <c r="AD1031" s="5">
        <v>14.108000000000001</v>
      </c>
      <c r="AE1031" s="5">
        <v>19.155000000000001</v>
      </c>
      <c r="AF1031" s="7">
        <v>441880619</v>
      </c>
      <c r="AG1031" s="7">
        <v>445490917</v>
      </c>
      <c r="AH1031" s="7">
        <v>435178979</v>
      </c>
      <c r="AI1031" s="5">
        <v>69.75</v>
      </c>
      <c r="AJ1031" s="7">
        <v>313</v>
      </c>
      <c r="AK1031" s="7">
        <v>304968273</v>
      </c>
      <c r="AL1031" s="6">
        <v>4178.0653400000001</v>
      </c>
      <c r="AM1031" s="7">
        <v>324612436</v>
      </c>
      <c r="AN1031" s="5">
        <v>74.240030000000004</v>
      </c>
    </row>
    <row r="1032" spans="1:40" x14ac:dyDescent="0.3">
      <c r="A1032" s="4" t="s">
        <v>1081</v>
      </c>
      <c r="B1032" s="2">
        <v>4915571</v>
      </c>
      <c r="C1032" s="1" t="s">
        <v>54</v>
      </c>
      <c r="D1032" s="5">
        <v>5868.9505569000003</v>
      </c>
      <c r="E1032" s="6">
        <v>7861.750556</v>
      </c>
      <c r="F1032" s="6" t="s">
        <v>42</v>
      </c>
      <c r="G1032" s="5">
        <v>0.84</v>
      </c>
      <c r="H1032" s="5">
        <v>32.425134999999997</v>
      </c>
      <c r="I1032" s="5">
        <v>0.84</v>
      </c>
      <c r="J1032" s="5">
        <v>32.425134999999997</v>
      </c>
      <c r="K1032" s="5" t="s">
        <v>799</v>
      </c>
      <c r="L1032" s="5" t="s">
        <v>799</v>
      </c>
      <c r="M1032" s="5">
        <v>27.064126000000002</v>
      </c>
      <c r="N1032" s="5" t="s">
        <v>42</v>
      </c>
      <c r="O1032" s="5" t="s">
        <v>42</v>
      </c>
      <c r="P1032" s="5">
        <v>1.731053</v>
      </c>
      <c r="Q1032" s="5">
        <v>10.81545</v>
      </c>
      <c r="R1032" s="5">
        <v>10.81545</v>
      </c>
      <c r="S1032" s="1" t="s">
        <v>47</v>
      </c>
      <c r="T1032" s="7">
        <v>4415100</v>
      </c>
      <c r="U1032" s="7">
        <v>4133200</v>
      </c>
      <c r="V1032" s="7">
        <v>3804100</v>
      </c>
      <c r="W1032" s="7">
        <v>3337800</v>
      </c>
      <c r="X1032" s="7">
        <v>4541600</v>
      </c>
      <c r="Y1032" s="7">
        <v>4415100</v>
      </c>
      <c r="Z1032" s="7">
        <v>4282400</v>
      </c>
      <c r="AA1032" s="7">
        <v>4245300</v>
      </c>
      <c r="AB1032" s="5">
        <v>14.208</v>
      </c>
      <c r="AC1032" s="5">
        <v>14.882</v>
      </c>
      <c r="AD1032" s="8">
        <v>10.022</v>
      </c>
      <c r="AE1032" s="8">
        <v>10.6</v>
      </c>
      <c r="AF1032" s="7">
        <v>44400000</v>
      </c>
      <c r="AG1032" s="7">
        <v>45000000</v>
      </c>
      <c r="AH1032" s="7">
        <v>44200000</v>
      </c>
      <c r="AI1032" s="5">
        <v>111.21</v>
      </c>
      <c r="AJ1032" s="7">
        <v>378</v>
      </c>
      <c r="AK1032" s="7">
        <v>49407701</v>
      </c>
      <c r="AL1032" s="6">
        <v>6526.757302</v>
      </c>
      <c r="AM1032" s="7">
        <v>43591807</v>
      </c>
      <c r="AN1032" s="5">
        <v>98.117670000000004</v>
      </c>
    </row>
    <row r="1033" spans="1:40" x14ac:dyDescent="0.3">
      <c r="A1033" s="4" t="s">
        <v>1082</v>
      </c>
      <c r="B1033" s="2">
        <v>4985754</v>
      </c>
      <c r="C1033" s="1" t="s">
        <v>41</v>
      </c>
      <c r="D1033" s="5">
        <v>5330.2901925200003</v>
      </c>
      <c r="E1033" s="6">
        <v>5501.8861919999999</v>
      </c>
      <c r="F1033" s="6" t="s">
        <v>42</v>
      </c>
      <c r="G1033" s="8">
        <v>1.03</v>
      </c>
      <c r="H1033" s="5">
        <v>43.948003</v>
      </c>
      <c r="I1033" s="8">
        <v>1.03</v>
      </c>
      <c r="J1033" s="5">
        <v>43.948003</v>
      </c>
      <c r="K1033" s="5">
        <v>24.38578227</v>
      </c>
      <c r="L1033" s="5">
        <v>4.5278069299999997</v>
      </c>
      <c r="M1033" s="5">
        <v>32.566037999999999</v>
      </c>
      <c r="N1033" s="5" t="s">
        <v>42</v>
      </c>
      <c r="O1033" s="5" t="s">
        <v>42</v>
      </c>
      <c r="P1033" s="5">
        <v>5.8382949999999996</v>
      </c>
      <c r="Q1033" s="5">
        <v>25.008800999999998</v>
      </c>
      <c r="R1033" s="5">
        <v>25.008800999999998</v>
      </c>
      <c r="S1033" s="1" t="s">
        <v>49</v>
      </c>
      <c r="T1033" s="7">
        <v>922439</v>
      </c>
      <c r="U1033" s="7">
        <v>942358</v>
      </c>
      <c r="V1033" s="7">
        <v>799023</v>
      </c>
      <c r="W1033" s="7">
        <v>703644</v>
      </c>
      <c r="X1033" s="7">
        <v>942379</v>
      </c>
      <c r="Y1033" s="7">
        <v>932387</v>
      </c>
      <c r="Z1033" s="7">
        <v>929558</v>
      </c>
      <c r="AA1033" s="7">
        <v>922439</v>
      </c>
      <c r="AB1033" s="5">
        <v>32.744999999999997</v>
      </c>
      <c r="AC1033" s="5">
        <v>34.472999999999999</v>
      </c>
      <c r="AD1033" s="5">
        <v>22.931000000000001</v>
      </c>
      <c r="AE1033" s="5">
        <v>22.824000000000002</v>
      </c>
      <c r="AF1033" s="7">
        <v>32507716</v>
      </c>
      <c r="AG1033" s="7">
        <v>32434858</v>
      </c>
      <c r="AH1033" s="7">
        <v>32240144</v>
      </c>
      <c r="AI1033" s="5">
        <v>90.02</v>
      </c>
      <c r="AJ1033" s="7">
        <v>413</v>
      </c>
      <c r="AK1033" s="7">
        <v>29262482</v>
      </c>
      <c r="AL1033" s="6">
        <v>4798.1691730000002</v>
      </c>
      <c r="AM1033" s="7">
        <v>32264951</v>
      </c>
      <c r="AN1033" s="5">
        <v>99.253209999999996</v>
      </c>
    </row>
    <row r="1034" spans="1:40" x14ac:dyDescent="0.3">
      <c r="A1034" s="4" t="s">
        <v>1083</v>
      </c>
      <c r="B1034" s="2">
        <v>4095791</v>
      </c>
      <c r="C1034" s="1" t="s">
        <v>54</v>
      </c>
      <c r="D1034" s="5">
        <v>5794.3103567500002</v>
      </c>
      <c r="E1034" s="6">
        <v>6252.761356</v>
      </c>
      <c r="F1034" s="6" t="s">
        <v>42</v>
      </c>
      <c r="G1034" s="8">
        <v>2.6</v>
      </c>
      <c r="H1034" s="5">
        <v>29.151239</v>
      </c>
      <c r="I1034" s="8">
        <v>2.6</v>
      </c>
      <c r="J1034" s="5">
        <v>29.151239</v>
      </c>
      <c r="K1034" s="5">
        <v>4.9785971399999998</v>
      </c>
      <c r="L1034" s="5">
        <v>3.9989841400000001</v>
      </c>
      <c r="M1034" s="5">
        <v>34.542693</v>
      </c>
      <c r="N1034" s="5" t="s">
        <v>42</v>
      </c>
      <c r="O1034" s="5" t="s">
        <v>42</v>
      </c>
      <c r="P1034" s="5">
        <v>2.1645759999999998</v>
      </c>
      <c r="Q1034" s="5">
        <v>11.854312</v>
      </c>
      <c r="R1034" s="5">
        <v>11.854312</v>
      </c>
      <c r="S1034" s="1" t="s">
        <v>49</v>
      </c>
      <c r="T1034" s="7">
        <v>2830350</v>
      </c>
      <c r="U1034" s="7">
        <v>2534729</v>
      </c>
      <c r="V1034" s="7">
        <v>2228930</v>
      </c>
      <c r="W1034" s="7">
        <v>2178002</v>
      </c>
      <c r="X1034" s="7">
        <v>2888677</v>
      </c>
      <c r="Y1034" s="7">
        <v>2873757</v>
      </c>
      <c r="Z1034" s="7">
        <v>2852040</v>
      </c>
      <c r="AA1034" s="7">
        <v>2830350</v>
      </c>
      <c r="AB1034" s="5">
        <v>19.041</v>
      </c>
      <c r="AC1034" s="8">
        <v>19.670000000000002</v>
      </c>
      <c r="AD1034" s="5">
        <v>15.348000000000001</v>
      </c>
      <c r="AE1034" s="5">
        <v>15.782</v>
      </c>
      <c r="AF1034" s="7">
        <v>56612705</v>
      </c>
      <c r="AG1034" s="7">
        <v>56612705</v>
      </c>
      <c r="AH1034" s="7">
        <v>56566214</v>
      </c>
      <c r="AI1034" s="5">
        <v>83.35</v>
      </c>
      <c r="AJ1034" s="7">
        <v>456</v>
      </c>
      <c r="AK1034" s="7">
        <v>47184098</v>
      </c>
      <c r="AL1034" s="6">
        <v>4829.2924300000004</v>
      </c>
      <c r="AM1034" s="7">
        <v>56239000</v>
      </c>
      <c r="AN1034" s="5">
        <v>99.339889999999997</v>
      </c>
    </row>
    <row r="1035" spans="1:40" x14ac:dyDescent="0.3">
      <c r="A1035" s="4" t="s">
        <v>1084</v>
      </c>
      <c r="B1035" s="2">
        <v>4347089</v>
      </c>
      <c r="C1035" s="1" t="s">
        <v>54</v>
      </c>
      <c r="D1035" s="5">
        <v>5649.4914271400003</v>
      </c>
      <c r="E1035" s="6" t="s">
        <v>42</v>
      </c>
      <c r="F1035" s="6">
        <v>31911.199426999996</v>
      </c>
      <c r="G1035" s="5">
        <v>0.19700000000000001</v>
      </c>
      <c r="H1035" s="5">
        <v>10.979797979798001</v>
      </c>
      <c r="I1035" s="5">
        <v>0.19700000000000001</v>
      </c>
      <c r="J1035" s="5">
        <v>10.979797979798001</v>
      </c>
      <c r="K1035" s="5">
        <v>0.96022156551620597</v>
      </c>
      <c r="L1035" s="5">
        <v>0.88864278772989802</v>
      </c>
      <c r="M1035" s="5" t="s">
        <v>799</v>
      </c>
      <c r="N1035" s="5" t="s">
        <v>42</v>
      </c>
      <c r="O1035" s="5" t="s">
        <v>42</v>
      </c>
      <c r="P1035" s="5" t="s">
        <v>42</v>
      </c>
      <c r="Q1035" s="5" t="s">
        <v>42</v>
      </c>
      <c r="R1035" s="5" t="s">
        <v>42</v>
      </c>
      <c r="S1035" s="1" t="s">
        <v>49</v>
      </c>
      <c r="T1035" s="7">
        <v>2273058</v>
      </c>
      <c r="U1035" s="7">
        <v>3822253</v>
      </c>
      <c r="V1035" s="7">
        <v>3091967</v>
      </c>
      <c r="W1035" s="7">
        <v>13990</v>
      </c>
      <c r="X1035" s="7">
        <v>2476020</v>
      </c>
      <c r="Y1035" s="7">
        <v>2607769</v>
      </c>
      <c r="Z1035" s="7">
        <v>2654772</v>
      </c>
      <c r="AA1035" s="7">
        <v>2273058</v>
      </c>
      <c r="AB1035" s="8">
        <v>100</v>
      </c>
      <c r="AC1035" s="8">
        <v>100</v>
      </c>
      <c r="AD1035" s="5" t="s">
        <v>42</v>
      </c>
      <c r="AE1035" s="5" t="s">
        <v>42</v>
      </c>
      <c r="AF1035" s="7">
        <v>519732422</v>
      </c>
      <c r="AG1035" s="7">
        <v>489732422</v>
      </c>
      <c r="AH1035" s="7">
        <v>483214061</v>
      </c>
      <c r="AI1035" s="5">
        <v>51.34</v>
      </c>
      <c r="AJ1035" s="7">
        <v>556</v>
      </c>
      <c r="AK1035" s="7">
        <v>266852456</v>
      </c>
      <c r="AL1035" s="6">
        <v>2900.6861960000001</v>
      </c>
      <c r="AM1035" s="7">
        <v>517053934</v>
      </c>
      <c r="AN1035" s="5">
        <v>99.484639999999999</v>
      </c>
    </row>
    <row r="1036" spans="1:40" x14ac:dyDescent="0.3">
      <c r="A1036" s="4" t="s">
        <v>1085</v>
      </c>
      <c r="B1036" s="2">
        <v>103697</v>
      </c>
      <c r="C1036" s="1" t="s">
        <v>54</v>
      </c>
      <c r="D1036" s="5">
        <v>5516.0564603100001</v>
      </c>
      <c r="E1036" s="6">
        <v>13508.756460000001</v>
      </c>
      <c r="F1036" s="6">
        <v>13504.456459999999</v>
      </c>
      <c r="G1036" s="5">
        <v>2.4300000000000002</v>
      </c>
      <c r="H1036" s="5">
        <v>20.700187</v>
      </c>
      <c r="I1036" s="5">
        <v>2.4300000000000002</v>
      </c>
      <c r="J1036" s="5">
        <v>20.700187</v>
      </c>
      <c r="K1036" s="5">
        <v>2.3819097</v>
      </c>
      <c r="L1036" s="5">
        <v>2.2637244000000001</v>
      </c>
      <c r="M1036" s="5" t="s">
        <v>799</v>
      </c>
      <c r="N1036" s="5" t="s">
        <v>42</v>
      </c>
      <c r="O1036" s="5" t="s">
        <v>42</v>
      </c>
      <c r="P1036" s="5">
        <v>8.7679340000000003</v>
      </c>
      <c r="Q1036" s="5">
        <v>13.635567</v>
      </c>
      <c r="R1036" s="5">
        <v>13.635567</v>
      </c>
      <c r="S1036" s="1" t="s">
        <v>49</v>
      </c>
      <c r="T1036" s="7">
        <v>1410900</v>
      </c>
      <c r="U1036" s="7">
        <v>1273000</v>
      </c>
      <c r="V1036" s="7">
        <v>1257400</v>
      </c>
      <c r="W1036" s="7">
        <v>1209200</v>
      </c>
      <c r="X1036" s="7">
        <v>1540700</v>
      </c>
      <c r="Y1036" s="7">
        <v>1495400</v>
      </c>
      <c r="Z1036" s="7">
        <v>1451900</v>
      </c>
      <c r="AA1036" s="7">
        <v>1410900</v>
      </c>
      <c r="AB1036" s="5">
        <v>72.549000000000007</v>
      </c>
      <c r="AC1036" s="5">
        <v>73.343000000000004</v>
      </c>
      <c r="AD1036" s="5">
        <v>55.468000000000004</v>
      </c>
      <c r="AE1036" s="8">
        <v>56.28</v>
      </c>
      <c r="AF1036" s="7">
        <v>35539311</v>
      </c>
      <c r="AG1036" s="7">
        <v>35616553</v>
      </c>
      <c r="AH1036" s="7">
        <v>35479758</v>
      </c>
      <c r="AI1036" s="5">
        <v>100.62</v>
      </c>
      <c r="AJ1036" s="7">
        <v>372</v>
      </c>
      <c r="AK1036" s="7">
        <v>35759659</v>
      </c>
      <c r="AL1036" s="6">
        <v>5550.2566729999999</v>
      </c>
      <c r="AM1036" s="7">
        <v>35342973</v>
      </c>
      <c r="AN1036" s="5">
        <v>99.447550000000007</v>
      </c>
    </row>
    <row r="1037" spans="1:40" x14ac:dyDescent="0.3">
      <c r="A1037" s="4" t="s">
        <v>1086</v>
      </c>
      <c r="B1037" s="2">
        <v>4355730</v>
      </c>
      <c r="C1037" s="1" t="s">
        <v>41</v>
      </c>
      <c r="D1037" s="5">
        <v>5625.6072688900003</v>
      </c>
      <c r="E1037" s="6">
        <v>7328.6072679999997</v>
      </c>
      <c r="F1037" s="6" t="s">
        <v>42</v>
      </c>
      <c r="G1037" s="5">
        <v>0.40899999999999997</v>
      </c>
      <c r="H1037" s="5">
        <v>15.297143</v>
      </c>
      <c r="I1037" s="5">
        <v>0.40899999999999997</v>
      </c>
      <c r="J1037" s="5">
        <v>15.297143</v>
      </c>
      <c r="K1037" s="5" t="s">
        <v>799</v>
      </c>
      <c r="L1037" s="5">
        <v>2.7235730999999999</v>
      </c>
      <c r="M1037" s="5">
        <v>13.325037</v>
      </c>
      <c r="N1037" s="5" t="s">
        <v>42</v>
      </c>
      <c r="O1037" s="5" t="s">
        <v>42</v>
      </c>
      <c r="P1037" s="5">
        <v>1.990928</v>
      </c>
      <c r="Q1037" s="5">
        <v>10.084083</v>
      </c>
      <c r="R1037" s="5">
        <v>10.084083</v>
      </c>
      <c r="S1037" s="1" t="s">
        <v>49</v>
      </c>
      <c r="T1037" s="7">
        <v>3756000</v>
      </c>
      <c r="U1037" s="7">
        <v>3817000</v>
      </c>
      <c r="V1037" s="7">
        <v>3556000</v>
      </c>
      <c r="W1037" s="7">
        <v>3263000</v>
      </c>
      <c r="X1037" s="7">
        <v>3681000</v>
      </c>
      <c r="Y1037" s="7">
        <v>3706000</v>
      </c>
      <c r="Z1037" s="7">
        <v>3715000</v>
      </c>
      <c r="AA1037" s="7">
        <v>3756000</v>
      </c>
      <c r="AB1037" s="8">
        <v>25.08</v>
      </c>
      <c r="AC1037" s="5">
        <v>27.356999999999999</v>
      </c>
      <c r="AD1037" s="5">
        <v>16.933</v>
      </c>
      <c r="AE1037" s="5">
        <v>19.097999999999999</v>
      </c>
      <c r="AF1037" s="7">
        <v>210100000</v>
      </c>
      <c r="AG1037" s="7">
        <v>210100000</v>
      </c>
      <c r="AH1037" s="7">
        <v>210000000</v>
      </c>
      <c r="AI1037" s="5">
        <v>27.36</v>
      </c>
      <c r="AJ1037" s="7">
        <v>293</v>
      </c>
      <c r="AK1037" s="7">
        <v>57496902</v>
      </c>
      <c r="AL1037" s="6">
        <v>1539.1920660000001</v>
      </c>
      <c r="AM1037" s="7">
        <v>54190987</v>
      </c>
      <c r="AN1037" s="5">
        <v>25.787310000000002</v>
      </c>
    </row>
    <row r="1038" spans="1:40" x14ac:dyDescent="0.3">
      <c r="A1038" s="4" t="s">
        <v>1087</v>
      </c>
      <c r="B1038" s="2">
        <v>4536259</v>
      </c>
      <c r="C1038" s="1" t="s">
        <v>41</v>
      </c>
      <c r="D1038" s="5">
        <v>5849.7043658499997</v>
      </c>
      <c r="E1038" s="6" t="s">
        <v>42</v>
      </c>
      <c r="F1038" s="6">
        <v>7647.7623659999999</v>
      </c>
      <c r="G1038" s="5">
        <v>-0.23200000000000001</v>
      </c>
      <c r="H1038" s="5">
        <v>9.4836489999999998</v>
      </c>
      <c r="I1038" s="5">
        <v>-0.23200000000000001</v>
      </c>
      <c r="J1038" s="5">
        <v>9.4836489999999998</v>
      </c>
      <c r="K1038" s="5">
        <v>3.2180819999999999</v>
      </c>
      <c r="L1038" s="5">
        <v>3.10702605</v>
      </c>
      <c r="M1038" s="5" t="s">
        <v>799</v>
      </c>
      <c r="N1038" s="5" t="s">
        <v>42</v>
      </c>
      <c r="O1038" s="5" t="s">
        <v>42</v>
      </c>
      <c r="P1038" s="5" t="s">
        <v>42</v>
      </c>
      <c r="Q1038" s="5" t="s">
        <v>42</v>
      </c>
      <c r="R1038" s="5">
        <v>3.6517992717423202</v>
      </c>
      <c r="S1038" s="1" t="s">
        <v>49</v>
      </c>
      <c r="T1038" s="7">
        <v>1463866</v>
      </c>
      <c r="U1038" s="7">
        <v>1189966</v>
      </c>
      <c r="V1038" s="7">
        <v>2060172</v>
      </c>
      <c r="W1038" s="7">
        <v>1718309</v>
      </c>
      <c r="X1038" s="7">
        <v>1586141</v>
      </c>
      <c r="Y1038" s="7">
        <v>1684523</v>
      </c>
      <c r="Z1038" s="7">
        <v>1700332</v>
      </c>
      <c r="AA1038" s="7">
        <v>1463866</v>
      </c>
      <c r="AB1038" s="8">
        <v>100</v>
      </c>
      <c r="AC1038" s="8">
        <v>100</v>
      </c>
      <c r="AD1038" s="5" t="s">
        <v>42</v>
      </c>
      <c r="AE1038" s="5" t="s">
        <v>42</v>
      </c>
      <c r="AF1038" s="7">
        <v>212330467</v>
      </c>
      <c r="AG1038" s="7">
        <v>217461360</v>
      </c>
      <c r="AH1038" s="7">
        <v>226271057</v>
      </c>
      <c r="AI1038" s="5">
        <v>90.02</v>
      </c>
      <c r="AJ1038" s="7">
        <v>383</v>
      </c>
      <c r="AK1038" s="7">
        <v>191136926</v>
      </c>
      <c r="AL1038" s="6">
        <v>5265.8223109999999</v>
      </c>
      <c r="AM1038" s="7">
        <v>194482785</v>
      </c>
      <c r="AN1038" s="5">
        <v>91.594390000000004</v>
      </c>
    </row>
    <row r="1039" spans="1:40" x14ac:dyDescent="0.3">
      <c r="A1039" s="4" t="s">
        <v>1088</v>
      </c>
      <c r="B1039" s="2">
        <v>4010821</v>
      </c>
      <c r="C1039" s="1" t="s">
        <v>54</v>
      </c>
      <c r="D1039" s="5">
        <v>5535.6502694999999</v>
      </c>
      <c r="E1039" s="6">
        <v>8320.5052689999993</v>
      </c>
      <c r="F1039" s="6">
        <v>8320.5052699999997</v>
      </c>
      <c r="G1039" s="5">
        <v>-1.837</v>
      </c>
      <c r="H1039" s="5">
        <v>72.559523999999996</v>
      </c>
      <c r="I1039" s="5">
        <v>-1.837</v>
      </c>
      <c r="J1039" s="5">
        <v>72.559523999999996</v>
      </c>
      <c r="K1039" s="5">
        <v>1.9511492400000001</v>
      </c>
      <c r="L1039" s="5">
        <v>1.9474087800000002</v>
      </c>
      <c r="M1039" s="5">
        <v>41.519074000000003</v>
      </c>
      <c r="N1039" s="5" t="s">
        <v>799</v>
      </c>
      <c r="O1039" s="5" t="s">
        <v>799</v>
      </c>
      <c r="P1039" s="5">
        <v>4.2783129999999998</v>
      </c>
      <c r="Q1039" s="5">
        <v>6.8585729999999998</v>
      </c>
      <c r="R1039" s="5">
        <v>6.8585729999999998</v>
      </c>
      <c r="S1039" s="1" t="s">
        <v>43</v>
      </c>
      <c r="T1039" s="7">
        <v>1944810</v>
      </c>
      <c r="U1039" s="7">
        <v>2173771</v>
      </c>
      <c r="V1039" s="7">
        <v>2186046</v>
      </c>
      <c r="W1039" s="7">
        <v>1742659</v>
      </c>
      <c r="X1039" s="7">
        <v>1944810</v>
      </c>
      <c r="Y1039" s="7">
        <v>1941689</v>
      </c>
      <c r="Z1039" s="7">
        <v>1952953</v>
      </c>
      <c r="AA1039" s="7">
        <v>2040273</v>
      </c>
      <c r="AB1039" s="5">
        <v>65.545000000000002</v>
      </c>
      <c r="AC1039" s="5">
        <v>65.545000000000002</v>
      </c>
      <c r="AD1039" s="5">
        <v>61.725000000000001</v>
      </c>
      <c r="AE1039" s="5">
        <v>61.725000000000001</v>
      </c>
      <c r="AF1039" s="7">
        <v>91005993</v>
      </c>
      <c r="AG1039" s="7">
        <v>91612488</v>
      </c>
      <c r="AH1039" s="7">
        <v>91819405</v>
      </c>
      <c r="AI1039" s="5">
        <v>76.83</v>
      </c>
      <c r="AJ1039" s="7">
        <v>538</v>
      </c>
      <c r="AK1039" s="7">
        <v>69781649</v>
      </c>
      <c r="AL1039" s="6">
        <v>4253.1915060000001</v>
      </c>
      <c r="AM1039" s="7">
        <v>89363584</v>
      </c>
      <c r="AN1039" s="5">
        <v>98.393330000000006</v>
      </c>
    </row>
    <row r="1040" spans="1:40" x14ac:dyDescent="0.3">
      <c r="A1040" s="4" t="s">
        <v>1089</v>
      </c>
      <c r="B1040" s="2">
        <v>29331846</v>
      </c>
      <c r="C1040" s="1" t="s">
        <v>54</v>
      </c>
      <c r="D1040" s="5">
        <v>6994.2656562499997</v>
      </c>
      <c r="E1040" s="6">
        <v>6679.9294959999997</v>
      </c>
      <c r="F1040" s="6" t="s">
        <v>42</v>
      </c>
      <c r="G1040" s="5">
        <v>-0.67050463532115756</v>
      </c>
      <c r="H1040" s="5" t="s">
        <v>799</v>
      </c>
      <c r="I1040" s="5">
        <v>-0.67050463532115756</v>
      </c>
      <c r="J1040" s="5" t="s">
        <v>799</v>
      </c>
      <c r="K1040" s="5" t="s">
        <v>799</v>
      </c>
      <c r="L1040" s="5" t="s">
        <v>799</v>
      </c>
      <c r="M1040" s="5" t="s">
        <v>42</v>
      </c>
      <c r="N1040" s="5" t="s">
        <v>42</v>
      </c>
      <c r="O1040" s="5" t="s">
        <v>42</v>
      </c>
      <c r="P1040" s="5">
        <v>0.67426299999999995</v>
      </c>
      <c r="Q1040" s="5" t="s">
        <v>799</v>
      </c>
      <c r="R1040" s="5">
        <v>-7.5740119999999997</v>
      </c>
      <c r="S1040" s="1" t="s">
        <v>49</v>
      </c>
      <c r="T1040" s="7">
        <v>7302145.4431176512</v>
      </c>
      <c r="U1040" s="7">
        <v>4747970.8530783253</v>
      </c>
      <c r="V1040" s="7">
        <v>1011991.391378705</v>
      </c>
      <c r="W1040" s="7">
        <v>461936.15157620976</v>
      </c>
      <c r="X1040" s="7">
        <v>9650513.7036289908</v>
      </c>
      <c r="Y1040" s="7">
        <v>9026043.222867202</v>
      </c>
      <c r="Z1040" s="7">
        <v>8067035.3449046239</v>
      </c>
      <c r="AA1040" s="7">
        <v>7302145.4431176512</v>
      </c>
      <c r="AB1040" s="5">
        <v>13.257999999999999</v>
      </c>
      <c r="AC1040" s="5">
        <v>15.051</v>
      </c>
      <c r="AD1040" s="5">
        <v>-14.714</v>
      </c>
      <c r="AE1040" s="5">
        <v>-10.656000000000001</v>
      </c>
      <c r="AF1040" s="7">
        <v>255290167</v>
      </c>
      <c r="AG1040" s="7">
        <v>230186689</v>
      </c>
      <c r="AH1040" s="7">
        <v>200000000</v>
      </c>
      <c r="AI1040" s="5">
        <v>2.71</v>
      </c>
      <c r="AJ1040" s="7">
        <v>69</v>
      </c>
      <c r="AK1040" s="7">
        <v>6703323</v>
      </c>
      <c r="AL1040" s="6">
        <v>189.36887400000001</v>
      </c>
      <c r="AM1040" s="7">
        <v>42124939</v>
      </c>
      <c r="AN1040" s="5">
        <v>17.01436</v>
      </c>
    </row>
    <row r="1041" spans="1:40" x14ac:dyDescent="0.3">
      <c r="A1041" s="4" t="s">
        <v>1090</v>
      </c>
      <c r="B1041" s="2">
        <v>4647961</v>
      </c>
      <c r="C1041" s="1" t="s">
        <v>54</v>
      </c>
      <c r="D1041" s="5">
        <v>5591.7156642800001</v>
      </c>
      <c r="E1041" s="6">
        <v>8363.7156639999994</v>
      </c>
      <c r="F1041" s="6">
        <v>8395.7156639999994</v>
      </c>
      <c r="G1041" s="5">
        <v>-0.60199999999999998</v>
      </c>
      <c r="H1041" s="5" t="s">
        <v>799</v>
      </c>
      <c r="I1041" s="5">
        <v>-0.60199999999999998</v>
      </c>
      <c r="J1041" s="5" t="s">
        <v>799</v>
      </c>
      <c r="K1041" s="5" t="s">
        <v>799</v>
      </c>
      <c r="L1041" s="5" t="s">
        <v>799</v>
      </c>
      <c r="M1041" s="5">
        <v>125.337079</v>
      </c>
      <c r="N1041" s="5" t="s">
        <v>799</v>
      </c>
      <c r="O1041" s="5" t="s">
        <v>799</v>
      </c>
      <c r="P1041" s="5">
        <v>0.70615600000000001</v>
      </c>
      <c r="Q1041" s="5" t="s">
        <v>799</v>
      </c>
      <c r="R1041" s="5">
        <v>-76.380965000000003</v>
      </c>
      <c r="S1041" s="1" t="s">
        <v>49</v>
      </c>
      <c r="T1041" s="7">
        <v>12003000</v>
      </c>
      <c r="U1041" s="7">
        <v>12218000</v>
      </c>
      <c r="V1041" s="7">
        <v>13708000</v>
      </c>
      <c r="W1041" s="7">
        <v>14145000</v>
      </c>
      <c r="X1041" s="7">
        <v>11844000</v>
      </c>
      <c r="Y1041" s="7">
        <v>11904000</v>
      </c>
      <c r="Z1041" s="7">
        <v>11958000</v>
      </c>
      <c r="AA1041" s="7">
        <v>12003000</v>
      </c>
      <c r="AB1041" s="5">
        <v>30.550999999999998</v>
      </c>
      <c r="AC1041" s="5">
        <v>30.201000000000001</v>
      </c>
      <c r="AD1041" s="5">
        <v>-4.9649999999999999</v>
      </c>
      <c r="AE1041" s="5">
        <v>-2.6509999999999998</v>
      </c>
      <c r="AF1041" s="7">
        <v>123579896</v>
      </c>
      <c r="AG1041" s="7">
        <v>122043289</v>
      </c>
      <c r="AH1041" s="7">
        <v>116180843</v>
      </c>
      <c r="AI1041" s="5">
        <v>92.03</v>
      </c>
      <c r="AJ1041" s="7">
        <v>442</v>
      </c>
      <c r="AK1041" s="7">
        <v>115336208</v>
      </c>
      <c r="AL1041" s="6">
        <v>5146.3015999999998</v>
      </c>
      <c r="AM1041" s="7">
        <v>97032824</v>
      </c>
      <c r="AN1041" s="5">
        <v>77.428910000000002</v>
      </c>
    </row>
    <row r="1042" spans="1:40" x14ac:dyDescent="0.3">
      <c r="A1042" s="4" t="s">
        <v>1091</v>
      </c>
      <c r="B1042" s="2">
        <v>5176271</v>
      </c>
      <c r="C1042" s="1" t="s">
        <v>54</v>
      </c>
      <c r="D1042" s="5">
        <v>5533.3906700999996</v>
      </c>
      <c r="E1042" s="6">
        <v>5147.7306699999999</v>
      </c>
      <c r="F1042" s="6" t="s">
        <v>42</v>
      </c>
      <c r="G1042" s="5">
        <v>0.6</v>
      </c>
      <c r="H1042" s="5">
        <v>168.784278</v>
      </c>
      <c r="I1042" s="5">
        <v>0.6</v>
      </c>
      <c r="J1042" s="5">
        <v>168.784278</v>
      </c>
      <c r="K1042" s="5">
        <v>7.9429603799999997</v>
      </c>
      <c r="L1042" s="5">
        <v>7.9429603799999997</v>
      </c>
      <c r="M1042" s="5">
        <v>143.47319300000001</v>
      </c>
      <c r="N1042" s="5" t="s">
        <v>42</v>
      </c>
      <c r="O1042" s="5" t="s">
        <v>42</v>
      </c>
      <c r="P1042" s="5">
        <v>6.8128260000000003</v>
      </c>
      <c r="Q1042" s="5">
        <v>220.374617</v>
      </c>
      <c r="R1042" s="5">
        <v>220.374617</v>
      </c>
      <c r="S1042" s="1" t="s">
        <v>49</v>
      </c>
      <c r="T1042" s="7">
        <v>624799</v>
      </c>
      <c r="U1042" s="7">
        <v>407856</v>
      </c>
      <c r="V1042" s="7">
        <v>233394</v>
      </c>
      <c r="W1042" s="7">
        <v>115381</v>
      </c>
      <c r="X1042" s="7">
        <v>755594</v>
      </c>
      <c r="Y1042" s="7">
        <v>705705</v>
      </c>
      <c r="Z1042" s="7">
        <v>660912</v>
      </c>
      <c r="AA1042" s="7">
        <v>624799</v>
      </c>
      <c r="AB1042" s="5">
        <v>84.543000000000006</v>
      </c>
      <c r="AC1042" s="5">
        <v>84.772999999999996</v>
      </c>
      <c r="AD1042" s="8">
        <v>-5.99</v>
      </c>
      <c r="AE1042" s="8">
        <v>2.4329999999999998</v>
      </c>
      <c r="AF1042" s="7">
        <v>29963260</v>
      </c>
      <c r="AG1042" s="7">
        <v>29805301</v>
      </c>
      <c r="AH1042" s="7">
        <v>29403189</v>
      </c>
      <c r="AI1042" s="5">
        <v>115.53</v>
      </c>
      <c r="AJ1042" s="7">
        <v>424</v>
      </c>
      <c r="AK1042" s="7">
        <v>34621400</v>
      </c>
      <c r="AL1042" s="6">
        <v>6392.8415100000002</v>
      </c>
      <c r="AM1042" s="7">
        <v>29524715</v>
      </c>
      <c r="AN1042" s="5">
        <v>98.524379999999994</v>
      </c>
    </row>
    <row r="1043" spans="1:40" x14ac:dyDescent="0.3">
      <c r="A1043" s="4" t="s">
        <v>1092</v>
      </c>
      <c r="B1043" s="2">
        <v>4783350</v>
      </c>
      <c r="C1043" s="1" t="s">
        <v>54</v>
      </c>
      <c r="D1043" s="5">
        <v>4787.9037162599998</v>
      </c>
      <c r="E1043" s="6">
        <v>58370.903716000001</v>
      </c>
      <c r="F1043" s="6" t="s">
        <v>42</v>
      </c>
      <c r="G1043" s="5">
        <v>0.47499999999999998</v>
      </c>
      <c r="H1043" s="5">
        <v>7.9675089999999997</v>
      </c>
      <c r="I1043" s="5">
        <v>0.47499999999999998</v>
      </c>
      <c r="J1043" s="5">
        <v>7.9675089999999997</v>
      </c>
      <c r="K1043" s="5" t="s">
        <v>799</v>
      </c>
      <c r="L1043" s="5">
        <v>2.41810014</v>
      </c>
      <c r="M1043" s="5">
        <v>21.960198999999999</v>
      </c>
      <c r="N1043" s="5" t="s">
        <v>42</v>
      </c>
      <c r="O1043" s="5" t="s">
        <v>42</v>
      </c>
      <c r="P1043" s="5">
        <v>1.252648</v>
      </c>
      <c r="Q1043" s="5">
        <v>8.1353179999999998</v>
      </c>
      <c r="R1043" s="5">
        <v>8.1353179999999998</v>
      </c>
      <c r="S1043" s="1" t="s">
        <v>49</v>
      </c>
      <c r="T1043" s="7">
        <v>55068000</v>
      </c>
      <c r="U1043" s="7">
        <v>57385000</v>
      </c>
      <c r="V1043" s="7">
        <v>46587000</v>
      </c>
      <c r="W1043" s="7">
        <v>37635000</v>
      </c>
      <c r="X1043" s="7">
        <v>46598000</v>
      </c>
      <c r="Y1043" s="7">
        <v>51765000</v>
      </c>
      <c r="Z1043" s="7">
        <v>53325000</v>
      </c>
      <c r="AA1043" s="7">
        <v>55068000</v>
      </c>
      <c r="AB1043" s="8">
        <v>9.2650000000000006</v>
      </c>
      <c r="AC1043" s="8">
        <v>11.951000000000001</v>
      </c>
      <c r="AD1043" s="8">
        <v>11.426</v>
      </c>
      <c r="AE1043" s="5">
        <v>14.468</v>
      </c>
      <c r="AF1043" s="7">
        <v>216941718</v>
      </c>
      <c r="AG1043" s="7">
        <v>216941718</v>
      </c>
      <c r="AH1043" s="7">
        <v>217219329</v>
      </c>
      <c r="AI1043" s="5">
        <v>48.87</v>
      </c>
      <c r="AJ1043" s="7">
        <v>75</v>
      </c>
      <c r="AK1043" s="7">
        <v>106027366</v>
      </c>
      <c r="AL1043" s="6">
        <v>2340.0239670000001</v>
      </c>
      <c r="AM1043" s="7">
        <v>73907233</v>
      </c>
      <c r="AN1043" s="5">
        <v>34.067779999999999</v>
      </c>
    </row>
    <row r="1044" spans="1:40" x14ac:dyDescent="0.3">
      <c r="A1044" s="4" t="s">
        <v>1093</v>
      </c>
      <c r="B1044" s="2">
        <v>100469</v>
      </c>
      <c r="C1044" s="1" t="s">
        <v>41</v>
      </c>
      <c r="D1044" s="5">
        <v>5077.7841134</v>
      </c>
      <c r="E1044" s="6" t="s">
        <v>42</v>
      </c>
      <c r="F1044" s="6">
        <v>3979.4761129999997</v>
      </c>
      <c r="G1044" s="5">
        <v>0.7</v>
      </c>
      <c r="H1044" s="5">
        <v>14.2575757575758</v>
      </c>
      <c r="I1044" s="5">
        <v>0.7</v>
      </c>
      <c r="J1044" s="5">
        <v>14.2575757575758</v>
      </c>
      <c r="K1044" s="5">
        <v>1.65834237202096</v>
      </c>
      <c r="L1044" s="5">
        <v>1.02453586941556</v>
      </c>
      <c r="M1044" s="5">
        <v>10.757358999999999</v>
      </c>
      <c r="N1044" s="5" t="s">
        <v>42</v>
      </c>
      <c r="O1044" s="5" t="s">
        <v>42</v>
      </c>
      <c r="P1044" s="5" t="s">
        <v>42</v>
      </c>
      <c r="Q1044" s="5" t="s">
        <v>42</v>
      </c>
      <c r="R1044" s="5" t="s">
        <v>42</v>
      </c>
      <c r="S1044" s="1" t="s">
        <v>49</v>
      </c>
      <c r="T1044" s="7">
        <v>1054611</v>
      </c>
      <c r="U1044" s="7">
        <v>1046362</v>
      </c>
      <c r="V1044" s="7">
        <v>1020862</v>
      </c>
      <c r="W1044" s="7">
        <v>1040599</v>
      </c>
      <c r="X1044" s="7">
        <v>1029292</v>
      </c>
      <c r="Y1044" s="7">
        <v>1028738</v>
      </c>
      <c r="Z1044" s="7">
        <v>1042248</v>
      </c>
      <c r="AA1044" s="7">
        <v>1054611</v>
      </c>
      <c r="AB1044" s="5" t="s">
        <v>42</v>
      </c>
      <c r="AC1044" s="5" t="s">
        <v>42</v>
      </c>
      <c r="AD1044" s="5" t="s">
        <v>42</v>
      </c>
      <c r="AE1044" s="5" t="s">
        <v>42</v>
      </c>
      <c r="AF1044" s="7">
        <v>135220770</v>
      </c>
      <c r="AG1044" s="7">
        <v>135195704</v>
      </c>
      <c r="AH1044" s="7">
        <v>134933015</v>
      </c>
      <c r="AI1044" s="5">
        <v>71.64</v>
      </c>
      <c r="AJ1044" s="7">
        <v>382</v>
      </c>
      <c r="AK1044" s="7">
        <v>96646632</v>
      </c>
      <c r="AL1044" s="6">
        <v>3637.7792279999999</v>
      </c>
      <c r="AM1044" s="7">
        <v>131771638</v>
      </c>
      <c r="AN1044" s="5">
        <v>97.678129999999996</v>
      </c>
    </row>
    <row r="1045" spans="1:40" x14ac:dyDescent="0.3">
      <c r="A1045" s="4" t="s">
        <v>1094</v>
      </c>
      <c r="B1045" s="2">
        <v>7555494</v>
      </c>
      <c r="C1045" s="1" t="s">
        <v>41</v>
      </c>
      <c r="D1045" s="5">
        <v>4595.9355704</v>
      </c>
      <c r="E1045" s="6">
        <v>3909.1995700000002</v>
      </c>
      <c r="F1045" s="6" t="s">
        <v>42</v>
      </c>
      <c r="G1045" s="5">
        <v>0.91</v>
      </c>
      <c r="H1045" s="5">
        <v>90.129723999999996</v>
      </c>
      <c r="I1045" s="5">
        <v>0.91</v>
      </c>
      <c r="J1045" s="5">
        <v>90.129723999999996</v>
      </c>
      <c r="K1045" s="5">
        <v>5.1874695699999993</v>
      </c>
      <c r="L1045" s="5">
        <v>5.1874695699999993</v>
      </c>
      <c r="M1045" s="5">
        <v>78.294953000000007</v>
      </c>
      <c r="N1045" s="5" t="s">
        <v>42</v>
      </c>
      <c r="O1045" s="5" t="s">
        <v>42</v>
      </c>
      <c r="P1045" s="5">
        <v>16.185887999999998</v>
      </c>
      <c r="Q1045" s="5">
        <v>55.392282999999999</v>
      </c>
      <c r="R1045" s="5">
        <v>55.392282999999999</v>
      </c>
      <c r="S1045" s="1" t="s">
        <v>49</v>
      </c>
      <c r="T1045" s="7">
        <v>50699</v>
      </c>
      <c r="U1045" s="7" t="s">
        <v>42</v>
      </c>
      <c r="V1045" s="7" t="s">
        <v>42</v>
      </c>
      <c r="W1045" s="7" t="s">
        <v>42</v>
      </c>
      <c r="X1045" s="7">
        <v>241519</v>
      </c>
      <c r="Y1045" s="7">
        <v>166234</v>
      </c>
      <c r="Z1045" s="7">
        <v>95949</v>
      </c>
      <c r="AA1045" s="7">
        <v>50699</v>
      </c>
      <c r="AB1045" s="5">
        <v>93.897000000000006</v>
      </c>
      <c r="AC1045" s="5">
        <v>92.554000000000002</v>
      </c>
      <c r="AD1045" s="5">
        <v>-181.89699999999999</v>
      </c>
      <c r="AE1045" s="5">
        <v>28.629000000000001</v>
      </c>
      <c r="AF1045" s="7">
        <v>28757000</v>
      </c>
      <c r="AG1045" s="7">
        <v>28709000</v>
      </c>
      <c r="AH1045" s="7">
        <v>28194655</v>
      </c>
      <c r="AI1045" s="5">
        <v>89.57</v>
      </c>
      <c r="AJ1045" s="7">
        <v>350</v>
      </c>
      <c r="AK1045" s="7">
        <v>25760372</v>
      </c>
      <c r="AL1045" s="6">
        <v>4116.5074450000002</v>
      </c>
      <c r="AM1045" s="7">
        <v>22774631</v>
      </c>
      <c r="AN1045" s="5">
        <v>79.187060000000002</v>
      </c>
    </row>
    <row r="1046" spans="1:40" x14ac:dyDescent="0.3">
      <c r="A1046" s="4" t="s">
        <v>1095</v>
      </c>
      <c r="B1046" s="2">
        <v>6858530</v>
      </c>
      <c r="C1046" s="1" t="s">
        <v>41</v>
      </c>
      <c r="D1046" s="5">
        <v>4994.3130739999997</v>
      </c>
      <c r="E1046" s="6">
        <v>5472.877074</v>
      </c>
      <c r="F1046" s="6" t="s">
        <v>42</v>
      </c>
      <c r="G1046" s="5">
        <v>0.56000000000000005</v>
      </c>
      <c r="H1046" s="5">
        <v>68.229007999999993</v>
      </c>
      <c r="I1046" s="5">
        <v>0.56000000000000005</v>
      </c>
      <c r="J1046" s="5">
        <v>68.229007999999993</v>
      </c>
      <c r="K1046" s="5">
        <v>14.64525643</v>
      </c>
      <c r="L1046" s="5">
        <v>8.2067762399999999</v>
      </c>
      <c r="M1046" s="5">
        <v>38.278373000000002</v>
      </c>
      <c r="N1046" s="5" t="s">
        <v>42</v>
      </c>
      <c r="O1046" s="5" t="s">
        <v>42</v>
      </c>
      <c r="P1046" s="5">
        <v>3.0006629999999999</v>
      </c>
      <c r="Q1046" s="5">
        <v>22.488257000000001</v>
      </c>
      <c r="R1046" s="5">
        <v>22.488257000000001</v>
      </c>
      <c r="S1046" s="1" t="s">
        <v>43</v>
      </c>
      <c r="T1046" s="7">
        <v>1823889</v>
      </c>
      <c r="U1046" s="7">
        <v>1563548</v>
      </c>
      <c r="V1046" s="7">
        <v>1301674</v>
      </c>
      <c r="W1046" s="7">
        <v>910739</v>
      </c>
      <c r="X1046" s="7">
        <v>1823889</v>
      </c>
      <c r="Y1046" s="7">
        <v>1760752</v>
      </c>
      <c r="Z1046" s="7">
        <v>1664851</v>
      </c>
      <c r="AA1046" s="7">
        <v>1618274</v>
      </c>
      <c r="AB1046" s="8">
        <v>14.16</v>
      </c>
      <c r="AC1046" s="8">
        <v>14.16</v>
      </c>
      <c r="AD1046" s="8">
        <v>11.61</v>
      </c>
      <c r="AE1046" s="8">
        <v>11.61</v>
      </c>
      <c r="AF1046" s="7">
        <v>52680800</v>
      </c>
      <c r="AG1046" s="7">
        <v>52761724</v>
      </c>
      <c r="AH1046" s="7">
        <v>52726191</v>
      </c>
      <c r="AI1046" s="5">
        <v>86.89</v>
      </c>
      <c r="AJ1046" s="7">
        <v>313</v>
      </c>
      <c r="AK1046" s="7">
        <v>48553960</v>
      </c>
      <c r="AL1046" s="6">
        <v>4339.7529439999998</v>
      </c>
      <c r="AM1046" s="7">
        <v>45874542</v>
      </c>
      <c r="AN1046" s="5">
        <v>82.098709999999997</v>
      </c>
    </row>
    <row r="1047" spans="1:40" x14ac:dyDescent="0.3">
      <c r="A1047" s="4" t="s">
        <v>1096</v>
      </c>
      <c r="B1047" s="2">
        <v>4262539</v>
      </c>
      <c r="C1047" s="1" t="s">
        <v>54</v>
      </c>
      <c r="D1047" s="5">
        <v>5350.5455073599996</v>
      </c>
      <c r="E1047" s="6">
        <v>25051.729507</v>
      </c>
      <c r="F1047" s="6">
        <v>26201.620507</v>
      </c>
      <c r="G1047" s="5">
        <v>0.82</v>
      </c>
      <c r="H1047" s="5">
        <v>10.950536</v>
      </c>
      <c r="I1047" s="5">
        <v>0.82</v>
      </c>
      <c r="J1047" s="5">
        <v>10.950536</v>
      </c>
      <c r="K1047" s="5">
        <v>0.69709061999999999</v>
      </c>
      <c r="L1047" s="5">
        <v>0.69709061999999999</v>
      </c>
      <c r="M1047" s="5" t="s">
        <v>799</v>
      </c>
      <c r="N1047" s="5" t="s">
        <v>42</v>
      </c>
      <c r="O1047" s="5" t="s">
        <v>42</v>
      </c>
      <c r="P1047" s="5">
        <v>9.151885</v>
      </c>
      <c r="Q1047" s="5" t="s">
        <v>42</v>
      </c>
      <c r="R1047" s="5">
        <v>10.153128581172499</v>
      </c>
      <c r="S1047" s="1" t="s">
        <v>49</v>
      </c>
      <c r="T1047" s="7">
        <v>2684977</v>
      </c>
      <c r="U1047" s="7">
        <v>2317302</v>
      </c>
      <c r="V1047" s="7">
        <v>2088389</v>
      </c>
      <c r="W1047" s="7">
        <v>2015439</v>
      </c>
      <c r="X1047" s="7">
        <v>2737330</v>
      </c>
      <c r="Y1047" s="7">
        <v>2706529</v>
      </c>
      <c r="Z1047" s="7">
        <v>2712145</v>
      </c>
      <c r="AA1047" s="7">
        <v>2684977</v>
      </c>
      <c r="AB1047" s="5">
        <v>60.194000000000003</v>
      </c>
      <c r="AC1047" s="5">
        <v>58.993000000000002</v>
      </c>
      <c r="AD1047" s="5" t="s">
        <v>42</v>
      </c>
      <c r="AE1047" s="5" t="s">
        <v>42</v>
      </c>
      <c r="AF1047" s="7">
        <v>111376884</v>
      </c>
      <c r="AG1047" s="7">
        <v>111376884</v>
      </c>
      <c r="AH1047" s="7">
        <v>111027252</v>
      </c>
      <c r="AI1047" s="5">
        <v>97.72</v>
      </c>
      <c r="AJ1047" s="7">
        <v>417</v>
      </c>
      <c r="AK1047" s="7">
        <v>108840602</v>
      </c>
      <c r="AL1047" s="6">
        <v>5228.7025199999998</v>
      </c>
      <c r="AM1047" s="7">
        <v>104047057</v>
      </c>
      <c r="AN1047" s="8">
        <v>93.418899999999994</v>
      </c>
    </row>
    <row r="1048" spans="1:40" x14ac:dyDescent="0.3">
      <c r="A1048" s="4" t="s">
        <v>1097</v>
      </c>
      <c r="B1048" s="2">
        <v>1005468</v>
      </c>
      <c r="C1048" s="1" t="s">
        <v>41</v>
      </c>
      <c r="D1048" s="5">
        <v>5043.8725599600002</v>
      </c>
      <c r="E1048" s="6" t="s">
        <v>42</v>
      </c>
      <c r="F1048" s="6">
        <v>3325.8795599999999</v>
      </c>
      <c r="G1048" s="5">
        <v>1.55</v>
      </c>
      <c r="H1048" s="5">
        <v>7.3125</v>
      </c>
      <c r="I1048" s="5">
        <v>1.55</v>
      </c>
      <c r="J1048" s="5">
        <v>7.3125</v>
      </c>
      <c r="K1048" s="5">
        <v>1.0981674497038001</v>
      </c>
      <c r="L1048" s="5">
        <v>0.96004912400152409</v>
      </c>
      <c r="M1048" s="5">
        <v>6.4054169999999999</v>
      </c>
      <c r="N1048" s="5" t="s">
        <v>42</v>
      </c>
      <c r="O1048" s="5" t="s">
        <v>42</v>
      </c>
      <c r="P1048" s="5" t="s">
        <v>42</v>
      </c>
      <c r="Q1048" s="5" t="s">
        <v>42</v>
      </c>
      <c r="R1048" s="5" t="s">
        <v>42</v>
      </c>
      <c r="S1048" s="1" t="s">
        <v>49</v>
      </c>
      <c r="T1048" s="7">
        <v>1559068</v>
      </c>
      <c r="U1048" s="7">
        <v>1251438</v>
      </c>
      <c r="V1048" s="7">
        <v>1098830</v>
      </c>
      <c r="W1048" s="7">
        <v>988824</v>
      </c>
      <c r="X1048" s="7">
        <v>1649062</v>
      </c>
      <c r="Y1048" s="7">
        <v>1620391</v>
      </c>
      <c r="Z1048" s="7">
        <v>1592426</v>
      </c>
      <c r="AA1048" s="7">
        <v>1559068</v>
      </c>
      <c r="AB1048" s="5" t="s">
        <v>42</v>
      </c>
      <c r="AC1048" s="5" t="s">
        <v>42</v>
      </c>
      <c r="AD1048" s="5" t="s">
        <v>42</v>
      </c>
      <c r="AE1048" s="5" t="s">
        <v>42</v>
      </c>
      <c r="AF1048" s="7">
        <v>113449886</v>
      </c>
      <c r="AG1048" s="7">
        <v>113465238</v>
      </c>
      <c r="AH1048" s="7">
        <v>113136232</v>
      </c>
      <c r="AI1048" s="5">
        <v>94.27</v>
      </c>
      <c r="AJ1048" s="7">
        <v>525</v>
      </c>
      <c r="AK1048" s="7">
        <v>106942423</v>
      </c>
      <c r="AL1048" s="6">
        <v>4754.6601259999998</v>
      </c>
      <c r="AM1048" s="7">
        <v>105983207</v>
      </c>
      <c r="AN1048" s="5">
        <v>93.420550000000006</v>
      </c>
    </row>
    <row r="1049" spans="1:40" x14ac:dyDescent="0.3">
      <c r="A1049" s="4" t="s">
        <v>1098</v>
      </c>
      <c r="B1049" s="2">
        <v>4096031</v>
      </c>
      <c r="C1049" s="1" t="s">
        <v>54</v>
      </c>
      <c r="D1049" s="5">
        <v>4562.0767320799996</v>
      </c>
      <c r="E1049" s="6">
        <v>4328.3677319999997</v>
      </c>
      <c r="F1049" s="6" t="s">
        <v>42</v>
      </c>
      <c r="G1049" s="5">
        <v>2.33</v>
      </c>
      <c r="H1049" s="5">
        <v>11.633532000000001</v>
      </c>
      <c r="I1049" s="5">
        <v>2.33</v>
      </c>
      <c r="J1049" s="5">
        <v>11.633532000000001</v>
      </c>
      <c r="K1049" s="5">
        <v>2.57433252</v>
      </c>
      <c r="L1049" s="5">
        <v>2.15125229</v>
      </c>
      <c r="M1049" s="5">
        <v>18.122043999999999</v>
      </c>
      <c r="N1049" s="5" t="s">
        <v>42</v>
      </c>
      <c r="O1049" s="5" t="s">
        <v>42</v>
      </c>
      <c r="P1049" s="5">
        <v>0.63642500000000002</v>
      </c>
      <c r="Q1049" s="5">
        <v>6.2280639999999998</v>
      </c>
      <c r="R1049" s="5">
        <v>6.2280639999999998</v>
      </c>
      <c r="S1049" s="1" t="s">
        <v>49</v>
      </c>
      <c r="T1049" s="7">
        <v>6838245</v>
      </c>
      <c r="U1049" s="7">
        <v>8387307</v>
      </c>
      <c r="V1049" s="7">
        <v>7926111</v>
      </c>
      <c r="W1049" s="7">
        <v>5474838</v>
      </c>
      <c r="X1049" s="7">
        <v>6801070</v>
      </c>
      <c r="Y1049" s="7">
        <v>6921787</v>
      </c>
      <c r="Z1049" s="7">
        <v>6939336</v>
      </c>
      <c r="AA1049" s="7">
        <v>6838245</v>
      </c>
      <c r="AB1049" s="5">
        <v>20.896000000000001</v>
      </c>
      <c r="AC1049" s="5">
        <v>20.102</v>
      </c>
      <c r="AD1049" s="8">
        <v>11.14</v>
      </c>
      <c r="AE1049" s="8">
        <v>9.8460000000000001</v>
      </c>
      <c r="AF1049" s="7">
        <v>38455000</v>
      </c>
      <c r="AG1049" s="7">
        <v>39009000</v>
      </c>
      <c r="AH1049" s="7">
        <v>39590000</v>
      </c>
      <c r="AI1049" s="5">
        <v>99.25</v>
      </c>
      <c r="AJ1049" s="7">
        <v>465</v>
      </c>
      <c r="AK1049" s="7">
        <v>38118249</v>
      </c>
      <c r="AL1049" s="6">
        <v>4528.0667979999998</v>
      </c>
      <c r="AM1049" s="7">
        <v>38019799</v>
      </c>
      <c r="AN1049" s="5">
        <v>98.998159999999999</v>
      </c>
    </row>
    <row r="1050" spans="1:40" x14ac:dyDescent="0.3">
      <c r="A1050" s="4" t="s">
        <v>1099</v>
      </c>
      <c r="B1050" s="2">
        <v>113618</v>
      </c>
      <c r="C1050" s="1" t="s">
        <v>54</v>
      </c>
      <c r="D1050" s="5">
        <v>5599.2057029999996</v>
      </c>
      <c r="E1050" s="6">
        <v>8684.9057030000004</v>
      </c>
      <c r="F1050" s="6">
        <v>8563.0057029999989</v>
      </c>
      <c r="G1050" s="8">
        <v>3.7770000000000001</v>
      </c>
      <c r="H1050" s="5">
        <v>11.846144000000001</v>
      </c>
      <c r="I1050" s="8">
        <v>3.7770000000000001</v>
      </c>
      <c r="J1050" s="5">
        <v>11.846144000000001</v>
      </c>
      <c r="K1050" s="5" t="s">
        <v>799</v>
      </c>
      <c r="L1050" s="5">
        <v>1.6814006699999999</v>
      </c>
      <c r="M1050" s="5">
        <v>6.124574</v>
      </c>
      <c r="N1050" s="5" t="s">
        <v>42</v>
      </c>
      <c r="O1050" s="5" t="s">
        <v>42</v>
      </c>
      <c r="P1050" s="5">
        <v>4.3011619999999997</v>
      </c>
      <c r="Q1050" s="5">
        <v>8.3621280000000002</v>
      </c>
      <c r="R1050" s="5">
        <v>8.3621280000000002</v>
      </c>
      <c r="S1050" s="1" t="s">
        <v>49</v>
      </c>
      <c r="T1050" s="7">
        <v>2057800</v>
      </c>
      <c r="U1050" s="7">
        <v>2329600</v>
      </c>
      <c r="V1050" s="7">
        <v>2412400</v>
      </c>
      <c r="W1050" s="7">
        <v>2027500</v>
      </c>
      <c r="X1050" s="7">
        <v>2019200</v>
      </c>
      <c r="Y1050" s="7">
        <v>2028200</v>
      </c>
      <c r="Z1050" s="7">
        <v>2040300</v>
      </c>
      <c r="AA1050" s="7">
        <v>2057800</v>
      </c>
      <c r="AB1050" s="8">
        <v>55.9</v>
      </c>
      <c r="AC1050" s="5">
        <v>54.387999999999998</v>
      </c>
      <c r="AD1050" s="5">
        <v>36.267000000000003</v>
      </c>
      <c r="AE1050" s="8">
        <v>34.380000000000003</v>
      </c>
      <c r="AF1050" s="7">
        <v>30100000</v>
      </c>
      <c r="AG1050" s="7">
        <v>33200000</v>
      </c>
      <c r="AH1050" s="7">
        <v>35800000</v>
      </c>
      <c r="AI1050" s="5">
        <v>96.45</v>
      </c>
      <c r="AJ1050" s="7">
        <v>490</v>
      </c>
      <c r="AK1050" s="7">
        <v>29151603</v>
      </c>
      <c r="AL1050" s="6">
        <v>5400.3344550000002</v>
      </c>
      <c r="AM1050" s="7">
        <v>29266681</v>
      </c>
      <c r="AN1050" s="5">
        <v>96.828959999999995</v>
      </c>
    </row>
    <row r="1051" spans="1:40" x14ac:dyDescent="0.3">
      <c r="A1051" s="4" t="s">
        <v>1100</v>
      </c>
      <c r="B1051" s="2">
        <v>11067148</v>
      </c>
      <c r="C1051" s="1" t="s">
        <v>54</v>
      </c>
      <c r="D1051" s="5">
        <v>5528.7387602600002</v>
      </c>
      <c r="E1051" s="6">
        <v>7009.5387600000004</v>
      </c>
      <c r="F1051" s="6">
        <v>7009.5387600000004</v>
      </c>
      <c r="G1051" s="5">
        <v>0.01</v>
      </c>
      <c r="H1051" s="5">
        <v>32.948718</v>
      </c>
      <c r="I1051" s="5">
        <v>0.01</v>
      </c>
      <c r="J1051" s="5">
        <v>32.948718</v>
      </c>
      <c r="K1051" s="5">
        <v>1.1193379800000001</v>
      </c>
      <c r="L1051" s="5">
        <v>0.87773223999999994</v>
      </c>
      <c r="M1051" s="5" t="s">
        <v>799</v>
      </c>
      <c r="N1051" s="5" t="s">
        <v>799</v>
      </c>
      <c r="O1051" s="5" t="s">
        <v>799</v>
      </c>
      <c r="P1051" s="5">
        <v>7.783188</v>
      </c>
      <c r="Q1051" s="5">
        <v>28.367215000000002</v>
      </c>
      <c r="R1051" s="5">
        <v>28.367215000000002</v>
      </c>
      <c r="S1051" s="1" t="s">
        <v>49</v>
      </c>
      <c r="T1051" s="7">
        <v>882500</v>
      </c>
      <c r="U1051" s="7">
        <v>813200</v>
      </c>
      <c r="V1051" s="7">
        <v>420400</v>
      </c>
      <c r="W1051" s="7">
        <v>288200</v>
      </c>
      <c r="X1051" s="7">
        <v>900600</v>
      </c>
      <c r="Y1051" s="7">
        <v>908900</v>
      </c>
      <c r="Z1051" s="7">
        <v>890200</v>
      </c>
      <c r="AA1051" s="7">
        <v>882500</v>
      </c>
      <c r="AB1051" s="5">
        <v>53.177999999999997</v>
      </c>
      <c r="AC1051" s="8">
        <v>29.98</v>
      </c>
      <c r="AD1051" s="5">
        <v>48.691000000000003</v>
      </c>
      <c r="AE1051" s="5">
        <v>26.693000000000001</v>
      </c>
      <c r="AF1051" s="7">
        <v>1075164487</v>
      </c>
      <c r="AG1051" s="7">
        <v>1074948055</v>
      </c>
      <c r="AH1051" s="7">
        <v>432429025</v>
      </c>
      <c r="AI1051" s="8">
        <v>63.2</v>
      </c>
      <c r="AJ1051" s="7">
        <v>488</v>
      </c>
      <c r="AK1051" s="7">
        <v>679756000</v>
      </c>
      <c r="AL1051" s="6">
        <v>3493.9458399999999</v>
      </c>
      <c r="AM1051" s="7">
        <v>1071690930</v>
      </c>
      <c r="AN1051" s="5">
        <v>99.633780000000002</v>
      </c>
    </row>
    <row r="1052" spans="1:40" x14ac:dyDescent="0.3">
      <c r="A1052" s="4" t="s">
        <v>1101</v>
      </c>
      <c r="B1052" s="2">
        <v>4337066</v>
      </c>
      <c r="C1052" s="1" t="s">
        <v>54</v>
      </c>
      <c r="D1052" s="5">
        <v>5196.2439972000002</v>
      </c>
      <c r="E1052" s="6">
        <v>7473.5439969999998</v>
      </c>
      <c r="F1052" s="6" t="s">
        <v>42</v>
      </c>
      <c r="G1052" s="5">
        <v>0.18</v>
      </c>
      <c r="H1052" s="5">
        <v>24.548736000000002</v>
      </c>
      <c r="I1052" s="5">
        <v>0.18</v>
      </c>
      <c r="J1052" s="5">
        <v>24.607961</v>
      </c>
      <c r="K1052" s="5" t="s">
        <v>799</v>
      </c>
      <c r="L1052" s="5">
        <v>1.67048804</v>
      </c>
      <c r="M1052" s="5">
        <v>19.047619000000001</v>
      </c>
      <c r="N1052" s="5" t="s">
        <v>42</v>
      </c>
      <c r="O1052" s="5" t="s">
        <v>42</v>
      </c>
      <c r="P1052" s="5">
        <v>2.1712159999999998</v>
      </c>
      <c r="Q1052" s="5">
        <v>9.8507850000000001</v>
      </c>
      <c r="R1052" s="5">
        <v>9.8507850000000001</v>
      </c>
      <c r="S1052" s="1" t="s">
        <v>49</v>
      </c>
      <c r="T1052" s="7">
        <v>3570200</v>
      </c>
      <c r="U1052" s="7">
        <v>3554200</v>
      </c>
      <c r="V1052" s="7">
        <v>3474400</v>
      </c>
      <c r="W1052" s="7">
        <v>2793000</v>
      </c>
      <c r="X1052" s="7">
        <v>3442100</v>
      </c>
      <c r="Y1052" s="7">
        <v>3484300</v>
      </c>
      <c r="Z1052" s="7">
        <v>3535100</v>
      </c>
      <c r="AA1052" s="7">
        <v>3570200</v>
      </c>
      <c r="AB1052" s="5" t="s">
        <v>42</v>
      </c>
      <c r="AC1052" s="5">
        <v>39.563000000000002</v>
      </c>
      <c r="AD1052" s="5" t="s">
        <v>42</v>
      </c>
      <c r="AE1052" s="5">
        <v>20.521999999999998</v>
      </c>
      <c r="AF1052" s="7">
        <v>254699987</v>
      </c>
      <c r="AG1052" s="7">
        <v>261601984</v>
      </c>
      <c r="AH1052" s="7">
        <v>264094061</v>
      </c>
      <c r="AI1052" s="5">
        <v>103.84</v>
      </c>
      <c r="AJ1052" s="7">
        <v>379</v>
      </c>
      <c r="AK1052" s="7">
        <v>264489503</v>
      </c>
      <c r="AL1052" s="6">
        <v>5395.5858609999996</v>
      </c>
      <c r="AM1052" s="7">
        <v>252007431</v>
      </c>
      <c r="AN1052" s="5">
        <v>98.935919999999996</v>
      </c>
    </row>
    <row r="1053" spans="1:40" x14ac:dyDescent="0.3">
      <c r="A1053" s="4" t="s">
        <v>1102</v>
      </c>
      <c r="B1053" s="2">
        <v>4106589</v>
      </c>
      <c r="C1053" s="1" t="s">
        <v>41</v>
      </c>
      <c r="D1053" s="5">
        <v>5513.7732620400002</v>
      </c>
      <c r="E1053" s="6">
        <v>5017.5882620000002</v>
      </c>
      <c r="F1053" s="6" t="s">
        <v>42</v>
      </c>
      <c r="G1053" s="5">
        <v>-0.94499999999999995</v>
      </c>
      <c r="H1053" s="5" t="s">
        <v>799</v>
      </c>
      <c r="I1053" s="5">
        <v>-0.94499999999999995</v>
      </c>
      <c r="J1053" s="5" t="s">
        <v>799</v>
      </c>
      <c r="K1053" s="5">
        <v>8.3182467799999991</v>
      </c>
      <c r="L1053" s="5">
        <v>8.3182467799999991</v>
      </c>
      <c r="M1053" s="5" t="s">
        <v>799</v>
      </c>
      <c r="N1053" s="5" t="s">
        <v>42</v>
      </c>
      <c r="O1053" s="5" t="s">
        <v>42</v>
      </c>
      <c r="P1053" s="5">
        <v>6.2480320000000003</v>
      </c>
      <c r="Q1053" s="5" t="s">
        <v>799</v>
      </c>
      <c r="R1053" s="5">
        <v>-16.313641000000001</v>
      </c>
      <c r="S1053" s="1" t="s">
        <v>49</v>
      </c>
      <c r="T1053" s="7">
        <v>787647</v>
      </c>
      <c r="U1053" s="7">
        <v>587367</v>
      </c>
      <c r="V1053" s="7">
        <v>810456</v>
      </c>
      <c r="W1053" s="7">
        <v>729264</v>
      </c>
      <c r="X1053" s="7">
        <v>803067</v>
      </c>
      <c r="Y1053" s="7">
        <v>813460</v>
      </c>
      <c r="Z1053" s="7">
        <v>776620</v>
      </c>
      <c r="AA1053" s="7">
        <v>787647</v>
      </c>
      <c r="AB1053" s="5">
        <v>-15.164999999999999</v>
      </c>
      <c r="AC1053" s="5">
        <v>-14.308999999999999</v>
      </c>
      <c r="AD1053" s="5">
        <v>-40.527999999999999</v>
      </c>
      <c r="AE1053" s="5">
        <v>-41.872999999999998</v>
      </c>
      <c r="AF1053" s="7">
        <v>157813136</v>
      </c>
      <c r="AG1053" s="7">
        <v>146025246</v>
      </c>
      <c r="AH1053" s="7">
        <v>143393493</v>
      </c>
      <c r="AI1053" s="5">
        <v>99.75</v>
      </c>
      <c r="AJ1053" s="7">
        <v>444</v>
      </c>
      <c r="AK1053" s="7">
        <v>157495376</v>
      </c>
      <c r="AL1053" s="6">
        <v>5499.7385290000002</v>
      </c>
      <c r="AM1053" s="7">
        <v>156644957</v>
      </c>
      <c r="AN1053" s="5">
        <v>99.206869999999995</v>
      </c>
    </row>
    <row r="1054" spans="1:40" x14ac:dyDescent="0.3">
      <c r="A1054" s="4" t="s">
        <v>1103</v>
      </c>
      <c r="B1054" s="2">
        <v>4837291</v>
      </c>
      <c r="C1054" s="1" t="s">
        <v>41</v>
      </c>
      <c r="D1054" s="5">
        <v>5109.1248127600002</v>
      </c>
      <c r="E1054" s="6">
        <v>4583.700812</v>
      </c>
      <c r="F1054" s="6" t="s">
        <v>42</v>
      </c>
      <c r="G1054" s="8">
        <v>1.24</v>
      </c>
      <c r="H1054" s="5">
        <v>30.830204999999999</v>
      </c>
      <c r="I1054" s="8">
        <v>1.24</v>
      </c>
      <c r="J1054" s="5">
        <v>30.830204999999999</v>
      </c>
      <c r="K1054" s="5">
        <v>11.7692178</v>
      </c>
      <c r="L1054" s="5">
        <v>11.37886073</v>
      </c>
      <c r="M1054" s="5">
        <v>23.167413</v>
      </c>
      <c r="N1054" s="5" t="s">
        <v>42</v>
      </c>
      <c r="O1054" s="5" t="s">
        <v>42</v>
      </c>
      <c r="P1054" s="5">
        <v>7.7303329999999999</v>
      </c>
      <c r="Q1054" s="5">
        <v>21.258925999999999</v>
      </c>
      <c r="R1054" s="5">
        <v>21.258925999999999</v>
      </c>
      <c r="S1054" s="1" t="s">
        <v>49</v>
      </c>
      <c r="T1054" s="7">
        <v>554458</v>
      </c>
      <c r="U1054" s="7">
        <v>489723</v>
      </c>
      <c r="V1054" s="7">
        <v>411172</v>
      </c>
      <c r="W1054" s="7">
        <v>362963</v>
      </c>
      <c r="X1054" s="7">
        <v>592950</v>
      </c>
      <c r="Y1054" s="7">
        <v>581079</v>
      </c>
      <c r="Z1054" s="7">
        <v>569580</v>
      </c>
      <c r="AA1054" s="7">
        <v>554458</v>
      </c>
      <c r="AB1054" s="5">
        <v>80.614000000000004</v>
      </c>
      <c r="AC1054" s="8">
        <v>81.52</v>
      </c>
      <c r="AD1054" s="5">
        <v>34.279000000000003</v>
      </c>
      <c r="AE1054" s="5">
        <v>33.648000000000003</v>
      </c>
      <c r="AF1054" s="7">
        <v>36640000</v>
      </c>
      <c r="AG1054" s="7">
        <v>36846000</v>
      </c>
      <c r="AH1054" s="7">
        <v>36796000</v>
      </c>
      <c r="AI1054" s="5">
        <v>100.5</v>
      </c>
      <c r="AJ1054" s="7">
        <v>546</v>
      </c>
      <c r="AK1054" s="7">
        <v>36772051</v>
      </c>
      <c r="AL1054" s="6">
        <v>5134.4814809999998</v>
      </c>
      <c r="AM1054" s="7">
        <v>36371822</v>
      </c>
      <c r="AN1054" s="5">
        <v>99.40249</v>
      </c>
    </row>
    <row r="1055" spans="1:40" x14ac:dyDescent="0.3">
      <c r="A1055" s="4" t="s">
        <v>1104</v>
      </c>
      <c r="B1055" s="2">
        <v>4970138</v>
      </c>
      <c r="C1055" s="1" t="s">
        <v>41</v>
      </c>
      <c r="D1055" s="5">
        <v>4938.5981411100001</v>
      </c>
      <c r="E1055" s="6">
        <v>4482.7591410000005</v>
      </c>
      <c r="F1055" s="6" t="s">
        <v>42</v>
      </c>
      <c r="G1055" s="5">
        <v>-0.16300000000000001</v>
      </c>
      <c r="H1055" s="5" t="s">
        <v>799</v>
      </c>
      <c r="I1055" s="5">
        <v>-0.16300000000000001</v>
      </c>
      <c r="J1055" s="5" t="s">
        <v>799</v>
      </c>
      <c r="K1055" s="5">
        <v>12.180305129999999</v>
      </c>
      <c r="L1055" s="5">
        <v>11.51888772</v>
      </c>
      <c r="M1055" s="5">
        <v>53.943489</v>
      </c>
      <c r="N1055" s="5" t="s">
        <v>42</v>
      </c>
      <c r="O1055" s="5" t="s">
        <v>42</v>
      </c>
      <c r="P1055" s="5">
        <v>8.2021449999999998</v>
      </c>
      <c r="Q1055" s="5" t="s">
        <v>799</v>
      </c>
      <c r="R1055" s="5">
        <v>-53.411326000000003</v>
      </c>
      <c r="S1055" s="1" t="s">
        <v>49</v>
      </c>
      <c r="T1055" s="7">
        <v>499160</v>
      </c>
      <c r="U1055" s="7">
        <v>473634</v>
      </c>
      <c r="V1055" s="7">
        <v>390134</v>
      </c>
      <c r="W1055" s="7">
        <v>292689</v>
      </c>
      <c r="X1055" s="7">
        <v>546535</v>
      </c>
      <c r="Y1055" s="7">
        <v>520775</v>
      </c>
      <c r="Z1055" s="7">
        <v>505847</v>
      </c>
      <c r="AA1055" s="7">
        <v>499160</v>
      </c>
      <c r="AB1055" s="5">
        <v>85.626000000000005</v>
      </c>
      <c r="AC1055" s="5">
        <v>84.055999999999997</v>
      </c>
      <c r="AD1055" s="8">
        <v>-21.14</v>
      </c>
      <c r="AE1055" s="5">
        <v>-17.169</v>
      </c>
      <c r="AF1055" s="7">
        <v>112422071</v>
      </c>
      <c r="AG1055" s="7">
        <v>112179617</v>
      </c>
      <c r="AH1055" s="7">
        <v>108953058</v>
      </c>
      <c r="AI1055" s="5">
        <v>102.87</v>
      </c>
      <c r="AJ1055" s="7">
        <v>415</v>
      </c>
      <c r="AK1055" s="7">
        <v>115699269</v>
      </c>
      <c r="AL1055" s="6">
        <v>5080.3549009999997</v>
      </c>
      <c r="AM1055" s="7">
        <v>110174365</v>
      </c>
      <c r="AN1055" s="5">
        <v>97.958089999999999</v>
      </c>
    </row>
    <row r="1056" spans="1:40" x14ac:dyDescent="0.3">
      <c r="A1056" s="4" t="s">
        <v>1105</v>
      </c>
      <c r="B1056" s="2">
        <v>4884928</v>
      </c>
      <c r="C1056" s="1" t="s">
        <v>54</v>
      </c>
      <c r="D1056" s="5">
        <v>5038.5576631800004</v>
      </c>
      <c r="E1056" s="6">
        <v>9841.8876629999995</v>
      </c>
      <c r="F1056" s="6">
        <v>9841.8876629999995</v>
      </c>
      <c r="G1056" s="5">
        <v>4.0000000000000001E-3</v>
      </c>
      <c r="H1056" s="5">
        <v>28.125751000000001</v>
      </c>
      <c r="I1056" s="5">
        <v>4.0000000000000001E-3</v>
      </c>
      <c r="J1056" s="5">
        <v>28.125751000000001</v>
      </c>
      <c r="K1056" s="5">
        <v>1.88856321</v>
      </c>
      <c r="L1056" s="5">
        <v>1.45811274</v>
      </c>
      <c r="M1056" s="5">
        <v>9.2104920000000003</v>
      </c>
      <c r="N1056" s="5" t="s">
        <v>799</v>
      </c>
      <c r="O1056" s="5" t="s">
        <v>42</v>
      </c>
      <c r="P1056" s="5">
        <v>1.8890960000000001</v>
      </c>
      <c r="Q1056" s="5">
        <v>9.4913900000000009</v>
      </c>
      <c r="R1056" s="5">
        <v>9.4913900000000009</v>
      </c>
      <c r="S1056" s="1" t="s">
        <v>49</v>
      </c>
      <c r="T1056" s="7">
        <v>5433972</v>
      </c>
      <c r="U1056" s="7">
        <v>4960009</v>
      </c>
      <c r="V1056" s="7">
        <v>3680451</v>
      </c>
      <c r="W1056" s="7">
        <v>3298873</v>
      </c>
      <c r="X1056" s="7">
        <v>5209839</v>
      </c>
      <c r="Y1056" s="7">
        <v>5300147</v>
      </c>
      <c r="Z1056" s="7">
        <v>5411624</v>
      </c>
      <c r="AA1056" s="7">
        <v>5433972</v>
      </c>
      <c r="AB1056" s="5">
        <v>18.756</v>
      </c>
      <c r="AC1056" s="5">
        <v>18.481999999999999</v>
      </c>
      <c r="AD1056" s="5">
        <v>17.498000000000001</v>
      </c>
      <c r="AE1056" s="5">
        <v>17.125</v>
      </c>
      <c r="AF1056" s="7">
        <v>71740332</v>
      </c>
      <c r="AG1056" s="7">
        <v>71709298</v>
      </c>
      <c r="AH1056" s="7">
        <v>71515428</v>
      </c>
      <c r="AI1056" s="8">
        <v>83.1</v>
      </c>
      <c r="AJ1056" s="7">
        <v>361</v>
      </c>
      <c r="AK1056" s="7">
        <v>59620547</v>
      </c>
      <c r="AL1056" s="6">
        <v>4187.1510150000004</v>
      </c>
      <c r="AM1056" s="7">
        <v>66604648</v>
      </c>
      <c r="AN1056" s="5">
        <v>92.836969999999994</v>
      </c>
    </row>
    <row r="1057" spans="1:40" x14ac:dyDescent="0.3">
      <c r="A1057" s="4" t="s">
        <v>1106</v>
      </c>
      <c r="B1057" s="2">
        <v>4021861</v>
      </c>
      <c r="C1057" s="1" t="s">
        <v>54</v>
      </c>
      <c r="D1057" s="5">
        <v>5382.1951135999998</v>
      </c>
      <c r="E1057" s="6">
        <v>8809.2951130000001</v>
      </c>
      <c r="F1057" s="6">
        <v>8818.5951139999997</v>
      </c>
      <c r="G1057" s="5">
        <v>7.0000000000000001E-3</v>
      </c>
      <c r="H1057" s="5" t="s">
        <v>799</v>
      </c>
      <c r="I1057" s="5">
        <v>7.0000000000000001E-3</v>
      </c>
      <c r="J1057" s="5" t="s">
        <v>799</v>
      </c>
      <c r="K1057" s="5" t="s">
        <v>799</v>
      </c>
      <c r="L1057" s="5">
        <v>1.6156395000000001</v>
      </c>
      <c r="M1057" s="5">
        <v>23.043478</v>
      </c>
      <c r="N1057" s="5">
        <v>14.491709071684699</v>
      </c>
      <c r="O1057" s="5">
        <v>6.9359886201991499</v>
      </c>
      <c r="P1057" s="5">
        <v>3.7010730000000001</v>
      </c>
      <c r="Q1057" s="5">
        <v>13.553283</v>
      </c>
      <c r="R1057" s="5">
        <v>13.553283</v>
      </c>
      <c r="S1057" s="1" t="s">
        <v>49</v>
      </c>
      <c r="T1057" s="7">
        <v>2314000</v>
      </c>
      <c r="U1057" s="7">
        <v>2224600</v>
      </c>
      <c r="V1057" s="7">
        <v>2165600</v>
      </c>
      <c r="W1057" s="7">
        <v>1738700</v>
      </c>
      <c r="X1057" s="7">
        <v>2380200</v>
      </c>
      <c r="Y1057" s="7">
        <v>2359600</v>
      </c>
      <c r="Z1057" s="7">
        <v>2338100</v>
      </c>
      <c r="AA1057" s="7">
        <v>2314000</v>
      </c>
      <c r="AB1057" s="5">
        <v>64.087999999999994</v>
      </c>
      <c r="AC1057" s="5">
        <v>63.747</v>
      </c>
      <c r="AD1057" s="5">
        <v>26.140999999999998</v>
      </c>
      <c r="AE1057" s="5">
        <v>26.355</v>
      </c>
      <c r="AF1057" s="7">
        <v>441571436</v>
      </c>
      <c r="AG1057" s="7">
        <v>441830818</v>
      </c>
      <c r="AH1057" s="7">
        <v>438976655</v>
      </c>
      <c r="AI1057" s="5">
        <v>74.59</v>
      </c>
      <c r="AJ1057" s="7">
        <v>296</v>
      </c>
      <c r="AK1057" s="7">
        <v>329316795</v>
      </c>
      <c r="AL1057" s="6">
        <v>4014.3717310000002</v>
      </c>
      <c r="AM1057" s="7">
        <v>310579700</v>
      </c>
      <c r="AN1057" s="5">
        <v>70.342429999999993</v>
      </c>
    </row>
    <row r="1058" spans="1:40" x14ac:dyDescent="0.3">
      <c r="A1058" s="4" t="s">
        <v>1107</v>
      </c>
      <c r="B1058" s="2">
        <v>4068983</v>
      </c>
      <c r="C1058" s="1" t="s">
        <v>54</v>
      </c>
      <c r="D1058" s="5">
        <v>4600.2331317899998</v>
      </c>
      <c r="E1058" s="6">
        <v>8052.5431310000004</v>
      </c>
      <c r="F1058" s="6" t="s">
        <v>42</v>
      </c>
      <c r="G1058" s="5">
        <v>0.34599999999999997</v>
      </c>
      <c r="H1058" s="5">
        <v>13.718487</v>
      </c>
      <c r="I1058" s="5">
        <v>0.34599999999999997</v>
      </c>
      <c r="J1058" s="5">
        <v>13.718487</v>
      </c>
      <c r="K1058" s="5">
        <v>2.2355357799999998</v>
      </c>
      <c r="L1058" s="5">
        <v>1.2055384599999999</v>
      </c>
      <c r="M1058" s="5" t="s">
        <v>799</v>
      </c>
      <c r="N1058" s="5" t="s">
        <v>42</v>
      </c>
      <c r="O1058" s="5" t="s">
        <v>42</v>
      </c>
      <c r="P1058" s="5">
        <v>0.168963</v>
      </c>
      <c r="Q1058" s="5">
        <v>6.2205029999999999</v>
      </c>
      <c r="R1058" s="5">
        <v>6.2205029999999999</v>
      </c>
      <c r="S1058" s="1" t="s">
        <v>49</v>
      </c>
      <c r="T1058" s="7">
        <v>48040364</v>
      </c>
      <c r="U1058" s="7">
        <v>50824490</v>
      </c>
      <c r="V1058" s="7">
        <v>54455572</v>
      </c>
      <c r="W1058" s="7">
        <v>49120453</v>
      </c>
      <c r="X1058" s="7">
        <v>47658502</v>
      </c>
      <c r="Y1058" s="7">
        <v>47821247</v>
      </c>
      <c r="Z1058" s="7">
        <v>47816723</v>
      </c>
      <c r="AA1058" s="7">
        <v>48040364</v>
      </c>
      <c r="AB1058" s="8">
        <v>7.3840000000000003</v>
      </c>
      <c r="AC1058" s="8">
        <v>7.3179999999999996</v>
      </c>
      <c r="AD1058" s="8">
        <v>2.427</v>
      </c>
      <c r="AE1058" s="8">
        <v>2.3860000000000001</v>
      </c>
      <c r="AF1058" s="7">
        <v>222400000</v>
      </c>
      <c r="AG1058" s="7">
        <v>222400007</v>
      </c>
      <c r="AH1058" s="7">
        <v>222400007</v>
      </c>
      <c r="AI1058" s="5">
        <v>0.93</v>
      </c>
      <c r="AJ1058" s="7" t="s">
        <v>42</v>
      </c>
      <c r="AK1058" s="7">
        <v>2174292</v>
      </c>
      <c r="AL1058" s="6">
        <v>42.594380000000001</v>
      </c>
      <c r="AM1058" s="7">
        <v>21813068</v>
      </c>
      <c r="AN1058" s="5">
        <v>9.2890499999999996</v>
      </c>
    </row>
    <row r="1059" spans="1:40" x14ac:dyDescent="0.3">
      <c r="A1059" s="4" t="s">
        <v>1108</v>
      </c>
      <c r="B1059" s="2">
        <v>4044522</v>
      </c>
      <c r="C1059" s="1" t="s">
        <v>41</v>
      </c>
      <c r="D1059" s="5">
        <v>4470.51041523</v>
      </c>
      <c r="E1059" s="6">
        <v>10557.510415000001</v>
      </c>
      <c r="F1059" s="6" t="s">
        <v>42</v>
      </c>
      <c r="G1059" s="5">
        <v>4.5999999999999999E-2</v>
      </c>
      <c r="H1059" s="5" t="s">
        <v>799</v>
      </c>
      <c r="I1059" s="5">
        <v>4.5999999999999999E-2</v>
      </c>
      <c r="J1059" s="5" t="s">
        <v>799</v>
      </c>
      <c r="K1059" s="5">
        <v>1.65269238</v>
      </c>
      <c r="L1059" s="5">
        <v>1.30825959</v>
      </c>
      <c r="M1059" s="5">
        <v>9.7152250000000002</v>
      </c>
      <c r="N1059" s="5" t="s">
        <v>42</v>
      </c>
      <c r="O1059" s="5" t="s">
        <v>42</v>
      </c>
      <c r="P1059" s="5">
        <v>1.049976</v>
      </c>
      <c r="Q1059" s="5">
        <v>19.160636</v>
      </c>
      <c r="R1059" s="5">
        <v>19.160636</v>
      </c>
      <c r="S1059" s="1" t="s">
        <v>49</v>
      </c>
      <c r="T1059" s="7">
        <v>10825000</v>
      </c>
      <c r="U1059" s="7">
        <v>14190000</v>
      </c>
      <c r="V1059" s="7">
        <v>11216000</v>
      </c>
      <c r="W1059" s="7">
        <v>6140000</v>
      </c>
      <c r="X1059" s="7">
        <v>10055000</v>
      </c>
      <c r="Y1059" s="7">
        <v>10282000</v>
      </c>
      <c r="Z1059" s="7">
        <v>10632000</v>
      </c>
      <c r="AA1059" s="7">
        <v>10825000</v>
      </c>
      <c r="AB1059" s="8">
        <v>7.8979999999999997</v>
      </c>
      <c r="AC1059" s="8">
        <v>6.3550000000000004</v>
      </c>
      <c r="AD1059" s="8">
        <v>4.7759999999999998</v>
      </c>
      <c r="AE1059" s="8">
        <v>3.7389999999999999</v>
      </c>
      <c r="AF1059" s="7">
        <v>504003429</v>
      </c>
      <c r="AG1059" s="7">
        <v>475462962</v>
      </c>
      <c r="AH1059" s="7">
        <v>410802959</v>
      </c>
      <c r="AI1059" s="5">
        <v>90.22</v>
      </c>
      <c r="AJ1059" s="7">
        <v>135</v>
      </c>
      <c r="AK1059" s="7">
        <v>454709271</v>
      </c>
      <c r="AL1059" s="6">
        <v>4033.2712329999999</v>
      </c>
      <c r="AM1059" s="7">
        <v>52854880</v>
      </c>
      <c r="AN1059" s="5">
        <v>10.48701</v>
      </c>
    </row>
    <row r="1060" spans="1:40" x14ac:dyDescent="0.3">
      <c r="A1060" s="4" t="s">
        <v>1109</v>
      </c>
      <c r="B1060" s="2">
        <v>4531073</v>
      </c>
      <c r="C1060" s="1" t="s">
        <v>54</v>
      </c>
      <c r="D1060" s="5">
        <v>5020.1811992000003</v>
      </c>
      <c r="E1060" s="6">
        <v>5042.3241989999997</v>
      </c>
      <c r="F1060" s="6">
        <v>5042.3241989999997</v>
      </c>
      <c r="G1060" s="5">
        <v>0.20899999999999999</v>
      </c>
      <c r="H1060" s="5">
        <v>37.2222222222222</v>
      </c>
      <c r="I1060" s="5">
        <v>0.20899999999999999</v>
      </c>
      <c r="J1060" s="5">
        <v>37.2222222222222</v>
      </c>
      <c r="K1060" s="5">
        <v>1.89336147628021</v>
      </c>
      <c r="L1060" s="5">
        <v>1.89336147628021</v>
      </c>
      <c r="M1060" s="5">
        <v>17.279174999999999</v>
      </c>
      <c r="N1060" s="5" t="s">
        <v>42</v>
      </c>
      <c r="O1060" s="5" t="s">
        <v>42</v>
      </c>
      <c r="P1060" s="5">
        <v>18.739405000000001</v>
      </c>
      <c r="Q1060" s="5">
        <v>22.107894000000002</v>
      </c>
      <c r="R1060" s="5">
        <v>27.004735428448999</v>
      </c>
      <c r="S1060" s="1" t="s">
        <v>49</v>
      </c>
      <c r="T1060" s="7">
        <v>217770</v>
      </c>
      <c r="U1060" s="7">
        <v>196132</v>
      </c>
      <c r="V1060" s="7">
        <v>192351</v>
      </c>
      <c r="W1060" s="7">
        <v>178332</v>
      </c>
      <c r="X1060" s="7">
        <v>269076</v>
      </c>
      <c r="Y1060" s="7">
        <v>247572</v>
      </c>
      <c r="Z1060" s="7">
        <v>230234</v>
      </c>
      <c r="AA1060" s="7">
        <v>217770</v>
      </c>
      <c r="AB1060" s="5">
        <v>95.594999999999999</v>
      </c>
      <c r="AC1060" s="5">
        <v>95.325000000000003</v>
      </c>
      <c r="AD1060" s="5">
        <v>85.432000000000002</v>
      </c>
      <c r="AE1060" s="5">
        <v>84.763000000000005</v>
      </c>
      <c r="AF1060" s="7">
        <v>171122858</v>
      </c>
      <c r="AG1060" s="7">
        <v>153881933</v>
      </c>
      <c r="AH1060" s="7">
        <v>115409356</v>
      </c>
      <c r="AI1060" s="8">
        <v>89.66</v>
      </c>
      <c r="AJ1060" s="7">
        <v>431</v>
      </c>
      <c r="AK1060" s="7">
        <v>167957026</v>
      </c>
      <c r="AL1060" s="6">
        <v>4501.2482959999998</v>
      </c>
      <c r="AM1060" s="7">
        <v>186354459</v>
      </c>
      <c r="AN1060" s="5">
        <v>99.484449999999995</v>
      </c>
    </row>
    <row r="1061" spans="1:40" x14ac:dyDescent="0.3">
      <c r="A1061" s="4" t="s">
        <v>1110</v>
      </c>
      <c r="B1061" s="2">
        <v>4897155</v>
      </c>
      <c r="C1061" s="1" t="s">
        <v>41</v>
      </c>
      <c r="D1061" s="5">
        <v>5005.7188726200002</v>
      </c>
      <c r="E1061" s="6">
        <v>7593.1248720000003</v>
      </c>
      <c r="F1061" s="6">
        <v>11745.947803000001</v>
      </c>
      <c r="G1061" s="5">
        <v>0.52</v>
      </c>
      <c r="H1061" s="5">
        <v>20.916523000000002</v>
      </c>
      <c r="I1061" s="5">
        <v>0.52</v>
      </c>
      <c r="J1061" s="5">
        <v>20.916523000000002</v>
      </c>
      <c r="K1061" s="5">
        <v>3.5719009499999999</v>
      </c>
      <c r="L1061" s="5">
        <v>3.5719009499999999</v>
      </c>
      <c r="M1061" s="5" t="s">
        <v>799</v>
      </c>
      <c r="N1061" s="5">
        <v>6.6022806443132698</v>
      </c>
      <c r="O1061" s="5">
        <v>6.97135323960274</v>
      </c>
      <c r="P1061" s="5">
        <v>9.5581700000000005</v>
      </c>
      <c r="Q1061" s="5">
        <v>9.8506850000000004</v>
      </c>
      <c r="R1061" s="5">
        <v>9.8506850000000004</v>
      </c>
      <c r="S1061" s="1" t="s">
        <v>49</v>
      </c>
      <c r="T1061" s="7">
        <v>790812</v>
      </c>
      <c r="U1061" s="7">
        <v>822910</v>
      </c>
      <c r="V1061" s="7">
        <v>504297</v>
      </c>
      <c r="W1061" s="7">
        <v>249566</v>
      </c>
      <c r="X1061" s="7">
        <v>794412</v>
      </c>
      <c r="Y1061" s="7">
        <v>878510</v>
      </c>
      <c r="Z1061" s="7">
        <v>825326</v>
      </c>
      <c r="AA1061" s="7">
        <v>790812</v>
      </c>
      <c r="AB1061" s="8">
        <v>100</v>
      </c>
      <c r="AC1061" s="8">
        <v>100</v>
      </c>
      <c r="AD1061" s="5">
        <v>93.643000000000001</v>
      </c>
      <c r="AE1061" s="5">
        <v>97.031000000000006</v>
      </c>
      <c r="AF1061" s="7">
        <v>102947008</v>
      </c>
      <c r="AG1061" s="7">
        <v>91423830</v>
      </c>
      <c r="AH1061" s="7">
        <v>70861557</v>
      </c>
      <c r="AI1061" s="5">
        <v>97.84</v>
      </c>
      <c r="AJ1061" s="7">
        <v>370</v>
      </c>
      <c r="AK1061" s="7">
        <v>100752398</v>
      </c>
      <c r="AL1061" s="6">
        <v>4897.5740660000001</v>
      </c>
      <c r="AM1061" s="7">
        <v>94630597</v>
      </c>
      <c r="AN1061" s="5">
        <v>91.894760000000005</v>
      </c>
    </row>
    <row r="1062" spans="1:40" x14ac:dyDescent="0.3">
      <c r="A1062" s="4" t="s">
        <v>1111</v>
      </c>
      <c r="B1062" s="2">
        <v>4067801</v>
      </c>
      <c r="C1062" s="1" t="s">
        <v>41</v>
      </c>
      <c r="D1062" s="5">
        <v>5324.0878834699997</v>
      </c>
      <c r="E1062" s="6">
        <v>4770.1338830000004</v>
      </c>
      <c r="F1062" s="6" t="s">
        <v>42</v>
      </c>
      <c r="G1062" s="5">
        <v>1.83</v>
      </c>
      <c r="H1062" s="5">
        <v>17.004413</v>
      </c>
      <c r="I1062" s="5">
        <v>1.83</v>
      </c>
      <c r="J1062" s="5">
        <v>17.004413</v>
      </c>
      <c r="K1062" s="5">
        <v>3.62994094</v>
      </c>
      <c r="L1062" s="5">
        <v>2.76089173</v>
      </c>
      <c r="M1062" s="5">
        <v>9.7822689999999994</v>
      </c>
      <c r="N1062" s="5" t="s">
        <v>42</v>
      </c>
      <c r="O1062" s="5" t="s">
        <v>42</v>
      </c>
      <c r="P1062" s="5">
        <v>2.5017830000000001</v>
      </c>
      <c r="Q1062" s="5">
        <v>10.124459</v>
      </c>
      <c r="R1062" s="5">
        <v>10.124459</v>
      </c>
      <c r="S1062" s="1" t="s">
        <v>98</v>
      </c>
      <c r="T1062" s="7">
        <v>1788890</v>
      </c>
      <c r="U1062" s="7">
        <v>1897617</v>
      </c>
      <c r="V1062" s="7">
        <v>1781460</v>
      </c>
      <c r="W1062" s="7">
        <v>1369230</v>
      </c>
      <c r="X1062" s="7">
        <v>1906694</v>
      </c>
      <c r="Y1062" s="7">
        <v>1845900</v>
      </c>
      <c r="Z1062" s="7">
        <v>1788890</v>
      </c>
      <c r="AA1062" s="7">
        <v>1789885</v>
      </c>
      <c r="AB1062" s="5">
        <v>51.209000000000003</v>
      </c>
      <c r="AC1062" s="5">
        <v>51.481999999999999</v>
      </c>
      <c r="AD1062" s="5">
        <v>22.009</v>
      </c>
      <c r="AE1062" s="5">
        <v>23.492000000000001</v>
      </c>
      <c r="AF1062" s="7">
        <v>53132000</v>
      </c>
      <c r="AG1062" s="7">
        <v>53335000</v>
      </c>
      <c r="AH1062" s="7">
        <v>54237000</v>
      </c>
      <c r="AI1062" s="8">
        <v>94.5</v>
      </c>
      <c r="AJ1062" s="7">
        <v>550</v>
      </c>
      <c r="AK1062" s="7">
        <v>50217467</v>
      </c>
      <c r="AL1062" s="6">
        <v>5031.2880180000002</v>
      </c>
      <c r="AM1062" s="7">
        <v>52764804</v>
      </c>
      <c r="AN1062" s="5">
        <v>99.294110000000003</v>
      </c>
    </row>
    <row r="1063" spans="1:40" x14ac:dyDescent="0.3">
      <c r="A1063" s="4" t="s">
        <v>1112</v>
      </c>
      <c r="B1063" s="2">
        <v>4186601</v>
      </c>
      <c r="C1063" s="1" t="s">
        <v>54</v>
      </c>
      <c r="D1063" s="5">
        <v>5448.1500345200002</v>
      </c>
      <c r="E1063" s="6">
        <v>10859.750034000001</v>
      </c>
      <c r="F1063" s="6" t="s">
        <v>42</v>
      </c>
      <c r="G1063" s="5">
        <v>8.68</v>
      </c>
      <c r="H1063" s="5">
        <v>11.184319</v>
      </c>
      <c r="I1063" s="8">
        <v>8.6950000000000003</v>
      </c>
      <c r="J1063" s="5">
        <v>11.164358</v>
      </c>
      <c r="K1063" s="5" t="s">
        <v>799</v>
      </c>
      <c r="L1063" s="5">
        <v>1.8334572800000002</v>
      </c>
      <c r="M1063" s="5" t="s">
        <v>799</v>
      </c>
      <c r="N1063" s="5" t="s">
        <v>42</v>
      </c>
      <c r="O1063" s="5" t="s">
        <v>42</v>
      </c>
      <c r="P1063" s="5">
        <v>0.57555800000000001</v>
      </c>
      <c r="Q1063" s="5">
        <v>9.7857629999999993</v>
      </c>
      <c r="R1063" s="5">
        <v>9.7857629999999993</v>
      </c>
      <c r="S1063" s="1" t="s">
        <v>49</v>
      </c>
      <c r="T1063" s="7">
        <v>17873700</v>
      </c>
      <c r="U1063" s="7">
        <v>16222100</v>
      </c>
      <c r="V1063" s="7">
        <v>13481900</v>
      </c>
      <c r="W1063" s="7">
        <v>10600200</v>
      </c>
      <c r="X1063" s="7">
        <v>18868200</v>
      </c>
      <c r="Y1063" s="7">
        <v>18352100</v>
      </c>
      <c r="Z1063" s="7">
        <v>18214200</v>
      </c>
      <c r="AA1063" s="7">
        <v>17873700</v>
      </c>
      <c r="AB1063" s="5">
        <v>16.898</v>
      </c>
      <c r="AC1063" s="5">
        <v>16.388999999999999</v>
      </c>
      <c r="AD1063" s="8">
        <v>6.1369999999999996</v>
      </c>
      <c r="AE1063" s="8">
        <v>5.64</v>
      </c>
      <c r="AF1063" s="7">
        <v>13019832</v>
      </c>
      <c r="AG1063" s="7">
        <v>13086392</v>
      </c>
      <c r="AH1063" s="7">
        <v>13403087</v>
      </c>
      <c r="AI1063" s="5">
        <v>109.61</v>
      </c>
      <c r="AJ1063" s="7">
        <v>448</v>
      </c>
      <c r="AK1063" s="7">
        <v>14249115</v>
      </c>
      <c r="AL1063" s="6">
        <v>5971.9465870000004</v>
      </c>
      <c r="AM1063" s="7">
        <v>12699206</v>
      </c>
      <c r="AN1063" s="5">
        <v>97.691220000000001</v>
      </c>
    </row>
    <row r="1064" spans="1:40" x14ac:dyDescent="0.3">
      <c r="A1064" s="4" t="s">
        <v>1113</v>
      </c>
      <c r="B1064" s="2">
        <v>113065</v>
      </c>
      <c r="C1064" s="1" t="s">
        <v>54</v>
      </c>
      <c r="D1064" s="5">
        <v>4684.0651256399997</v>
      </c>
      <c r="E1064" s="6">
        <v>9996.8221250000006</v>
      </c>
      <c r="F1064" s="6">
        <v>10599.372012</v>
      </c>
      <c r="G1064" s="5">
        <v>-0.21299999999999999</v>
      </c>
      <c r="H1064" s="5" t="s">
        <v>799</v>
      </c>
      <c r="I1064" s="5">
        <v>-0.21299999999999999</v>
      </c>
      <c r="J1064" s="5" t="s">
        <v>799</v>
      </c>
      <c r="K1064" s="5">
        <v>1.33158431846897</v>
      </c>
      <c r="L1064" s="5">
        <v>1.2996854783970702</v>
      </c>
      <c r="M1064" s="5">
        <v>35.476444999999998</v>
      </c>
      <c r="N1064" s="5" t="s">
        <v>42</v>
      </c>
      <c r="O1064" s="5" t="s">
        <v>42</v>
      </c>
      <c r="P1064" s="5">
        <v>10.864516999999999</v>
      </c>
      <c r="Q1064" s="5">
        <v>22.859127000000001</v>
      </c>
      <c r="R1064" s="5">
        <v>50.905411235682003</v>
      </c>
      <c r="S1064" s="1" t="s">
        <v>49</v>
      </c>
      <c r="T1064" s="7">
        <v>841794</v>
      </c>
      <c r="U1064" s="7">
        <v>867529</v>
      </c>
      <c r="V1064" s="7">
        <v>810079</v>
      </c>
      <c r="W1064" s="7">
        <v>1010703</v>
      </c>
      <c r="X1064" s="7">
        <v>928077</v>
      </c>
      <c r="Y1064" s="7">
        <v>906938</v>
      </c>
      <c r="Z1064" s="7">
        <v>903074</v>
      </c>
      <c r="AA1064" s="7">
        <v>841794</v>
      </c>
      <c r="AB1064" s="5">
        <v>44.808</v>
      </c>
      <c r="AC1064" s="5">
        <v>52.875999999999998</v>
      </c>
      <c r="AD1064" s="5">
        <v>32.103000000000002</v>
      </c>
      <c r="AE1064" s="5">
        <v>44.679000000000002</v>
      </c>
      <c r="AF1064" s="7">
        <v>65235013</v>
      </c>
      <c r="AG1064" s="7">
        <v>64814035</v>
      </c>
      <c r="AH1064" s="7">
        <v>64397983</v>
      </c>
      <c r="AI1064" s="5">
        <v>82.31</v>
      </c>
      <c r="AJ1064" s="7">
        <v>394</v>
      </c>
      <c r="AK1064" s="7">
        <v>58178704</v>
      </c>
      <c r="AL1064" s="6">
        <v>3855.5027140000002</v>
      </c>
      <c r="AM1064" s="7">
        <v>70576165</v>
      </c>
      <c r="AN1064" s="5">
        <v>99.850930000000005</v>
      </c>
    </row>
    <row r="1065" spans="1:40" x14ac:dyDescent="0.3">
      <c r="A1065" s="4" t="s">
        <v>1114</v>
      </c>
      <c r="B1065" s="2">
        <v>4602187</v>
      </c>
      <c r="C1065" s="1" t="s">
        <v>54</v>
      </c>
      <c r="D1065" s="5">
        <v>5472.3184221000001</v>
      </c>
      <c r="E1065" s="6">
        <v>6513.4204220000001</v>
      </c>
      <c r="F1065" s="6">
        <v>6513.4204220000001</v>
      </c>
      <c r="G1065" s="5">
        <v>-0.314</v>
      </c>
      <c r="H1065" s="5">
        <v>78.266987</v>
      </c>
      <c r="I1065" s="5">
        <v>-0.314</v>
      </c>
      <c r="J1065" s="5">
        <v>78.266987</v>
      </c>
      <c r="K1065" s="5" t="s">
        <v>799</v>
      </c>
      <c r="L1065" s="5" t="s">
        <v>799</v>
      </c>
      <c r="M1065" s="5">
        <v>46.177363999999997</v>
      </c>
      <c r="N1065" s="5">
        <v>80.041017863012996</v>
      </c>
      <c r="O1065" s="5" t="s">
        <v>799</v>
      </c>
      <c r="P1065" s="5">
        <v>6.2785399999999996</v>
      </c>
      <c r="Q1065" s="5">
        <v>27.926188</v>
      </c>
      <c r="R1065" s="5">
        <v>27.926188</v>
      </c>
      <c r="S1065" s="1" t="s">
        <v>47</v>
      </c>
      <c r="T1065" s="7">
        <v>1027149</v>
      </c>
      <c r="U1065" s="7">
        <v>887447</v>
      </c>
      <c r="V1065" s="7">
        <v>821354</v>
      </c>
      <c r="W1065" s="7">
        <v>415721</v>
      </c>
      <c r="X1065" s="7">
        <v>1037410</v>
      </c>
      <c r="Y1065" s="7">
        <v>1027149</v>
      </c>
      <c r="Z1065" s="7">
        <v>926818</v>
      </c>
      <c r="AA1065" s="7">
        <v>879608</v>
      </c>
      <c r="AB1065" s="5">
        <v>46.561</v>
      </c>
      <c r="AC1065" s="5">
        <v>46.637999999999998</v>
      </c>
      <c r="AD1065" s="5">
        <v>14.493</v>
      </c>
      <c r="AE1065" s="5">
        <v>14.978999999999999</v>
      </c>
      <c r="AF1065" s="7">
        <v>23994030</v>
      </c>
      <c r="AG1065" s="7">
        <v>23953000</v>
      </c>
      <c r="AH1065" s="7">
        <v>23934000</v>
      </c>
      <c r="AI1065" s="5">
        <v>62.11</v>
      </c>
      <c r="AJ1065" s="7">
        <v>380</v>
      </c>
      <c r="AK1065" s="7">
        <v>14901686</v>
      </c>
      <c r="AL1065" s="6">
        <v>3398.6275260000002</v>
      </c>
      <c r="AM1065" s="7">
        <v>17021502</v>
      </c>
      <c r="AN1065" s="5">
        <v>70.940569999999994</v>
      </c>
    </row>
    <row r="1066" spans="1:40" x14ac:dyDescent="0.3">
      <c r="A1066" s="4" t="s">
        <v>1115</v>
      </c>
      <c r="B1066" s="2">
        <v>4376176</v>
      </c>
      <c r="C1066" s="1" t="s">
        <v>54</v>
      </c>
      <c r="D1066" s="5">
        <v>5196.5165750400001</v>
      </c>
      <c r="E1066" s="6" t="s">
        <v>42</v>
      </c>
      <c r="F1066" s="6">
        <v>16440.163574999999</v>
      </c>
      <c r="G1066" s="8">
        <v>1.3</v>
      </c>
      <c r="H1066" s="5">
        <v>31.730829</v>
      </c>
      <c r="I1066" s="8">
        <v>1.3</v>
      </c>
      <c r="J1066" s="5">
        <v>31.730829</v>
      </c>
      <c r="K1066" s="5">
        <v>1.4379937899999999</v>
      </c>
      <c r="L1066" s="5">
        <v>1.3897380400000001</v>
      </c>
      <c r="M1066" s="5" t="s">
        <v>799</v>
      </c>
      <c r="N1066" s="5" t="s">
        <v>42</v>
      </c>
      <c r="O1066" s="5" t="s">
        <v>42</v>
      </c>
      <c r="P1066" s="5" t="s">
        <v>42</v>
      </c>
      <c r="Q1066" s="5" t="s">
        <v>42</v>
      </c>
      <c r="R1066" s="5">
        <v>15.6695955445416</v>
      </c>
      <c r="S1066" s="1" t="s">
        <v>49</v>
      </c>
      <c r="T1066" s="7">
        <v>2005679</v>
      </c>
      <c r="U1066" s="7">
        <v>1628493</v>
      </c>
      <c r="V1066" s="7">
        <v>3582311</v>
      </c>
      <c r="W1066" s="7">
        <v>5181304</v>
      </c>
      <c r="X1066" s="7">
        <v>2777781</v>
      </c>
      <c r="Y1066" s="7">
        <v>1915995</v>
      </c>
      <c r="Z1066" s="7">
        <v>1800351</v>
      </c>
      <c r="AA1066" s="7">
        <v>2005679</v>
      </c>
      <c r="AB1066" s="5">
        <v>90.828999999999994</v>
      </c>
      <c r="AC1066" s="5">
        <v>91.369</v>
      </c>
      <c r="AD1066" s="5" t="s">
        <v>42</v>
      </c>
      <c r="AE1066" s="5" t="s">
        <v>42</v>
      </c>
      <c r="AF1066" s="7">
        <v>51257630</v>
      </c>
      <c r="AG1066" s="7">
        <v>51017418</v>
      </c>
      <c r="AH1066" s="7">
        <v>49925752</v>
      </c>
      <c r="AI1066" s="5">
        <v>82.25</v>
      </c>
      <c r="AJ1066" s="7">
        <v>254</v>
      </c>
      <c r="AK1066" s="7">
        <v>42158238</v>
      </c>
      <c r="AL1066" s="6">
        <v>4274.002168</v>
      </c>
      <c r="AM1066" s="7">
        <v>25473513</v>
      </c>
      <c r="AN1066" s="5">
        <v>49.696840000000002</v>
      </c>
    </row>
    <row r="1067" spans="1:40" x14ac:dyDescent="0.3">
      <c r="A1067" s="4" t="s">
        <v>1116</v>
      </c>
      <c r="B1067" s="2">
        <v>4646110</v>
      </c>
      <c r="C1067" s="1" t="s">
        <v>41</v>
      </c>
      <c r="D1067" s="5">
        <v>5310.3577126199998</v>
      </c>
      <c r="E1067" s="6">
        <v>4910.9207120000001</v>
      </c>
      <c r="F1067" s="6" t="s">
        <v>42</v>
      </c>
      <c r="G1067" s="5">
        <v>0.78700000000000003</v>
      </c>
      <c r="H1067" s="5">
        <v>9.2819479999999999</v>
      </c>
      <c r="I1067" s="5">
        <v>0.78700000000000003</v>
      </c>
      <c r="J1067" s="5">
        <v>9.2819479999999999</v>
      </c>
      <c r="K1067" s="5">
        <v>6.2756747600000002</v>
      </c>
      <c r="L1067" s="5">
        <v>4.1939875200000003</v>
      </c>
      <c r="M1067" s="5">
        <v>10.419955</v>
      </c>
      <c r="N1067" s="5" t="s">
        <v>42</v>
      </c>
      <c r="O1067" s="5" t="s">
        <v>42</v>
      </c>
      <c r="P1067" s="5">
        <v>1.752378</v>
      </c>
      <c r="Q1067" s="5">
        <v>6.7748140000000001</v>
      </c>
      <c r="R1067" s="5">
        <v>6.7748140000000001</v>
      </c>
      <c r="S1067" s="1" t="s">
        <v>98</v>
      </c>
      <c r="T1067" s="7">
        <v>2499841</v>
      </c>
      <c r="U1067" s="7">
        <v>1902137</v>
      </c>
      <c r="V1067" s="7">
        <v>1457592</v>
      </c>
      <c r="W1067" s="7">
        <v>1195617</v>
      </c>
      <c r="X1067" s="7">
        <v>2802433</v>
      </c>
      <c r="Y1067" s="7">
        <v>2740219</v>
      </c>
      <c r="Z1067" s="7">
        <v>2499841</v>
      </c>
      <c r="AA1067" s="7">
        <v>2281721</v>
      </c>
      <c r="AB1067" s="5">
        <v>27.667999999999999</v>
      </c>
      <c r="AC1067" s="5">
        <v>31.795000000000002</v>
      </c>
      <c r="AD1067" s="5">
        <v>23.661000000000001</v>
      </c>
      <c r="AE1067" s="5">
        <v>25.785</v>
      </c>
      <c r="AF1067" s="7">
        <v>143620486</v>
      </c>
      <c r="AG1067" s="7">
        <v>143391305</v>
      </c>
      <c r="AH1067" s="7">
        <v>62096475</v>
      </c>
      <c r="AI1067" s="5">
        <v>103.8</v>
      </c>
      <c r="AJ1067" s="7">
        <v>550</v>
      </c>
      <c r="AK1067" s="7">
        <v>149094841</v>
      </c>
      <c r="AL1067" s="6">
        <v>5512.0362709999999</v>
      </c>
      <c r="AM1067" s="7">
        <v>143136457</v>
      </c>
      <c r="AN1067" s="5">
        <v>99.649690000000007</v>
      </c>
    </row>
    <row r="1068" spans="1:40" x14ac:dyDescent="0.3">
      <c r="A1068" s="4" t="s">
        <v>1117</v>
      </c>
      <c r="B1068" s="2">
        <v>102767</v>
      </c>
      <c r="C1068" s="1" t="s">
        <v>54</v>
      </c>
      <c r="D1068" s="5">
        <v>4751.1048877000003</v>
      </c>
      <c r="E1068" s="6" t="s">
        <v>42</v>
      </c>
      <c r="F1068" s="6">
        <v>4710.8678879999998</v>
      </c>
      <c r="G1068" s="5">
        <v>1.96</v>
      </c>
      <c r="H1068" s="5">
        <v>31.838675213675199</v>
      </c>
      <c r="I1068" s="5">
        <v>1.96</v>
      </c>
      <c r="J1068" s="5">
        <v>31.838675213675199</v>
      </c>
      <c r="K1068" s="5">
        <v>7.1327644088045306</v>
      </c>
      <c r="L1068" s="5">
        <v>4.5613144458189296</v>
      </c>
      <c r="M1068" s="5">
        <v>9.2486763267360796</v>
      </c>
      <c r="N1068" s="5" t="s">
        <v>42</v>
      </c>
      <c r="O1068" s="5" t="s">
        <v>42</v>
      </c>
      <c r="P1068" s="5" t="s">
        <v>42</v>
      </c>
      <c r="Q1068" s="5" t="s">
        <v>42</v>
      </c>
      <c r="R1068" s="5">
        <v>18.256842681750001</v>
      </c>
      <c r="S1068" s="1" t="s">
        <v>49</v>
      </c>
      <c r="T1068" s="7">
        <v>1347967</v>
      </c>
      <c r="U1068" s="7">
        <v>1425638</v>
      </c>
      <c r="V1068" s="7">
        <v>2031061</v>
      </c>
      <c r="W1068" s="7">
        <v>1238213</v>
      </c>
      <c r="X1068" s="7">
        <v>1513658</v>
      </c>
      <c r="Y1068" s="7">
        <v>1443571</v>
      </c>
      <c r="Z1068" s="7">
        <v>1393118</v>
      </c>
      <c r="AA1068" s="7">
        <v>1347967</v>
      </c>
      <c r="AB1068" s="5">
        <v>88.677000000000007</v>
      </c>
      <c r="AC1068" s="5">
        <v>89.837999999999994</v>
      </c>
      <c r="AD1068" s="5" t="s">
        <v>42</v>
      </c>
      <c r="AE1068" s="5" t="s">
        <v>42</v>
      </c>
      <c r="AF1068" s="7">
        <v>17866712</v>
      </c>
      <c r="AG1068" s="7">
        <v>17766336</v>
      </c>
      <c r="AH1068" s="7">
        <v>17788155</v>
      </c>
      <c r="AI1068" s="5">
        <v>88.98</v>
      </c>
      <c r="AJ1068" s="7">
        <v>388</v>
      </c>
      <c r="AK1068" s="7">
        <v>14186542</v>
      </c>
      <c r="AL1068" s="6">
        <v>4227.7313809999996</v>
      </c>
      <c r="AM1068" s="7">
        <v>15419326</v>
      </c>
      <c r="AN1068" s="5">
        <v>96.716729999999998</v>
      </c>
    </row>
    <row r="1069" spans="1:40" x14ac:dyDescent="0.3">
      <c r="A1069" s="4" t="s">
        <v>1118</v>
      </c>
      <c r="B1069" s="2">
        <v>6263905</v>
      </c>
      <c r="C1069" s="1" t="s">
        <v>54</v>
      </c>
      <c r="D1069" s="5">
        <v>5880.9653687500004</v>
      </c>
      <c r="E1069" s="6">
        <v>6199.4418379999997</v>
      </c>
      <c r="F1069" s="6" t="s">
        <v>42</v>
      </c>
      <c r="G1069" s="5">
        <v>0.12083895030650031</v>
      </c>
      <c r="H1069" s="5">
        <v>45.356174000000003</v>
      </c>
      <c r="I1069" s="5">
        <v>0.12083895030650031</v>
      </c>
      <c r="J1069" s="5">
        <v>45.356174000000003</v>
      </c>
      <c r="K1069" s="5">
        <v>4.2549504499999999</v>
      </c>
      <c r="L1069" s="5">
        <v>3.9879731700000001</v>
      </c>
      <c r="M1069" s="5" t="s">
        <v>799</v>
      </c>
      <c r="N1069" s="5" t="s">
        <v>42</v>
      </c>
      <c r="O1069" s="5" t="s">
        <v>42</v>
      </c>
      <c r="P1069" s="5">
        <v>5.0804510000000001</v>
      </c>
      <c r="Q1069" s="5">
        <v>23.448622</v>
      </c>
      <c r="R1069" s="5">
        <v>23.448622</v>
      </c>
      <c r="S1069" s="1" t="s">
        <v>49</v>
      </c>
      <c r="T1069" s="7">
        <v>1173797.8388003113</v>
      </c>
      <c r="U1069" s="7">
        <v>1036316.2604140963</v>
      </c>
      <c r="V1069" s="7">
        <v>998171.16472950974</v>
      </c>
      <c r="W1069" s="7">
        <v>755918.94806558616</v>
      </c>
      <c r="X1069" s="7">
        <v>1186321.0422313812</v>
      </c>
      <c r="Y1069" s="7">
        <v>1176455.070273387</v>
      </c>
      <c r="Z1069" s="7">
        <v>1175077.3029379752</v>
      </c>
      <c r="AA1069" s="7">
        <v>1173797.8388003113</v>
      </c>
      <c r="AB1069" s="5">
        <v>31.315999999999999</v>
      </c>
      <c r="AC1069" s="5">
        <v>28.216000000000001</v>
      </c>
      <c r="AD1069" s="8">
        <v>24.89</v>
      </c>
      <c r="AE1069" s="8">
        <v>21.06</v>
      </c>
      <c r="AF1069" s="7">
        <v>272898625</v>
      </c>
      <c r="AG1069" s="7">
        <v>272854923</v>
      </c>
      <c r="AH1069" s="7">
        <v>265466943</v>
      </c>
      <c r="AI1069" s="5">
        <v>21.53</v>
      </c>
      <c r="AJ1069" s="7">
        <v>180</v>
      </c>
      <c r="AK1069" s="7">
        <v>58748379</v>
      </c>
      <c r="AL1069" s="6">
        <v>1266.0275670000001</v>
      </c>
      <c r="AM1069" s="7">
        <v>49439519</v>
      </c>
      <c r="AN1069" s="5">
        <v>18.116440000000001</v>
      </c>
    </row>
    <row r="1070" spans="1:40" x14ac:dyDescent="0.3">
      <c r="A1070" s="4" t="s">
        <v>1119</v>
      </c>
      <c r="B1070" s="2">
        <v>4057227</v>
      </c>
      <c r="C1070" s="1" t="s">
        <v>54</v>
      </c>
      <c r="D1070" s="5">
        <v>5349.5835144000002</v>
      </c>
      <c r="E1070" s="6">
        <v>8963.5835139999999</v>
      </c>
      <c r="F1070" s="6">
        <v>8963.5835139999999</v>
      </c>
      <c r="G1070" s="5">
        <v>-0.92</v>
      </c>
      <c r="H1070" s="5" t="s">
        <v>799</v>
      </c>
      <c r="I1070" s="5">
        <v>-0.92</v>
      </c>
      <c r="J1070" s="5" t="s">
        <v>799</v>
      </c>
      <c r="K1070" s="5" t="s">
        <v>799</v>
      </c>
      <c r="L1070" s="5">
        <v>1.15423144</v>
      </c>
      <c r="M1070" s="5">
        <v>22.993348000000001</v>
      </c>
      <c r="N1070" s="5">
        <v>72.127014784818698</v>
      </c>
      <c r="O1070" s="5" t="s">
        <v>799</v>
      </c>
      <c r="P1070" s="5">
        <v>2.3594590000000002</v>
      </c>
      <c r="Q1070" s="5">
        <v>7.4386590000000004</v>
      </c>
      <c r="R1070" s="5">
        <v>7.4386590000000004</v>
      </c>
      <c r="S1070" s="1" t="s">
        <v>49</v>
      </c>
      <c r="T1070" s="7">
        <v>3906000</v>
      </c>
      <c r="U1070" s="7">
        <v>4169000</v>
      </c>
      <c r="V1070" s="7">
        <v>4122000</v>
      </c>
      <c r="W1070" s="7">
        <v>4037000</v>
      </c>
      <c r="X1070" s="7">
        <v>3799000</v>
      </c>
      <c r="Y1070" s="7">
        <v>3841000</v>
      </c>
      <c r="Z1070" s="7">
        <v>3870000</v>
      </c>
      <c r="AA1070" s="7">
        <v>3906000</v>
      </c>
      <c r="AB1070" s="8">
        <v>55.76</v>
      </c>
      <c r="AC1070" s="5">
        <v>56.962000000000003</v>
      </c>
      <c r="AD1070" s="5">
        <v>20.736999999999998</v>
      </c>
      <c r="AE1070" s="5">
        <v>22.085000000000001</v>
      </c>
      <c r="AF1070" s="7">
        <v>85000000</v>
      </c>
      <c r="AG1070" s="7">
        <v>86000000</v>
      </c>
      <c r="AH1070" s="7">
        <v>52000000</v>
      </c>
      <c r="AI1070" s="5">
        <v>16.850000000000001</v>
      </c>
      <c r="AJ1070" s="7">
        <v>159</v>
      </c>
      <c r="AK1070" s="7">
        <v>14487226</v>
      </c>
      <c r="AL1070" s="6">
        <v>901.39520100000004</v>
      </c>
      <c r="AM1070" s="7">
        <v>14808092</v>
      </c>
      <c r="AN1070" s="5">
        <v>17.223009999999999</v>
      </c>
    </row>
    <row r="1071" spans="1:40" x14ac:dyDescent="0.3">
      <c r="A1071" s="4" t="s">
        <v>1120</v>
      </c>
      <c r="B1071" s="2">
        <v>4987550</v>
      </c>
      <c r="C1071" s="1" t="s">
        <v>41</v>
      </c>
      <c r="D1071" s="5">
        <v>4345.4833492600001</v>
      </c>
      <c r="E1071" s="6">
        <v>4326.804349</v>
      </c>
      <c r="F1071" s="6" t="s">
        <v>42</v>
      </c>
      <c r="G1071" s="5">
        <v>0.26900000000000002</v>
      </c>
      <c r="H1071" s="5">
        <v>90.116144000000006</v>
      </c>
      <c r="I1071" s="5">
        <v>0.26900000000000002</v>
      </c>
      <c r="J1071" s="5">
        <v>90.116144000000006</v>
      </c>
      <c r="K1071" s="5">
        <v>8.35918983</v>
      </c>
      <c r="L1071" s="5">
        <v>5.0624734899999995</v>
      </c>
      <c r="M1071" s="5">
        <v>102.63227500000001</v>
      </c>
      <c r="N1071" s="5" t="s">
        <v>42</v>
      </c>
      <c r="O1071" s="5" t="s">
        <v>42</v>
      </c>
      <c r="P1071" s="5">
        <v>5.6819639999999998</v>
      </c>
      <c r="Q1071" s="5">
        <v>41.327708000000001</v>
      </c>
      <c r="R1071" s="5">
        <v>41.327708000000001</v>
      </c>
      <c r="S1071" s="1" t="s">
        <v>152</v>
      </c>
      <c r="T1071" s="7">
        <v>716720</v>
      </c>
      <c r="U1071" s="7">
        <v>540536</v>
      </c>
      <c r="V1071" s="7">
        <v>445732</v>
      </c>
      <c r="W1071" s="7">
        <v>394912</v>
      </c>
      <c r="X1071" s="7">
        <v>761498</v>
      </c>
      <c r="Y1071" s="7">
        <v>753856</v>
      </c>
      <c r="Z1071" s="7">
        <v>716720</v>
      </c>
      <c r="AA1071" s="7">
        <v>705782</v>
      </c>
      <c r="AB1071" s="5">
        <v>39.615000000000002</v>
      </c>
      <c r="AC1071" s="5">
        <v>39.137</v>
      </c>
      <c r="AD1071" s="5">
        <v>15.273999999999999</v>
      </c>
      <c r="AE1071" s="8">
        <v>11.879</v>
      </c>
      <c r="AF1071" s="7">
        <v>28003728</v>
      </c>
      <c r="AG1071" s="7">
        <v>28004971</v>
      </c>
      <c r="AH1071" s="7">
        <v>27955511</v>
      </c>
      <c r="AI1071" s="8">
        <v>91.48</v>
      </c>
      <c r="AJ1071" s="7">
        <v>489</v>
      </c>
      <c r="AK1071" s="7">
        <v>25616173</v>
      </c>
      <c r="AL1071" s="6">
        <v>3975.1177259999999</v>
      </c>
      <c r="AM1071" s="7">
        <v>27657532</v>
      </c>
      <c r="AN1071" s="5">
        <v>98.766819999999996</v>
      </c>
    </row>
    <row r="1072" spans="1:40" x14ac:dyDescent="0.3">
      <c r="A1072" s="4" t="s">
        <v>1121</v>
      </c>
      <c r="B1072" s="2">
        <v>4329961</v>
      </c>
      <c r="C1072" s="1" t="s">
        <v>41</v>
      </c>
      <c r="D1072" s="5">
        <v>4146.8201569900002</v>
      </c>
      <c r="E1072" s="6">
        <v>4269.8401560000002</v>
      </c>
      <c r="F1072" s="6" t="s">
        <v>42</v>
      </c>
      <c r="G1072" s="5">
        <v>8.0000000000000002E-3</v>
      </c>
      <c r="H1072" s="5">
        <v>142.87524400000001</v>
      </c>
      <c r="I1072" s="5">
        <v>8.0000000000000002E-3</v>
      </c>
      <c r="J1072" s="5">
        <v>142.87524400000001</v>
      </c>
      <c r="K1072" s="5">
        <v>39.576133909999996</v>
      </c>
      <c r="L1072" s="5">
        <v>30.444444440000002</v>
      </c>
      <c r="M1072" s="5">
        <v>39.899292000000003</v>
      </c>
      <c r="N1072" s="5" t="s">
        <v>42</v>
      </c>
      <c r="O1072" s="5" t="s">
        <v>42</v>
      </c>
      <c r="P1072" s="5">
        <v>12.370289</v>
      </c>
      <c r="Q1072" s="5" t="s">
        <v>799</v>
      </c>
      <c r="R1072" s="5" t="s">
        <v>799</v>
      </c>
      <c r="S1072" s="1" t="s">
        <v>49</v>
      </c>
      <c r="T1072" s="7">
        <v>307539</v>
      </c>
      <c r="U1072" s="7">
        <v>257800</v>
      </c>
      <c r="V1072" s="7">
        <v>190283</v>
      </c>
      <c r="W1072" s="7">
        <v>138923</v>
      </c>
      <c r="X1072" s="7">
        <v>345169</v>
      </c>
      <c r="Y1072" s="7">
        <v>314976</v>
      </c>
      <c r="Z1072" s="7">
        <v>298467</v>
      </c>
      <c r="AA1072" s="7">
        <v>307539</v>
      </c>
      <c r="AB1072" s="5">
        <v>49.418999999999997</v>
      </c>
      <c r="AC1072" s="5">
        <v>51.134999999999998</v>
      </c>
      <c r="AD1072" s="5">
        <v>-9.0850000000000009</v>
      </c>
      <c r="AE1072" s="5">
        <v>0.13600000000000001</v>
      </c>
      <c r="AF1072" s="7">
        <v>28268000</v>
      </c>
      <c r="AG1072" s="7">
        <v>28073000</v>
      </c>
      <c r="AH1072" s="7">
        <v>27020000</v>
      </c>
      <c r="AI1072" s="5">
        <v>94.96</v>
      </c>
      <c r="AJ1072" s="7">
        <v>387</v>
      </c>
      <c r="AK1072" s="7">
        <v>26861561</v>
      </c>
      <c r="AL1072" s="6">
        <v>3937.6362260000001</v>
      </c>
      <c r="AM1072" s="7">
        <v>25070315</v>
      </c>
      <c r="AN1072" s="5">
        <v>88.623509999999996</v>
      </c>
    </row>
    <row r="1073" spans="1:40" x14ac:dyDescent="0.3">
      <c r="A1073" s="4" t="s">
        <v>1122</v>
      </c>
      <c r="B1073" s="2">
        <v>4363272</v>
      </c>
      <c r="C1073" s="1" t="s">
        <v>54</v>
      </c>
      <c r="D1073" s="5">
        <v>5235.5896901599999</v>
      </c>
      <c r="E1073" s="6" t="s">
        <v>42</v>
      </c>
      <c r="F1073" s="6">
        <v>5781.4482330000001</v>
      </c>
      <c r="G1073" s="5">
        <v>0.23899999999999999</v>
      </c>
      <c r="H1073" s="5">
        <v>139.94339622641499</v>
      </c>
      <c r="I1073" s="5">
        <v>0.23899999999999999</v>
      </c>
      <c r="J1073" s="5">
        <v>139.94339622641499</v>
      </c>
      <c r="K1073" s="5">
        <v>15.156889154841998</v>
      </c>
      <c r="L1073" s="5">
        <v>15.115649846599599</v>
      </c>
      <c r="M1073" s="5">
        <v>28.483236818312701</v>
      </c>
      <c r="N1073" s="5" t="s">
        <v>42</v>
      </c>
      <c r="O1073" s="5" t="s">
        <v>42</v>
      </c>
      <c r="P1073" s="5" t="s">
        <v>42</v>
      </c>
      <c r="Q1073" s="5" t="s">
        <v>42</v>
      </c>
      <c r="R1073" s="5">
        <v>90.100024351608695</v>
      </c>
      <c r="S1073" s="1" t="s">
        <v>49</v>
      </c>
      <c r="T1073" s="7">
        <v>865953</v>
      </c>
      <c r="U1073" s="7">
        <v>1000555</v>
      </c>
      <c r="V1073" s="7">
        <v>1583795</v>
      </c>
      <c r="W1073" s="7">
        <v>947680</v>
      </c>
      <c r="X1073" s="7">
        <v>992881</v>
      </c>
      <c r="Y1073" s="7">
        <v>990153</v>
      </c>
      <c r="Z1073" s="7">
        <v>897506</v>
      </c>
      <c r="AA1073" s="7">
        <v>865953</v>
      </c>
      <c r="AB1073" s="5">
        <v>90.292000000000002</v>
      </c>
      <c r="AC1073" s="5">
        <v>91.036000000000001</v>
      </c>
      <c r="AD1073" s="5" t="s">
        <v>42</v>
      </c>
      <c r="AE1073" s="5" t="s">
        <v>42</v>
      </c>
      <c r="AF1073" s="7">
        <v>74902661</v>
      </c>
      <c r="AG1073" s="7">
        <v>74795036</v>
      </c>
      <c r="AH1073" s="7">
        <v>71154518</v>
      </c>
      <c r="AI1073" s="5">
        <v>102.29</v>
      </c>
      <c r="AJ1073" s="7">
        <v>382</v>
      </c>
      <c r="AK1073" s="7">
        <v>72208080</v>
      </c>
      <c r="AL1073" s="6">
        <v>5355.6732929999998</v>
      </c>
      <c r="AM1073" s="7">
        <v>70341154</v>
      </c>
      <c r="AN1073" s="5">
        <v>99.648820000000001</v>
      </c>
    </row>
    <row r="1074" spans="1:40" x14ac:dyDescent="0.3">
      <c r="A1074" s="4" t="s">
        <v>1123</v>
      </c>
      <c r="B1074" s="2">
        <v>4645763</v>
      </c>
      <c r="C1074" s="1" t="s">
        <v>54</v>
      </c>
      <c r="D1074" s="5">
        <v>4969.9095459199998</v>
      </c>
      <c r="E1074" s="6">
        <v>7058.6095450000003</v>
      </c>
      <c r="F1074" s="6" t="s">
        <v>42</v>
      </c>
      <c r="G1074" s="8">
        <v>1.1599999999999999</v>
      </c>
      <c r="H1074" s="5">
        <v>14.742096999999999</v>
      </c>
      <c r="I1074" s="8">
        <v>1.1599999999999999</v>
      </c>
      <c r="J1074" s="5">
        <v>14.742096999999999</v>
      </c>
      <c r="K1074" s="5">
        <v>12.17241971</v>
      </c>
      <c r="L1074" s="5">
        <v>1.6943156300000002</v>
      </c>
      <c r="M1074" s="5">
        <v>19.445816000000001</v>
      </c>
      <c r="N1074" s="5" t="s">
        <v>42</v>
      </c>
      <c r="O1074" s="5" t="s">
        <v>42</v>
      </c>
      <c r="P1074" s="5">
        <v>1.537622</v>
      </c>
      <c r="Q1074" s="5">
        <v>8.4544370000000004</v>
      </c>
      <c r="R1074" s="5">
        <v>8.4544370000000004</v>
      </c>
      <c r="S1074" s="1" t="s">
        <v>49</v>
      </c>
      <c r="T1074" s="7">
        <v>4769000</v>
      </c>
      <c r="U1074" s="7">
        <v>4496700</v>
      </c>
      <c r="V1074" s="7">
        <v>4132900</v>
      </c>
      <c r="W1074" s="7">
        <v>3513200</v>
      </c>
      <c r="X1074" s="7">
        <v>4590600</v>
      </c>
      <c r="Y1074" s="7">
        <v>4606500</v>
      </c>
      <c r="Z1074" s="7">
        <v>4696500</v>
      </c>
      <c r="AA1074" s="7">
        <v>4769000</v>
      </c>
      <c r="AB1074" s="5">
        <v>31.771999999999998</v>
      </c>
      <c r="AC1074" s="5">
        <v>30.882999999999999</v>
      </c>
      <c r="AD1074" s="5">
        <v>18.992999999999999</v>
      </c>
      <c r="AE1074" s="5">
        <v>17.405000000000001</v>
      </c>
      <c r="AF1074" s="7">
        <v>70116775</v>
      </c>
      <c r="AG1074" s="7">
        <v>70134716</v>
      </c>
      <c r="AH1074" s="7">
        <v>70551394</v>
      </c>
      <c r="AI1074" s="8">
        <v>91.5</v>
      </c>
      <c r="AJ1074" s="7">
        <v>539</v>
      </c>
      <c r="AK1074" s="7">
        <v>64160729</v>
      </c>
      <c r="AL1074" s="6">
        <v>4547.7124709999998</v>
      </c>
      <c r="AM1074" s="7">
        <v>66077286</v>
      </c>
      <c r="AN1074" s="8">
        <v>94.238299999999995</v>
      </c>
    </row>
    <row r="1075" spans="1:40" x14ac:dyDescent="0.3">
      <c r="A1075" s="4" t="s">
        <v>1124</v>
      </c>
      <c r="B1075" s="2">
        <v>4587597</v>
      </c>
      <c r="C1075" s="1" t="s">
        <v>54</v>
      </c>
      <c r="D1075" s="5">
        <v>4632.9547872000003</v>
      </c>
      <c r="E1075" s="6">
        <v>5613.9547869999997</v>
      </c>
      <c r="F1075" s="6" t="s">
        <v>42</v>
      </c>
      <c r="G1075" s="5">
        <v>3.78</v>
      </c>
      <c r="H1075" s="5">
        <v>7.2544510000000004</v>
      </c>
      <c r="I1075" s="5">
        <v>3.78</v>
      </c>
      <c r="J1075" s="5">
        <v>7.2544510000000004</v>
      </c>
      <c r="K1075" s="5">
        <v>1.29094905</v>
      </c>
      <c r="L1075" s="5">
        <v>1.29094905</v>
      </c>
      <c r="M1075" s="5">
        <v>12.346041</v>
      </c>
      <c r="N1075" s="5" t="s">
        <v>42</v>
      </c>
      <c r="O1075" s="5" t="s">
        <v>42</v>
      </c>
      <c r="P1075" s="5">
        <v>2.1658780000000002</v>
      </c>
      <c r="Q1075" s="5">
        <v>7.727398</v>
      </c>
      <c r="R1075" s="5">
        <v>7.727398</v>
      </c>
      <c r="S1075" s="1" t="s">
        <v>49</v>
      </c>
      <c r="T1075" s="7">
        <v>2767000</v>
      </c>
      <c r="U1075" s="7">
        <v>3218000</v>
      </c>
      <c r="V1075" s="7">
        <v>2532000</v>
      </c>
      <c r="W1075" s="7">
        <v>1592000</v>
      </c>
      <c r="X1075" s="7">
        <v>2592000</v>
      </c>
      <c r="Y1075" s="7">
        <v>2259000</v>
      </c>
      <c r="Z1075" s="7">
        <v>2310000</v>
      </c>
      <c r="AA1075" s="7">
        <v>2767000</v>
      </c>
      <c r="AB1075" s="5">
        <v>54.825000000000003</v>
      </c>
      <c r="AC1075" s="5">
        <v>53.664999999999999</v>
      </c>
      <c r="AD1075" s="5">
        <v>25.913</v>
      </c>
      <c r="AE1075" s="5">
        <v>25.771999999999998</v>
      </c>
      <c r="AF1075" s="7">
        <v>89461673</v>
      </c>
      <c r="AG1075" s="7">
        <v>67876933</v>
      </c>
      <c r="AH1075" s="7">
        <v>68619851</v>
      </c>
      <c r="AI1075" s="8">
        <v>103.03</v>
      </c>
      <c r="AJ1075" s="7">
        <v>305</v>
      </c>
      <c r="AK1075" s="7">
        <v>94479751</v>
      </c>
      <c r="AL1075" s="6">
        <v>4773.1170199999997</v>
      </c>
      <c r="AM1075" s="7">
        <v>90986060</v>
      </c>
      <c r="AN1075" s="5">
        <v>99.215639999999993</v>
      </c>
    </row>
    <row r="1076" spans="1:40" x14ac:dyDescent="0.3">
      <c r="A1076" s="4" t="s">
        <v>1125</v>
      </c>
      <c r="B1076" s="2">
        <v>4405774</v>
      </c>
      <c r="C1076" s="1" t="s">
        <v>41</v>
      </c>
      <c r="D1076" s="5">
        <v>4974.75626096</v>
      </c>
      <c r="E1076" s="6">
        <v>5044.09926</v>
      </c>
      <c r="F1076" s="6">
        <v>5044.0992610000003</v>
      </c>
      <c r="G1076" s="8">
        <v>1.1499999999999999</v>
      </c>
      <c r="H1076" s="5">
        <v>7.5325581395348804</v>
      </c>
      <c r="I1076" s="8">
        <v>1.1499999999999999</v>
      </c>
      <c r="J1076" s="5">
        <v>7.5325581395348804</v>
      </c>
      <c r="K1076" s="5">
        <v>0.99332647637277205</v>
      </c>
      <c r="L1076" s="5">
        <v>0.99332647637277205</v>
      </c>
      <c r="M1076" s="5">
        <v>7.1977779999999996</v>
      </c>
      <c r="N1076" s="5" t="s">
        <v>42</v>
      </c>
      <c r="O1076" s="5" t="s">
        <v>42</v>
      </c>
      <c r="P1076" s="5">
        <v>4.2168109999999999</v>
      </c>
      <c r="Q1076" s="5">
        <v>5.3616539999999997</v>
      </c>
      <c r="R1076" s="5">
        <v>5.3616539999999997</v>
      </c>
      <c r="S1076" s="1" t="s">
        <v>49</v>
      </c>
      <c r="T1076" s="7">
        <v>1153686</v>
      </c>
      <c r="U1076" s="7">
        <v>1095046</v>
      </c>
      <c r="V1076" s="7">
        <v>1117855</v>
      </c>
      <c r="W1076" s="7">
        <v>1106459</v>
      </c>
      <c r="X1076" s="7">
        <v>1196188</v>
      </c>
      <c r="Y1076" s="7">
        <v>1185635</v>
      </c>
      <c r="Z1076" s="7">
        <v>1164323</v>
      </c>
      <c r="AA1076" s="7">
        <v>1153686</v>
      </c>
      <c r="AB1076" s="5">
        <v>78.292000000000002</v>
      </c>
      <c r="AC1076" s="5">
        <v>78.363</v>
      </c>
      <c r="AD1076" s="5" t="s">
        <v>42</v>
      </c>
      <c r="AE1076" s="5" t="s">
        <v>42</v>
      </c>
      <c r="AF1076" s="7">
        <v>154450000</v>
      </c>
      <c r="AG1076" s="7">
        <v>156111000</v>
      </c>
      <c r="AH1076" s="7">
        <v>159995000</v>
      </c>
      <c r="AI1076" s="5">
        <v>19.09</v>
      </c>
      <c r="AJ1076" s="7">
        <v>239</v>
      </c>
      <c r="AK1076" s="7">
        <v>29314623</v>
      </c>
      <c r="AL1076" s="6">
        <v>949.50063799999998</v>
      </c>
      <c r="AM1076" s="7">
        <v>29023287</v>
      </c>
      <c r="AN1076" s="5">
        <v>18.89669</v>
      </c>
    </row>
    <row r="1077" spans="1:40" x14ac:dyDescent="0.3">
      <c r="A1077" s="4" t="s">
        <v>1126</v>
      </c>
      <c r="B1077" s="2">
        <v>4564565</v>
      </c>
      <c r="C1077" s="1" t="s">
        <v>54</v>
      </c>
      <c r="D1077" s="5">
        <v>6083.5921022100001</v>
      </c>
      <c r="E1077" s="6">
        <v>6097.768102</v>
      </c>
      <c r="F1077" s="6">
        <v>6625.8831019999998</v>
      </c>
      <c r="G1077" s="5">
        <v>-0.30599999999999999</v>
      </c>
      <c r="H1077" s="5" t="s">
        <v>799</v>
      </c>
      <c r="I1077" s="5">
        <v>-0.30599999999999999</v>
      </c>
      <c r="J1077" s="5" t="s">
        <v>799</v>
      </c>
      <c r="K1077" s="5" t="s">
        <v>799</v>
      </c>
      <c r="L1077" s="5" t="s">
        <v>799</v>
      </c>
      <c r="M1077" s="5">
        <v>90.246508000000006</v>
      </c>
      <c r="N1077" s="5" t="s">
        <v>799</v>
      </c>
      <c r="O1077" s="5" t="s">
        <v>799</v>
      </c>
      <c r="P1077" s="5">
        <v>8.6438729999999993</v>
      </c>
      <c r="Q1077" s="5" t="s">
        <v>799</v>
      </c>
      <c r="R1077" s="5" t="s">
        <v>799</v>
      </c>
      <c r="S1077" s="1" t="s">
        <v>49</v>
      </c>
      <c r="T1077" s="7">
        <v>630039</v>
      </c>
      <c r="U1077" s="7">
        <v>537875</v>
      </c>
      <c r="V1077" s="7">
        <v>443285</v>
      </c>
      <c r="W1077" s="7">
        <v>351594</v>
      </c>
      <c r="X1077" s="7">
        <v>705444</v>
      </c>
      <c r="Y1077" s="7">
        <v>677998</v>
      </c>
      <c r="Z1077" s="7">
        <v>655517</v>
      </c>
      <c r="AA1077" s="7">
        <v>630039</v>
      </c>
      <c r="AB1077" s="5">
        <v>75.522000000000006</v>
      </c>
      <c r="AC1077" s="5">
        <v>76.721999999999994</v>
      </c>
      <c r="AD1077" s="5">
        <v>-9.093</v>
      </c>
      <c r="AE1077" s="5">
        <v>-5.0620000000000003</v>
      </c>
      <c r="AF1077" s="7">
        <v>55372573</v>
      </c>
      <c r="AG1077" s="7">
        <v>54914419</v>
      </c>
      <c r="AH1077" s="7">
        <v>54019006</v>
      </c>
      <c r="AI1077" s="5">
        <v>85.76</v>
      </c>
      <c r="AJ1077" s="7">
        <v>371</v>
      </c>
      <c r="AK1077" s="7">
        <v>47500642</v>
      </c>
      <c r="AL1077" s="6">
        <v>5216.9955099999997</v>
      </c>
      <c r="AM1077" s="7">
        <v>49361899</v>
      </c>
      <c r="AN1077" s="8">
        <v>89.115399999999994</v>
      </c>
    </row>
    <row r="1078" spans="1:40" x14ac:dyDescent="0.3">
      <c r="A1078" s="4" t="s">
        <v>1127</v>
      </c>
      <c r="B1078" s="2">
        <v>4977197</v>
      </c>
      <c r="C1078" s="1" t="s">
        <v>54</v>
      </c>
      <c r="D1078" s="5">
        <v>4875.2590656000002</v>
      </c>
      <c r="E1078" s="6">
        <v>6592.7020650000004</v>
      </c>
      <c r="F1078" s="6" t="s">
        <v>42</v>
      </c>
      <c r="G1078" s="5">
        <v>0.4</v>
      </c>
      <c r="H1078" s="5">
        <v>8.951708</v>
      </c>
      <c r="I1078" s="5">
        <v>0.4</v>
      </c>
      <c r="J1078" s="5">
        <v>8.951708</v>
      </c>
      <c r="K1078" s="5">
        <v>1.0407751000000001</v>
      </c>
      <c r="L1078" s="5">
        <v>1.0404189100000001</v>
      </c>
      <c r="M1078" s="5">
        <v>18.964441999999998</v>
      </c>
      <c r="N1078" s="5" t="s">
        <v>42</v>
      </c>
      <c r="O1078" s="5" t="s">
        <v>42</v>
      </c>
      <c r="P1078" s="5">
        <v>2.4916489999999998</v>
      </c>
      <c r="Q1078" s="5">
        <v>6.8238250000000003</v>
      </c>
      <c r="R1078" s="5">
        <v>6.8238250000000003</v>
      </c>
      <c r="S1078" s="1" t="s">
        <v>49</v>
      </c>
      <c r="T1078" s="7">
        <v>2461715</v>
      </c>
      <c r="U1078" s="7">
        <v>1332841</v>
      </c>
      <c r="V1078" s="7">
        <v>782182</v>
      </c>
      <c r="W1078" s="7">
        <v>909236</v>
      </c>
      <c r="X1078" s="7">
        <v>2645919</v>
      </c>
      <c r="Y1078" s="7">
        <v>2553380</v>
      </c>
      <c r="Z1078" s="7">
        <v>2498850</v>
      </c>
      <c r="AA1078" s="7">
        <v>2461715</v>
      </c>
      <c r="AB1078" s="5">
        <v>41.005000000000003</v>
      </c>
      <c r="AC1078" s="5">
        <v>42.036000000000001</v>
      </c>
      <c r="AD1078" s="8">
        <v>32.9</v>
      </c>
      <c r="AE1078" s="5">
        <v>35.768000000000001</v>
      </c>
      <c r="AF1078" s="7">
        <v>160341619</v>
      </c>
      <c r="AG1078" s="7">
        <v>142903508</v>
      </c>
      <c r="AH1078" s="7">
        <v>141046102</v>
      </c>
      <c r="AI1078" s="5">
        <v>93.86</v>
      </c>
      <c r="AJ1078" s="7">
        <v>398</v>
      </c>
      <c r="AK1078" s="7">
        <v>150529908</v>
      </c>
      <c r="AL1078" s="6">
        <v>4576.109203</v>
      </c>
      <c r="AM1078" s="7">
        <v>157734536</v>
      </c>
      <c r="AN1078" s="5">
        <v>98.356409999999997</v>
      </c>
    </row>
    <row r="1079" spans="1:40" x14ac:dyDescent="0.3">
      <c r="A1079" s="4" t="s">
        <v>1128</v>
      </c>
      <c r="B1079" s="2">
        <v>4912695</v>
      </c>
      <c r="C1079" s="1" t="s">
        <v>54</v>
      </c>
      <c r="D1079" s="5">
        <v>5183.9430050700003</v>
      </c>
      <c r="E1079" s="6">
        <v>5709.4620050000003</v>
      </c>
      <c r="F1079" s="6" t="s">
        <v>42</v>
      </c>
      <c r="G1079" s="5">
        <v>-0.26</v>
      </c>
      <c r="H1079" s="5" t="s">
        <v>799</v>
      </c>
      <c r="I1079" s="5">
        <v>-0.26</v>
      </c>
      <c r="J1079" s="5" t="s">
        <v>799</v>
      </c>
      <c r="K1079" s="5">
        <v>11.365511189999999</v>
      </c>
      <c r="L1079" s="5">
        <v>11.365511189999999</v>
      </c>
      <c r="M1079" s="5">
        <v>152.54417000000001</v>
      </c>
      <c r="N1079" s="5" t="s">
        <v>42</v>
      </c>
      <c r="O1079" s="5" t="s">
        <v>42</v>
      </c>
      <c r="P1079" s="5">
        <v>4.7179120000000001</v>
      </c>
      <c r="Q1079" s="5">
        <v>25.322154000000001</v>
      </c>
      <c r="R1079" s="5">
        <v>25.322154000000001</v>
      </c>
      <c r="S1079" s="1" t="s">
        <v>49</v>
      </c>
      <c r="T1079" s="7">
        <v>1087533</v>
      </c>
      <c r="U1079" s="7">
        <v>900486</v>
      </c>
      <c r="V1079" s="7">
        <v>739893</v>
      </c>
      <c r="W1079" s="7">
        <v>522867</v>
      </c>
      <c r="X1079" s="7">
        <v>1210167</v>
      </c>
      <c r="Y1079" s="7">
        <v>1169450</v>
      </c>
      <c r="Z1079" s="7">
        <v>1124759</v>
      </c>
      <c r="AA1079" s="7">
        <v>1087533</v>
      </c>
      <c r="AB1079" s="5">
        <v>36.633000000000003</v>
      </c>
      <c r="AC1079" s="5">
        <v>37.688000000000002</v>
      </c>
      <c r="AD1079" s="8">
        <v>9.5229999999999997</v>
      </c>
      <c r="AE1079" s="8">
        <v>10.552</v>
      </c>
      <c r="AF1079" s="7">
        <v>40027089</v>
      </c>
      <c r="AG1079" s="7">
        <v>39966973</v>
      </c>
      <c r="AH1079" s="7">
        <v>39466268</v>
      </c>
      <c r="AI1079" s="5">
        <v>96.96</v>
      </c>
      <c r="AJ1079" s="7">
        <v>398</v>
      </c>
      <c r="AK1079" s="7">
        <v>38810043</v>
      </c>
      <c r="AL1079" s="6">
        <v>5026.2886680000001</v>
      </c>
      <c r="AM1079" s="7">
        <v>38149659</v>
      </c>
      <c r="AN1079" s="5">
        <v>95.308959999999999</v>
      </c>
    </row>
    <row r="1080" spans="1:40" x14ac:dyDescent="0.3">
      <c r="A1080" s="4" t="s">
        <v>1129</v>
      </c>
      <c r="B1080" s="2">
        <v>4092673</v>
      </c>
      <c r="C1080" s="1" t="s">
        <v>41</v>
      </c>
      <c r="D1080" s="5">
        <v>4925.5846267999996</v>
      </c>
      <c r="E1080" s="6">
        <v>5233.2156260000002</v>
      </c>
      <c r="F1080" s="6">
        <v>5233.2156270000005</v>
      </c>
      <c r="G1080" s="8">
        <v>1.7</v>
      </c>
      <c r="H1080" s="5">
        <v>22.435818000000001</v>
      </c>
      <c r="I1080" s="8">
        <v>1.7</v>
      </c>
      <c r="J1080" s="5">
        <v>22.435818000000001</v>
      </c>
      <c r="K1080" s="5">
        <v>21.70043703</v>
      </c>
      <c r="L1080" s="5">
        <v>3.6471688000000002</v>
      </c>
      <c r="M1080" s="5">
        <v>28.103936000000001</v>
      </c>
      <c r="N1080" s="5">
        <v>23.794746304013099</v>
      </c>
      <c r="O1080" s="5">
        <v>16.967043825374301</v>
      </c>
      <c r="P1080" s="5">
        <v>2.1758410000000001</v>
      </c>
      <c r="Q1080" s="5">
        <v>15.725504000000001</v>
      </c>
      <c r="R1080" s="5">
        <v>15.725504000000001</v>
      </c>
      <c r="S1080" s="1" t="s">
        <v>49</v>
      </c>
      <c r="T1080" s="7">
        <v>2173633</v>
      </c>
      <c r="U1080" s="7">
        <v>1795564</v>
      </c>
      <c r="V1080" s="7">
        <v>1981572</v>
      </c>
      <c r="W1080" s="7">
        <v>2173350</v>
      </c>
      <c r="X1080" s="7">
        <v>2405146</v>
      </c>
      <c r="Y1080" s="7">
        <v>2350456</v>
      </c>
      <c r="Z1080" s="7">
        <v>2282457</v>
      </c>
      <c r="AA1080" s="7">
        <v>2173633</v>
      </c>
      <c r="AB1080" s="5">
        <v>32.844000000000001</v>
      </c>
      <c r="AC1080" s="8">
        <v>34.17</v>
      </c>
      <c r="AD1080" s="8">
        <v>10.439</v>
      </c>
      <c r="AE1080" s="8">
        <v>12.914999999999999</v>
      </c>
      <c r="AF1080" s="7">
        <v>45016000</v>
      </c>
      <c r="AG1080" s="7">
        <v>44952000</v>
      </c>
      <c r="AH1080" s="7">
        <v>45474000</v>
      </c>
      <c r="AI1080" s="5">
        <v>108.84</v>
      </c>
      <c r="AJ1080" s="7">
        <v>534</v>
      </c>
      <c r="AK1080" s="7">
        <v>49074313</v>
      </c>
      <c r="AL1080" s="6">
        <v>5360.8779519999998</v>
      </c>
      <c r="AM1080" s="7">
        <v>44593701</v>
      </c>
      <c r="AN1080" s="5">
        <v>98.900260000000003</v>
      </c>
    </row>
    <row r="1081" spans="1:40" x14ac:dyDescent="0.3">
      <c r="A1081" s="4" t="s">
        <v>1130</v>
      </c>
      <c r="B1081" s="2">
        <v>4963774</v>
      </c>
      <c r="C1081" s="1" t="s">
        <v>41</v>
      </c>
      <c r="D1081" s="5">
        <v>5727.3581099200001</v>
      </c>
      <c r="E1081" s="6">
        <v>5166.4681090000004</v>
      </c>
      <c r="F1081" s="6" t="s">
        <v>42</v>
      </c>
      <c r="G1081" s="8">
        <v>1.6</v>
      </c>
      <c r="H1081" s="5">
        <v>36.911268999999997</v>
      </c>
      <c r="I1081" s="8">
        <v>1.6</v>
      </c>
      <c r="J1081" s="5">
        <v>36.911268999999997</v>
      </c>
      <c r="K1081" s="5">
        <v>6.9825418700000004</v>
      </c>
      <c r="L1081" s="5">
        <v>6.32392559</v>
      </c>
      <c r="M1081" s="5">
        <v>31.906148999999999</v>
      </c>
      <c r="N1081" s="5" t="s">
        <v>42</v>
      </c>
      <c r="O1081" s="5" t="s">
        <v>42</v>
      </c>
      <c r="P1081" s="5">
        <v>8.4440249999999999</v>
      </c>
      <c r="Q1081" s="5">
        <v>27.234401999999999</v>
      </c>
      <c r="R1081" s="5">
        <v>27.234401999999999</v>
      </c>
      <c r="S1081" s="1" t="s">
        <v>49</v>
      </c>
      <c r="T1081" s="7">
        <v>517922</v>
      </c>
      <c r="U1081" s="7">
        <v>570729</v>
      </c>
      <c r="V1081" s="7">
        <v>416113</v>
      </c>
      <c r="W1081" s="7">
        <v>269396</v>
      </c>
      <c r="X1081" s="7">
        <v>611849</v>
      </c>
      <c r="Y1081" s="7">
        <v>561683</v>
      </c>
      <c r="Z1081" s="7">
        <v>527527</v>
      </c>
      <c r="AA1081" s="7">
        <v>517922</v>
      </c>
      <c r="AB1081" s="5">
        <v>56.606000000000002</v>
      </c>
      <c r="AC1081" s="5">
        <v>57.393999999999998</v>
      </c>
      <c r="AD1081" s="5">
        <v>28.664999999999999</v>
      </c>
      <c r="AE1081" s="5">
        <v>29.914000000000001</v>
      </c>
      <c r="AF1081" s="7">
        <v>29099000</v>
      </c>
      <c r="AG1081" s="7">
        <v>29048000</v>
      </c>
      <c r="AH1081" s="7">
        <v>28870000</v>
      </c>
      <c r="AI1081" s="8">
        <v>81.099999999999994</v>
      </c>
      <c r="AJ1081" s="7">
        <v>327</v>
      </c>
      <c r="AK1081" s="7">
        <v>23660413</v>
      </c>
      <c r="AL1081" s="6">
        <v>4665.3602350000001</v>
      </c>
      <c r="AM1081" s="7">
        <v>29127646</v>
      </c>
      <c r="AN1081" s="5">
        <v>99.835560000000001</v>
      </c>
    </row>
    <row r="1082" spans="1:40" x14ac:dyDescent="0.3">
      <c r="A1082" s="4" t="s">
        <v>1131</v>
      </c>
      <c r="B1082" s="2">
        <v>4766281</v>
      </c>
      <c r="C1082" s="1" t="s">
        <v>54</v>
      </c>
      <c r="D1082" s="5">
        <v>4899.6370262399996</v>
      </c>
      <c r="E1082" s="6">
        <v>9149.537026</v>
      </c>
      <c r="F1082" s="6" t="s">
        <v>42</v>
      </c>
      <c r="G1082" s="5">
        <v>0.60799999999999998</v>
      </c>
      <c r="H1082" s="5">
        <v>12.418759</v>
      </c>
      <c r="I1082" s="5">
        <v>0.629</v>
      </c>
      <c r="J1082" s="5">
        <v>12.377622000000001</v>
      </c>
      <c r="K1082" s="5" t="s">
        <v>799</v>
      </c>
      <c r="L1082" s="5">
        <v>6.3524744999999996</v>
      </c>
      <c r="M1082" s="5">
        <v>8.3221969999999992</v>
      </c>
      <c r="N1082" s="5" t="s">
        <v>42</v>
      </c>
      <c r="O1082" s="5" t="s">
        <v>42</v>
      </c>
      <c r="P1082" s="5">
        <v>1.695206</v>
      </c>
      <c r="Q1082" s="5">
        <v>8.3268450000000005</v>
      </c>
      <c r="R1082" s="5">
        <v>8.3268450000000005</v>
      </c>
      <c r="S1082" s="1" t="s">
        <v>49</v>
      </c>
      <c r="T1082" s="7">
        <v>5488900</v>
      </c>
      <c r="U1082" s="7">
        <v>5641900</v>
      </c>
      <c r="V1082" s="7">
        <v>5533800</v>
      </c>
      <c r="W1082" s="7">
        <v>4903200</v>
      </c>
      <c r="X1082" s="7">
        <v>5397300</v>
      </c>
      <c r="Y1082" s="7">
        <v>5434000</v>
      </c>
      <c r="Z1082" s="7">
        <v>5469700</v>
      </c>
      <c r="AA1082" s="7">
        <v>5488900</v>
      </c>
      <c r="AB1082" s="5">
        <v>29.902000000000001</v>
      </c>
      <c r="AC1082" s="5">
        <v>30.074000000000002</v>
      </c>
      <c r="AD1082" s="5">
        <v>19.242000000000001</v>
      </c>
      <c r="AE1082" s="5">
        <v>19.512</v>
      </c>
      <c r="AF1082" s="7">
        <v>145687492</v>
      </c>
      <c r="AG1082" s="7">
        <v>145639987</v>
      </c>
      <c r="AH1082" s="7">
        <v>144426208</v>
      </c>
      <c r="AI1082" s="5">
        <v>96.35</v>
      </c>
      <c r="AJ1082" s="7">
        <v>519</v>
      </c>
      <c r="AK1082" s="7">
        <v>140380637</v>
      </c>
      <c r="AL1082" s="6">
        <v>4721.000822</v>
      </c>
      <c r="AM1082" s="7">
        <v>144009606</v>
      </c>
      <c r="AN1082" s="5">
        <v>98.844939999999994</v>
      </c>
    </row>
    <row r="1083" spans="1:40" x14ac:dyDescent="0.3">
      <c r="A1083" s="4" t="s">
        <v>1132</v>
      </c>
      <c r="B1083" s="2">
        <v>103563</v>
      </c>
      <c r="C1083" s="1" t="s">
        <v>54</v>
      </c>
      <c r="D1083" s="5">
        <v>4725.6303191799998</v>
      </c>
      <c r="E1083" s="6">
        <v>6659.1073189999997</v>
      </c>
      <c r="F1083" s="6">
        <v>6312.1893190000001</v>
      </c>
      <c r="G1083" s="5">
        <v>0.99</v>
      </c>
      <c r="H1083" s="5">
        <v>8.2202072538860094</v>
      </c>
      <c r="I1083" s="5">
        <v>0.99</v>
      </c>
      <c r="J1083" s="5">
        <v>8.2202072538860094</v>
      </c>
      <c r="K1083" s="5">
        <v>1.0113941593831499</v>
      </c>
      <c r="L1083" s="5">
        <v>1.0113941593831499</v>
      </c>
      <c r="M1083" s="5" t="s">
        <v>799</v>
      </c>
      <c r="N1083" s="5" t="s">
        <v>42</v>
      </c>
      <c r="O1083" s="5" t="s">
        <v>42</v>
      </c>
      <c r="P1083" s="5">
        <v>5.1103379999999996</v>
      </c>
      <c r="Q1083" s="5">
        <v>6.8863209999999997</v>
      </c>
      <c r="R1083" s="5">
        <v>6.8863209999999997</v>
      </c>
      <c r="S1083" s="1" t="s">
        <v>49</v>
      </c>
      <c r="T1083" s="7">
        <v>1240588</v>
      </c>
      <c r="U1083" s="7">
        <v>1190726</v>
      </c>
      <c r="V1083" s="7">
        <v>1329932</v>
      </c>
      <c r="W1083" s="7">
        <v>1438617</v>
      </c>
      <c r="X1083" s="7">
        <v>1303066</v>
      </c>
      <c r="Y1083" s="7">
        <v>1281722</v>
      </c>
      <c r="Z1083" s="7">
        <v>1250154</v>
      </c>
      <c r="AA1083" s="7">
        <v>1240588</v>
      </c>
      <c r="AB1083" s="5">
        <v>98.343999999999994</v>
      </c>
      <c r="AC1083" s="5">
        <v>94.948999999999998</v>
      </c>
      <c r="AD1083" s="5">
        <v>76.423000000000002</v>
      </c>
      <c r="AE1083" s="8">
        <v>74.209999999999994</v>
      </c>
      <c r="AF1083" s="7">
        <v>149776000</v>
      </c>
      <c r="AG1083" s="7">
        <v>151148000</v>
      </c>
      <c r="AH1083" s="7">
        <v>155582000</v>
      </c>
      <c r="AI1083" s="8">
        <v>98.6</v>
      </c>
      <c r="AJ1083" s="7">
        <v>385</v>
      </c>
      <c r="AK1083" s="7">
        <v>146841455</v>
      </c>
      <c r="AL1083" s="6">
        <v>4659.2793670000001</v>
      </c>
      <c r="AM1083" s="7">
        <v>147345484</v>
      </c>
      <c r="AN1083" s="5">
        <v>98.934359999999998</v>
      </c>
    </row>
    <row r="1084" spans="1:40" x14ac:dyDescent="0.3">
      <c r="A1084" s="4" t="s">
        <v>1133</v>
      </c>
      <c r="B1084" s="2">
        <v>4014818</v>
      </c>
      <c r="C1084" s="1" t="s">
        <v>54</v>
      </c>
      <c r="D1084" s="5">
        <v>5099.3853398399997</v>
      </c>
      <c r="E1084" s="6">
        <v>7949.785339</v>
      </c>
      <c r="F1084" s="6" t="s">
        <v>42</v>
      </c>
      <c r="G1084" s="5">
        <v>2.41</v>
      </c>
      <c r="H1084" s="5">
        <v>9.8758160000000004</v>
      </c>
      <c r="I1084" s="5">
        <v>2.41</v>
      </c>
      <c r="J1084" s="5">
        <v>9.8758160000000004</v>
      </c>
      <c r="K1084" s="5">
        <v>1.7011094199999999</v>
      </c>
      <c r="L1084" s="5">
        <v>1.07480328</v>
      </c>
      <c r="M1084" s="5">
        <v>11.923761000000001</v>
      </c>
      <c r="N1084" s="5" t="s">
        <v>42</v>
      </c>
      <c r="O1084" s="5" t="s">
        <v>42</v>
      </c>
      <c r="P1084" s="5">
        <v>0.33926200000000001</v>
      </c>
      <c r="Q1084" s="5">
        <v>4.129759</v>
      </c>
      <c r="R1084" s="5">
        <v>4.129759</v>
      </c>
      <c r="S1084" s="1" t="s">
        <v>49</v>
      </c>
      <c r="T1084" s="7">
        <v>23466900</v>
      </c>
      <c r="U1084" s="7">
        <v>20891500</v>
      </c>
      <c r="V1084" s="7">
        <v>19263100</v>
      </c>
      <c r="W1084" s="7">
        <v>17045500</v>
      </c>
      <c r="X1084" s="7">
        <v>23432600</v>
      </c>
      <c r="Y1084" s="7">
        <v>23629200</v>
      </c>
      <c r="Z1084" s="7">
        <v>23616000</v>
      </c>
      <c r="AA1084" s="7">
        <v>23466900</v>
      </c>
      <c r="AB1084" s="8">
        <v>7.8540000000000001</v>
      </c>
      <c r="AC1084" s="8">
        <v>7.6920000000000002</v>
      </c>
      <c r="AD1084" s="8">
        <v>7.0590000000000002</v>
      </c>
      <c r="AE1084" s="8">
        <v>7.0650000000000004</v>
      </c>
      <c r="AF1084" s="7">
        <v>54578584</v>
      </c>
      <c r="AG1084" s="7">
        <v>56430271</v>
      </c>
      <c r="AH1084" s="7">
        <v>58255538</v>
      </c>
      <c r="AI1084" s="5">
        <v>105.44</v>
      </c>
      <c r="AJ1084" s="7">
        <v>551</v>
      </c>
      <c r="AK1084" s="7">
        <v>57297265</v>
      </c>
      <c r="AL1084" s="6">
        <v>5376.7753469999998</v>
      </c>
      <c r="AM1084" s="7">
        <v>54149964</v>
      </c>
      <c r="AN1084" s="5">
        <v>99.647940000000006</v>
      </c>
    </row>
    <row r="1085" spans="1:40" x14ac:dyDescent="0.3">
      <c r="A1085" s="4" t="s">
        <v>1134</v>
      </c>
      <c r="B1085" s="2">
        <v>114218673</v>
      </c>
      <c r="C1085" s="1" t="s">
        <v>41</v>
      </c>
      <c r="D1085" s="5">
        <v>6377.5119407399998</v>
      </c>
      <c r="E1085" s="6">
        <v>7515.4949399999996</v>
      </c>
      <c r="F1085" s="6" t="s">
        <v>42</v>
      </c>
      <c r="G1085" s="5">
        <v>0.03</v>
      </c>
      <c r="H1085" s="5" t="s">
        <v>799</v>
      </c>
      <c r="I1085" s="5">
        <v>0.03</v>
      </c>
      <c r="J1085" s="5" t="s">
        <v>799</v>
      </c>
      <c r="K1085" s="5" t="s">
        <v>799</v>
      </c>
      <c r="L1085" s="5">
        <v>2.0890642600000002</v>
      </c>
      <c r="M1085" s="5">
        <v>56.753445999999997</v>
      </c>
      <c r="N1085" s="5" t="s">
        <v>42</v>
      </c>
      <c r="O1085" s="5" t="s">
        <v>42</v>
      </c>
      <c r="P1085" s="5">
        <v>8.2939480000000003</v>
      </c>
      <c r="Q1085" s="5">
        <v>25.304525999999999</v>
      </c>
      <c r="R1085" s="5">
        <v>25.304525999999999</v>
      </c>
      <c r="S1085" s="1" t="s">
        <v>49</v>
      </c>
      <c r="T1085" s="7">
        <v>791010</v>
      </c>
      <c r="U1085" s="7">
        <v>704874</v>
      </c>
      <c r="V1085" s="7">
        <v>578565</v>
      </c>
      <c r="W1085" s="7" t="s">
        <v>42</v>
      </c>
      <c r="X1085" s="7">
        <v>906142</v>
      </c>
      <c r="Y1085" s="7">
        <v>863293</v>
      </c>
      <c r="Z1085" s="7">
        <v>824719</v>
      </c>
      <c r="AA1085" s="7">
        <v>791010</v>
      </c>
      <c r="AB1085" s="5">
        <v>68.424000000000007</v>
      </c>
      <c r="AC1085" s="8">
        <v>66.52</v>
      </c>
      <c r="AD1085" s="5">
        <v>39.524999999999999</v>
      </c>
      <c r="AE1085" s="5">
        <v>32.134999999999998</v>
      </c>
      <c r="AF1085" s="7">
        <v>172086129</v>
      </c>
      <c r="AG1085" s="7">
        <v>166659634</v>
      </c>
      <c r="AH1085" s="7">
        <v>121959178</v>
      </c>
      <c r="AI1085" s="5">
        <v>58.46</v>
      </c>
      <c r="AJ1085" s="7">
        <v>140</v>
      </c>
      <c r="AK1085" s="7">
        <v>100608351</v>
      </c>
      <c r="AL1085" s="6">
        <v>3728.5454880000002</v>
      </c>
      <c r="AM1085" s="7">
        <v>98932111</v>
      </c>
      <c r="AN1085" s="5">
        <v>57.489879999999999</v>
      </c>
    </row>
    <row r="1086" spans="1:40" x14ac:dyDescent="0.3">
      <c r="A1086" s="4" t="s">
        <v>1135</v>
      </c>
      <c r="B1086" s="2">
        <v>4558091</v>
      </c>
      <c r="C1086" s="1" t="s">
        <v>54</v>
      </c>
      <c r="D1086" s="5">
        <v>4255.9178190000002</v>
      </c>
      <c r="E1086" s="6">
        <v>6687.0178189999997</v>
      </c>
      <c r="F1086" s="6" t="s">
        <v>42</v>
      </c>
      <c r="G1086" s="5">
        <v>0.71</v>
      </c>
      <c r="H1086" s="5">
        <v>15.080664000000001</v>
      </c>
      <c r="I1086" s="5">
        <v>0.66900000000000004</v>
      </c>
      <c r="J1086" s="5">
        <v>16.072763999999999</v>
      </c>
      <c r="K1086" s="5" t="s">
        <v>799</v>
      </c>
      <c r="L1086" s="5">
        <v>2.0957889299999999</v>
      </c>
      <c r="M1086" s="5">
        <v>20.314961</v>
      </c>
      <c r="N1086" s="5" t="s">
        <v>42</v>
      </c>
      <c r="O1086" s="5" t="s">
        <v>42</v>
      </c>
      <c r="P1086" s="5">
        <v>1.228305</v>
      </c>
      <c r="Q1086" s="5">
        <v>7.4711109999999996</v>
      </c>
      <c r="R1086" s="5">
        <v>7.4711109999999996</v>
      </c>
      <c r="S1086" s="1" t="s">
        <v>49</v>
      </c>
      <c r="T1086" s="7">
        <v>6401400</v>
      </c>
      <c r="U1086" s="7">
        <v>6812200</v>
      </c>
      <c r="V1086" s="7">
        <v>5846200</v>
      </c>
      <c r="W1086" s="7">
        <v>4347500</v>
      </c>
      <c r="X1086" s="7">
        <v>5444100</v>
      </c>
      <c r="Y1086" s="7">
        <v>5764400</v>
      </c>
      <c r="Z1086" s="7">
        <v>6022800</v>
      </c>
      <c r="AA1086" s="7">
        <v>6401400</v>
      </c>
      <c r="AB1086" s="5">
        <v>28.626999999999999</v>
      </c>
      <c r="AC1086" s="5">
        <v>27.690999999999999</v>
      </c>
      <c r="AD1086" s="8">
        <v>16.66</v>
      </c>
      <c r="AE1086" s="8">
        <v>14.91</v>
      </c>
      <c r="AF1086" s="7">
        <v>66101000</v>
      </c>
      <c r="AG1086" s="7">
        <v>66352000</v>
      </c>
      <c r="AH1086" s="7">
        <v>68939000</v>
      </c>
      <c r="AI1086" s="5">
        <v>103.17</v>
      </c>
      <c r="AJ1086" s="7">
        <v>453</v>
      </c>
      <c r="AK1086" s="7">
        <v>68077653</v>
      </c>
      <c r="AL1086" s="6">
        <v>4391.0086179999998</v>
      </c>
      <c r="AM1086" s="7">
        <v>65239386</v>
      </c>
      <c r="AN1086" s="5">
        <v>98.872690000000006</v>
      </c>
    </row>
    <row r="1087" spans="1:40" x14ac:dyDescent="0.3">
      <c r="A1087" s="4" t="s">
        <v>1136</v>
      </c>
      <c r="B1087" s="2">
        <v>5289558</v>
      </c>
      <c r="C1087" s="1" t="s">
        <v>41</v>
      </c>
      <c r="D1087" s="5">
        <v>4699.0155600899998</v>
      </c>
      <c r="E1087" s="6">
        <v>3888.8865599999999</v>
      </c>
      <c r="F1087" s="6" t="s">
        <v>42</v>
      </c>
      <c r="G1087" s="5">
        <v>-0.95899999999999996</v>
      </c>
      <c r="H1087" s="5" t="s">
        <v>799</v>
      </c>
      <c r="I1087" s="5">
        <v>-0.95899999999999996</v>
      </c>
      <c r="J1087" s="5" t="s">
        <v>799</v>
      </c>
      <c r="K1087" s="5">
        <v>4.9175077599999995</v>
      </c>
      <c r="L1087" s="5">
        <v>4.9175077599999995</v>
      </c>
      <c r="M1087" s="5" t="s">
        <v>799</v>
      </c>
      <c r="N1087" s="5" t="s">
        <v>42</v>
      </c>
      <c r="O1087" s="5" t="s">
        <v>42</v>
      </c>
      <c r="P1087" s="5" t="s">
        <v>799</v>
      </c>
      <c r="Q1087" s="5" t="s">
        <v>799</v>
      </c>
      <c r="R1087" s="5">
        <v>-12.860968</v>
      </c>
      <c r="S1087" s="1" t="s">
        <v>49</v>
      </c>
      <c r="T1087" s="7">
        <v>4013</v>
      </c>
      <c r="U1087" s="7">
        <v>4737</v>
      </c>
      <c r="V1087" s="7">
        <v>1078</v>
      </c>
      <c r="W1087" s="7">
        <v>71</v>
      </c>
      <c r="X1087" s="7">
        <v>1039</v>
      </c>
      <c r="Y1087" s="7">
        <v>1385</v>
      </c>
      <c r="Z1087" s="7">
        <v>1974</v>
      </c>
      <c r="AA1087" s="7">
        <v>4013</v>
      </c>
      <c r="AB1087" s="8">
        <v>100</v>
      </c>
      <c r="AC1087" s="5" t="s">
        <v>799</v>
      </c>
      <c r="AD1087" s="5" t="s">
        <v>799</v>
      </c>
      <c r="AE1087" s="5" t="s">
        <v>799</v>
      </c>
      <c r="AF1087" s="7">
        <v>80841000</v>
      </c>
      <c r="AG1087" s="7">
        <v>79322611</v>
      </c>
      <c r="AH1087" s="7">
        <v>66708000</v>
      </c>
      <c r="AI1087" s="8">
        <v>93.2</v>
      </c>
      <c r="AJ1087" s="7">
        <v>300</v>
      </c>
      <c r="AK1087" s="7">
        <v>86434382</v>
      </c>
      <c r="AL1087" s="6">
        <v>4379.6301350000003</v>
      </c>
      <c r="AM1087" s="7">
        <v>91465825</v>
      </c>
      <c r="AN1087" s="8">
        <v>98.628600000000006</v>
      </c>
    </row>
    <row r="1088" spans="1:40" x14ac:dyDescent="0.3">
      <c r="A1088" s="4" t="s">
        <v>1137</v>
      </c>
      <c r="B1088" s="2">
        <v>6676360</v>
      </c>
      <c r="C1088" s="1" t="s">
        <v>54</v>
      </c>
      <c r="D1088" s="5">
        <v>4441.5928357499997</v>
      </c>
      <c r="E1088" s="6">
        <v>4612.7298350000001</v>
      </c>
      <c r="F1088" s="6" t="s">
        <v>42</v>
      </c>
      <c r="G1088" s="5">
        <v>0.52</v>
      </c>
      <c r="H1088" s="5">
        <v>11.492832</v>
      </c>
      <c r="I1088" s="5">
        <v>0.52</v>
      </c>
      <c r="J1088" s="5">
        <v>11.492832</v>
      </c>
      <c r="K1088" s="5">
        <v>2.3331660799999998</v>
      </c>
      <c r="L1088" s="5">
        <v>2.3331660799999998</v>
      </c>
      <c r="M1088" s="5">
        <v>8.2242660000000001</v>
      </c>
      <c r="N1088" s="5" t="s">
        <v>42</v>
      </c>
      <c r="O1088" s="5" t="s">
        <v>42</v>
      </c>
      <c r="P1088" s="5">
        <v>3.5160550000000002</v>
      </c>
      <c r="Q1088" s="5">
        <v>4.6242999999999999</v>
      </c>
      <c r="R1088" s="5">
        <v>4.6242999999999999</v>
      </c>
      <c r="S1088" s="1" t="s">
        <v>49</v>
      </c>
      <c r="T1088" s="7">
        <v>1226979</v>
      </c>
      <c r="U1088" s="7">
        <v>1694493</v>
      </c>
      <c r="V1088" s="7">
        <v>1078351</v>
      </c>
      <c r="W1088" s="7">
        <v>541303</v>
      </c>
      <c r="X1088" s="7">
        <v>1311905</v>
      </c>
      <c r="Y1088" s="7">
        <v>1294447</v>
      </c>
      <c r="Z1088" s="7">
        <v>1238014</v>
      </c>
      <c r="AA1088" s="7">
        <v>1226979</v>
      </c>
      <c r="AB1088" s="5">
        <v>83.715000000000003</v>
      </c>
      <c r="AC1088" s="5">
        <v>83.691999999999993</v>
      </c>
      <c r="AD1088" s="5">
        <v>71.643000000000001</v>
      </c>
      <c r="AE1088" s="5">
        <v>71.475999999999999</v>
      </c>
      <c r="AF1088" s="7">
        <v>191484000</v>
      </c>
      <c r="AG1088" s="7">
        <v>188484000</v>
      </c>
      <c r="AH1088" s="7">
        <v>185582000</v>
      </c>
      <c r="AI1088" s="5">
        <v>117.89</v>
      </c>
      <c r="AJ1088" s="7">
        <v>437</v>
      </c>
      <c r="AK1088" s="7">
        <v>225208877</v>
      </c>
      <c r="AL1088" s="6">
        <v>5236.1063899999999</v>
      </c>
      <c r="AM1088" s="7">
        <v>188395654</v>
      </c>
      <c r="AN1088" s="5">
        <v>98.617750000000001</v>
      </c>
    </row>
    <row r="1089" spans="1:40" x14ac:dyDescent="0.3">
      <c r="A1089" s="4" t="s">
        <v>1138</v>
      </c>
      <c r="B1089" s="2">
        <v>10660585</v>
      </c>
      <c r="C1089" s="1" t="s">
        <v>54</v>
      </c>
      <c r="D1089" s="5">
        <v>4744.0333186799999</v>
      </c>
      <c r="E1089" s="6">
        <v>5257.833318</v>
      </c>
      <c r="F1089" s="6" t="s">
        <v>42</v>
      </c>
      <c r="G1089" s="5">
        <v>0.34</v>
      </c>
      <c r="H1089" s="5">
        <v>36.980989000000001</v>
      </c>
      <c r="I1089" s="5">
        <v>0.34</v>
      </c>
      <c r="J1089" s="5">
        <v>36.980989000000001</v>
      </c>
      <c r="K1089" s="5">
        <v>4.2434554999999996</v>
      </c>
      <c r="L1089" s="5">
        <v>1.9499188000000001</v>
      </c>
      <c r="M1089" s="5">
        <v>39.075933999999997</v>
      </c>
      <c r="N1089" s="5" t="s">
        <v>42</v>
      </c>
      <c r="O1089" s="5" t="s">
        <v>42</v>
      </c>
      <c r="P1089" s="5">
        <v>2.115062</v>
      </c>
      <c r="Q1089" s="5">
        <v>13.221432999999999</v>
      </c>
      <c r="R1089" s="5">
        <v>13.221432999999999</v>
      </c>
      <c r="S1089" s="1" t="s">
        <v>49</v>
      </c>
      <c r="T1089" s="7">
        <v>2307900</v>
      </c>
      <c r="U1089" s="7">
        <v>2242800</v>
      </c>
      <c r="V1089" s="7">
        <v>2036400</v>
      </c>
      <c r="W1089" s="7">
        <v>1935600</v>
      </c>
      <c r="X1089" s="7">
        <v>2485900</v>
      </c>
      <c r="Y1089" s="7">
        <v>2437200</v>
      </c>
      <c r="Z1089" s="7">
        <v>2357300</v>
      </c>
      <c r="AA1089" s="7">
        <v>2307900</v>
      </c>
      <c r="AB1089" s="8">
        <v>19.23</v>
      </c>
      <c r="AC1089" s="5">
        <v>19.844000000000001</v>
      </c>
      <c r="AD1089" s="5">
        <v>14.827</v>
      </c>
      <c r="AE1089" s="5">
        <v>15.555999999999999</v>
      </c>
      <c r="AF1089" s="7">
        <v>48800000</v>
      </c>
      <c r="AG1089" s="7">
        <v>48800000</v>
      </c>
      <c r="AH1089" s="7">
        <v>48800000</v>
      </c>
      <c r="AI1089" s="5">
        <v>90.87</v>
      </c>
      <c r="AJ1089" s="7">
        <v>378</v>
      </c>
      <c r="AK1089" s="7">
        <v>44323784</v>
      </c>
      <c r="AL1089" s="6">
        <v>4310.9312309999996</v>
      </c>
      <c r="AM1089" s="7">
        <v>47975458</v>
      </c>
      <c r="AN1089" s="5">
        <v>98.357089999999999</v>
      </c>
    </row>
    <row r="1090" spans="1:40" x14ac:dyDescent="0.3">
      <c r="A1090" s="4" t="s">
        <v>1139</v>
      </c>
      <c r="B1090" s="2">
        <v>4121714</v>
      </c>
      <c r="C1090" s="1" t="s">
        <v>41</v>
      </c>
      <c r="D1090" s="5">
        <v>4873.5464597999999</v>
      </c>
      <c r="E1090" s="6">
        <v>11703.546458999999</v>
      </c>
      <c r="F1090" s="6">
        <v>11703.54646</v>
      </c>
      <c r="G1090" s="8">
        <v>5.27</v>
      </c>
      <c r="H1090" s="5">
        <v>9.1046069999999997</v>
      </c>
      <c r="I1090" s="8">
        <v>5.27</v>
      </c>
      <c r="J1090" s="5">
        <v>9.1046069999999997</v>
      </c>
      <c r="K1090" s="5" t="s">
        <v>799</v>
      </c>
      <c r="L1090" s="5">
        <v>2.2284320100000001</v>
      </c>
      <c r="M1090" s="5">
        <v>5.9305399999999997</v>
      </c>
      <c r="N1090" s="5">
        <v>4.4606758149735999</v>
      </c>
      <c r="O1090" s="5">
        <v>3.6387180998905002</v>
      </c>
      <c r="P1090" s="5">
        <v>2.2403420000000001</v>
      </c>
      <c r="Q1090" s="5">
        <v>6.5566089999999999</v>
      </c>
      <c r="R1090" s="5">
        <v>6.5566089999999999</v>
      </c>
      <c r="S1090" s="1" t="s">
        <v>49</v>
      </c>
      <c r="T1090" s="7">
        <v>4933000</v>
      </c>
      <c r="U1090" s="7">
        <v>5211000</v>
      </c>
      <c r="V1090" s="7">
        <v>4648000</v>
      </c>
      <c r="W1090" s="7">
        <v>4501300</v>
      </c>
      <c r="X1090" s="7">
        <v>5224000</v>
      </c>
      <c r="Y1090" s="7">
        <v>4989000</v>
      </c>
      <c r="Z1090" s="7">
        <v>4960000</v>
      </c>
      <c r="AA1090" s="7">
        <v>4933000</v>
      </c>
      <c r="AB1090" s="5">
        <v>56.923000000000002</v>
      </c>
      <c r="AC1090" s="5">
        <v>58.384</v>
      </c>
      <c r="AD1090" s="5">
        <v>25.948</v>
      </c>
      <c r="AE1090" s="5">
        <v>31.489000000000001</v>
      </c>
      <c r="AF1090" s="7">
        <v>31476115</v>
      </c>
      <c r="AG1090" s="7">
        <v>32485505</v>
      </c>
      <c r="AH1090" s="7">
        <v>34194260</v>
      </c>
      <c r="AI1090" s="5">
        <v>95.78</v>
      </c>
      <c r="AJ1090" s="7">
        <v>529</v>
      </c>
      <c r="AK1090" s="7">
        <v>29712258</v>
      </c>
      <c r="AL1090" s="6">
        <v>4667.7957310000002</v>
      </c>
      <c r="AM1090" s="7">
        <v>29030653</v>
      </c>
      <c r="AN1090" s="5">
        <v>93.581040000000002</v>
      </c>
    </row>
    <row r="1091" spans="1:40" x14ac:dyDescent="0.3">
      <c r="A1091" s="4" t="s">
        <v>1140</v>
      </c>
      <c r="B1091" s="2">
        <v>4092178</v>
      </c>
      <c r="C1091" s="1" t="s">
        <v>54</v>
      </c>
      <c r="D1091" s="5">
        <v>4680.1316580599996</v>
      </c>
      <c r="E1091" s="6">
        <v>4549.6376579999996</v>
      </c>
      <c r="F1091" s="6">
        <v>4735.795658</v>
      </c>
      <c r="G1091" s="5">
        <v>0.77</v>
      </c>
      <c r="H1091" s="5">
        <v>34.515287000000001</v>
      </c>
      <c r="I1091" s="5">
        <v>0.77</v>
      </c>
      <c r="J1091" s="5">
        <v>34.515287000000001</v>
      </c>
      <c r="K1091" s="5">
        <v>9.9249490700000003</v>
      </c>
      <c r="L1091" s="5">
        <v>9.5315074099999997</v>
      </c>
      <c r="M1091" s="5">
        <v>46.494224000000003</v>
      </c>
      <c r="N1091" s="5" t="s">
        <v>42</v>
      </c>
      <c r="O1091" s="5" t="s">
        <v>42</v>
      </c>
      <c r="P1091" s="5">
        <v>9.1574799999999996</v>
      </c>
      <c r="Q1091" s="5">
        <v>22.541371000000002</v>
      </c>
      <c r="R1091" s="5">
        <v>22.541371000000002</v>
      </c>
      <c r="S1091" s="1" t="s">
        <v>49</v>
      </c>
      <c r="T1091" s="7">
        <v>489637</v>
      </c>
      <c r="U1091" s="7">
        <v>566906</v>
      </c>
      <c r="V1091" s="7">
        <v>583832</v>
      </c>
      <c r="W1091" s="7">
        <v>427536</v>
      </c>
      <c r="X1091" s="7">
        <v>496822</v>
      </c>
      <c r="Y1091" s="7">
        <v>487356</v>
      </c>
      <c r="Z1091" s="7">
        <v>486265</v>
      </c>
      <c r="AA1091" s="7">
        <v>489637</v>
      </c>
      <c r="AB1091" s="5">
        <v>48.052999999999997</v>
      </c>
      <c r="AC1091" s="5">
        <v>46.576999999999998</v>
      </c>
      <c r="AD1091" s="5">
        <v>34.642000000000003</v>
      </c>
      <c r="AE1091" s="5">
        <v>34.514000000000003</v>
      </c>
      <c r="AF1091" s="7">
        <v>50555483</v>
      </c>
      <c r="AG1091" s="7">
        <v>50548736</v>
      </c>
      <c r="AH1091" s="7">
        <v>49135499</v>
      </c>
      <c r="AI1091" s="5">
        <v>61.01</v>
      </c>
      <c r="AJ1091" s="7">
        <v>307</v>
      </c>
      <c r="AK1091" s="7">
        <v>30846165</v>
      </c>
      <c r="AL1091" s="6">
        <v>2855.429494</v>
      </c>
      <c r="AM1091" s="7">
        <v>27105709</v>
      </c>
      <c r="AN1091" s="5">
        <v>53.613349999999997</v>
      </c>
    </row>
    <row r="1092" spans="1:40" x14ac:dyDescent="0.3">
      <c r="A1092" s="4" t="s">
        <v>1141</v>
      </c>
      <c r="B1092" s="2">
        <v>4295787</v>
      </c>
      <c r="C1092" s="1" t="s">
        <v>54</v>
      </c>
      <c r="D1092" s="5">
        <v>5099.3576847000004</v>
      </c>
      <c r="E1092" s="6">
        <v>6274.4016840000004</v>
      </c>
      <c r="F1092" s="6" t="s">
        <v>42</v>
      </c>
      <c r="G1092" s="5">
        <v>2.37</v>
      </c>
      <c r="H1092" s="5">
        <v>23.021602000000001</v>
      </c>
      <c r="I1092" s="5">
        <v>2.37</v>
      </c>
      <c r="J1092" s="5">
        <v>23.021602000000001</v>
      </c>
      <c r="K1092" s="5">
        <v>7.5698384499999998</v>
      </c>
      <c r="L1092" s="5">
        <v>4.1333806299999996</v>
      </c>
      <c r="M1092" s="5">
        <v>47.806345999999998</v>
      </c>
      <c r="N1092" s="5" t="s">
        <v>42</v>
      </c>
      <c r="O1092" s="5" t="s">
        <v>42</v>
      </c>
      <c r="P1092" s="5">
        <v>1.3729709999999999</v>
      </c>
      <c r="Q1092" s="5">
        <v>10.672148999999999</v>
      </c>
      <c r="R1092" s="5">
        <v>10.672148999999999</v>
      </c>
      <c r="S1092" s="1" t="s">
        <v>45</v>
      </c>
      <c r="T1092" s="7">
        <v>4175574</v>
      </c>
      <c r="U1092" s="7">
        <v>3808462</v>
      </c>
      <c r="V1092" s="7">
        <v>3130519</v>
      </c>
      <c r="W1092" s="7">
        <v>3199165</v>
      </c>
      <c r="X1092" s="7">
        <v>4569944</v>
      </c>
      <c r="Y1092" s="7">
        <v>4434047</v>
      </c>
      <c r="Z1092" s="7">
        <v>4272523</v>
      </c>
      <c r="AA1092" s="7">
        <v>4175574</v>
      </c>
      <c r="AB1092" s="5">
        <v>19.489000000000001</v>
      </c>
      <c r="AC1092" s="8">
        <v>19.62</v>
      </c>
      <c r="AD1092" s="8">
        <v>11.641</v>
      </c>
      <c r="AE1092" s="8">
        <v>11.442</v>
      </c>
      <c r="AF1092" s="7">
        <v>29175619</v>
      </c>
      <c r="AG1092" s="7">
        <v>29098029</v>
      </c>
      <c r="AH1092" s="7">
        <v>29337537</v>
      </c>
      <c r="AI1092" s="5">
        <v>77.989999999999995</v>
      </c>
      <c r="AJ1092" s="7">
        <v>403</v>
      </c>
      <c r="AK1092" s="7">
        <v>22753183</v>
      </c>
      <c r="AL1092" s="6">
        <v>3976.801324</v>
      </c>
      <c r="AM1092" s="7">
        <v>23061135</v>
      </c>
      <c r="AN1092" s="5">
        <v>79.041820000000001</v>
      </c>
    </row>
    <row r="1093" spans="1:40" x14ac:dyDescent="0.3">
      <c r="A1093" s="4" t="s">
        <v>1142</v>
      </c>
      <c r="B1093" s="2">
        <v>4097347</v>
      </c>
      <c r="C1093" s="1" t="s">
        <v>54</v>
      </c>
      <c r="D1093" s="5">
        <v>4674.5732742500004</v>
      </c>
      <c r="E1093" s="6" t="s">
        <v>42</v>
      </c>
      <c r="F1093" s="6">
        <v>5710.3782740000006</v>
      </c>
      <c r="G1093" s="8">
        <v>1.0229999999999999</v>
      </c>
      <c r="H1093" s="5">
        <v>20.5856573705179</v>
      </c>
      <c r="I1093" s="8">
        <v>1.0229999999999999</v>
      </c>
      <c r="J1093" s="5">
        <v>20.5856573705179</v>
      </c>
      <c r="K1093" s="5">
        <v>20.350953313698898</v>
      </c>
      <c r="L1093" s="5">
        <v>7.4880273121695096</v>
      </c>
      <c r="M1093" s="5">
        <v>5.9005726072966604</v>
      </c>
      <c r="N1093" s="5" t="s">
        <v>42</v>
      </c>
      <c r="O1093" s="5" t="s">
        <v>42</v>
      </c>
      <c r="P1093" s="5" t="s">
        <v>42</v>
      </c>
      <c r="Q1093" s="5" t="s">
        <v>42</v>
      </c>
      <c r="R1093" s="5">
        <v>12.028787709647199</v>
      </c>
      <c r="S1093" s="1" t="s">
        <v>49</v>
      </c>
      <c r="T1093" s="7">
        <v>2515489</v>
      </c>
      <c r="U1093" s="7">
        <v>2773571</v>
      </c>
      <c r="V1093" s="7">
        <v>3193048</v>
      </c>
      <c r="W1093" s="7">
        <v>2566138</v>
      </c>
      <c r="X1093" s="7">
        <v>3040989</v>
      </c>
      <c r="Y1093" s="7">
        <v>2780041</v>
      </c>
      <c r="Z1093" s="7">
        <v>2737806</v>
      </c>
      <c r="AA1093" s="7">
        <v>2515489</v>
      </c>
      <c r="AB1093" s="5">
        <v>88.078999999999994</v>
      </c>
      <c r="AC1093" s="5">
        <v>90.418000000000006</v>
      </c>
      <c r="AD1093" s="5" t="s">
        <v>42</v>
      </c>
      <c r="AE1093" s="5" t="s">
        <v>42</v>
      </c>
      <c r="AF1093" s="7">
        <v>90469775</v>
      </c>
      <c r="AG1093" s="7">
        <v>90169536</v>
      </c>
      <c r="AH1093" s="7">
        <v>87409151</v>
      </c>
      <c r="AI1093" s="5">
        <v>88.61</v>
      </c>
      <c r="AJ1093" s="7">
        <v>319</v>
      </c>
      <c r="AK1093" s="7">
        <v>80168893</v>
      </c>
      <c r="AL1093" s="6">
        <v>4142.326701</v>
      </c>
      <c r="AM1093" s="7">
        <v>87973693</v>
      </c>
      <c r="AN1093" s="5">
        <v>97.240979999999993</v>
      </c>
    </row>
    <row r="1094" spans="1:40" x14ac:dyDescent="0.3">
      <c r="A1094" s="4" t="s">
        <v>1143</v>
      </c>
      <c r="B1094" s="2">
        <v>4965594</v>
      </c>
      <c r="C1094" s="1" t="s">
        <v>41</v>
      </c>
      <c r="D1094" s="5">
        <v>5796.0250202400002</v>
      </c>
      <c r="E1094" s="6">
        <v>4784.3180199999997</v>
      </c>
      <c r="F1094" s="6" t="s">
        <v>42</v>
      </c>
      <c r="G1094" s="5">
        <v>0.49</v>
      </c>
      <c r="H1094" s="5">
        <v>28.288972999999999</v>
      </c>
      <c r="I1094" s="5">
        <v>0.49</v>
      </c>
      <c r="J1094" s="5">
        <v>28.288972999999999</v>
      </c>
      <c r="K1094" s="5">
        <v>2.2307890000000001</v>
      </c>
      <c r="L1094" s="5">
        <v>2.2216534399999999</v>
      </c>
      <c r="M1094" s="5" t="s">
        <v>799</v>
      </c>
      <c r="N1094" s="5" t="s">
        <v>42</v>
      </c>
      <c r="O1094" s="5" t="s">
        <v>42</v>
      </c>
      <c r="P1094" s="5">
        <v>3.4158040000000001</v>
      </c>
      <c r="Q1094" s="5">
        <v>10.982653000000001</v>
      </c>
      <c r="R1094" s="5">
        <v>10.982653000000001</v>
      </c>
      <c r="S1094" s="1" t="s">
        <v>49</v>
      </c>
      <c r="T1094" s="7">
        <v>1422680</v>
      </c>
      <c r="U1094" s="7">
        <v>1677614</v>
      </c>
      <c r="V1094" s="7">
        <v>1508166</v>
      </c>
      <c r="W1094" s="7">
        <v>1265684</v>
      </c>
      <c r="X1094" s="7">
        <v>1400642</v>
      </c>
      <c r="Y1094" s="7">
        <v>1388297</v>
      </c>
      <c r="Z1094" s="7">
        <v>1394307</v>
      </c>
      <c r="AA1094" s="7">
        <v>1422680</v>
      </c>
      <c r="AB1094" s="5">
        <v>24.849</v>
      </c>
      <c r="AC1094" s="5">
        <v>24.061</v>
      </c>
      <c r="AD1094" s="5">
        <v>32.283000000000001</v>
      </c>
      <c r="AE1094" s="5">
        <v>30.759</v>
      </c>
      <c r="AF1094" s="7">
        <v>111237000</v>
      </c>
      <c r="AG1094" s="7">
        <v>111070000</v>
      </c>
      <c r="AH1094" s="7">
        <v>110302000</v>
      </c>
      <c r="AI1094" s="5">
        <v>69.19</v>
      </c>
      <c r="AJ1094" s="7">
        <v>301</v>
      </c>
      <c r="AK1094" s="7">
        <v>76997870</v>
      </c>
      <c r="AL1094" s="6">
        <v>4010.0490690000001</v>
      </c>
      <c r="AM1094" s="7">
        <v>102970370</v>
      </c>
      <c r="AN1094" s="8">
        <v>92.523700000000005</v>
      </c>
    </row>
    <row r="1095" spans="1:40" x14ac:dyDescent="0.3">
      <c r="A1095" s="4" t="s">
        <v>1144</v>
      </c>
      <c r="B1095" s="2">
        <v>4188426</v>
      </c>
      <c r="C1095" s="1" t="s">
        <v>54</v>
      </c>
      <c r="D1095" s="5">
        <v>4671.8669365200003</v>
      </c>
      <c r="E1095" s="6" t="s">
        <v>42</v>
      </c>
      <c r="F1095" s="6">
        <v>4545.6319370000001</v>
      </c>
      <c r="G1095" s="8">
        <v>1.0980000000000001</v>
      </c>
      <c r="H1095" s="5">
        <v>22.898395721925102</v>
      </c>
      <c r="I1095" s="8">
        <v>1.0980000000000001</v>
      </c>
      <c r="J1095" s="5">
        <v>22.898395721925102</v>
      </c>
      <c r="K1095" s="5">
        <v>3.0021412678436703</v>
      </c>
      <c r="L1095" s="5">
        <v>2.9761029441401901</v>
      </c>
      <c r="M1095" s="5">
        <v>17.283552</v>
      </c>
      <c r="N1095" s="5" t="s">
        <v>42</v>
      </c>
      <c r="O1095" s="5" t="s">
        <v>42</v>
      </c>
      <c r="P1095" s="5" t="s">
        <v>42</v>
      </c>
      <c r="Q1095" s="5" t="s">
        <v>42</v>
      </c>
      <c r="R1095" s="5" t="s">
        <v>42</v>
      </c>
      <c r="S1095" s="1" t="s">
        <v>49</v>
      </c>
      <c r="T1095" s="7">
        <v>440492</v>
      </c>
      <c r="U1095" s="7">
        <v>501597</v>
      </c>
      <c r="V1095" s="7">
        <v>418243</v>
      </c>
      <c r="W1095" s="7">
        <v>368145</v>
      </c>
      <c r="X1095" s="7">
        <v>457496</v>
      </c>
      <c r="Y1095" s="7">
        <v>441711</v>
      </c>
      <c r="Z1095" s="7">
        <v>435883</v>
      </c>
      <c r="AA1095" s="7">
        <v>440492</v>
      </c>
      <c r="AB1095" s="5" t="s">
        <v>42</v>
      </c>
      <c r="AC1095" s="5" t="s">
        <v>42</v>
      </c>
      <c r="AD1095" s="5" t="s">
        <v>42</v>
      </c>
      <c r="AE1095" s="5" t="s">
        <v>42</v>
      </c>
      <c r="AF1095" s="7">
        <v>54551543</v>
      </c>
      <c r="AG1095" s="7">
        <v>54521479</v>
      </c>
      <c r="AH1095" s="7">
        <v>54425447</v>
      </c>
      <c r="AI1095" s="5">
        <v>72.97</v>
      </c>
      <c r="AJ1095" s="7">
        <v>320</v>
      </c>
      <c r="AK1095" s="7">
        <v>39806376</v>
      </c>
      <c r="AL1095" s="6">
        <v>3409.0180399999999</v>
      </c>
      <c r="AM1095" s="7">
        <v>50048108</v>
      </c>
      <c r="AN1095" s="5">
        <v>91.743189999999998</v>
      </c>
    </row>
    <row r="1096" spans="1:40" x14ac:dyDescent="0.3">
      <c r="A1096" s="4" t="s">
        <v>1145</v>
      </c>
      <c r="B1096" s="2">
        <v>103120</v>
      </c>
      <c r="C1096" s="1" t="s">
        <v>54</v>
      </c>
      <c r="D1096" s="5">
        <v>4900.7286006000004</v>
      </c>
      <c r="E1096" s="6">
        <v>9277.4426000000003</v>
      </c>
      <c r="F1096" s="6">
        <v>9474.1253369999995</v>
      </c>
      <c r="G1096" s="5">
        <v>-0.5</v>
      </c>
      <c r="H1096" s="5">
        <v>55.4444444444445</v>
      </c>
      <c r="I1096" s="5">
        <v>-0.5</v>
      </c>
      <c r="J1096" s="5">
        <v>55.4444444444445</v>
      </c>
      <c r="K1096" s="5">
        <v>1.8686910103194501</v>
      </c>
      <c r="L1096" s="5">
        <v>1.7955958146079301</v>
      </c>
      <c r="M1096" s="5">
        <v>15.557288</v>
      </c>
      <c r="N1096" s="5" t="s">
        <v>42</v>
      </c>
      <c r="O1096" s="5" t="s">
        <v>42</v>
      </c>
      <c r="P1096" s="5">
        <v>11.769102999999999</v>
      </c>
      <c r="Q1096" s="5">
        <v>24.761968</v>
      </c>
      <c r="R1096" s="5">
        <v>17.386810747821201</v>
      </c>
      <c r="S1096" s="1" t="s">
        <v>49</v>
      </c>
      <c r="T1096" s="7">
        <v>786346</v>
      </c>
      <c r="U1096" s="7">
        <v>797712</v>
      </c>
      <c r="V1096" s="7">
        <v>806934</v>
      </c>
      <c r="W1096" s="7">
        <v>693406</v>
      </c>
      <c r="X1096" s="7">
        <v>781410</v>
      </c>
      <c r="Y1096" s="7">
        <v>776630</v>
      </c>
      <c r="Z1096" s="7">
        <v>776159</v>
      </c>
      <c r="AA1096" s="7">
        <v>786346</v>
      </c>
      <c r="AB1096" s="8">
        <v>53.89</v>
      </c>
      <c r="AC1096" s="5">
        <v>48.548000000000002</v>
      </c>
      <c r="AD1096" s="5">
        <v>51.752000000000002</v>
      </c>
      <c r="AE1096" s="8">
        <v>45.87</v>
      </c>
      <c r="AF1096" s="7">
        <v>225947306</v>
      </c>
      <c r="AG1096" s="7">
        <v>216403221</v>
      </c>
      <c r="AH1096" s="7">
        <v>215655497</v>
      </c>
      <c r="AI1096" s="5">
        <v>85.95</v>
      </c>
      <c r="AJ1096" s="7">
        <v>333</v>
      </c>
      <c r="AK1096" s="7">
        <v>211018651</v>
      </c>
      <c r="AL1096" s="6">
        <v>4211.9322730000004</v>
      </c>
      <c r="AM1096" s="7">
        <v>243993966</v>
      </c>
      <c r="AN1096" s="5">
        <v>99.375420000000005</v>
      </c>
    </row>
    <row r="1097" spans="1:40" x14ac:dyDescent="0.3">
      <c r="A1097" s="4" t="s">
        <v>1146</v>
      </c>
      <c r="B1097" s="2">
        <v>4011069</v>
      </c>
      <c r="C1097" s="1" t="s">
        <v>54</v>
      </c>
      <c r="D1097" s="5">
        <v>4401.6763481099997</v>
      </c>
      <c r="E1097" s="6">
        <v>5390.9223480000001</v>
      </c>
      <c r="F1097" s="6" t="s">
        <v>42</v>
      </c>
      <c r="G1097" s="8">
        <v>2.09</v>
      </c>
      <c r="H1097" s="5">
        <v>5.3766600000000002</v>
      </c>
      <c r="I1097" s="8">
        <v>2.09</v>
      </c>
      <c r="J1097" s="5">
        <v>5.3766600000000002</v>
      </c>
      <c r="K1097" s="5">
        <v>1.0837535599999999</v>
      </c>
      <c r="L1097" s="5">
        <v>1.0837535599999999</v>
      </c>
      <c r="M1097" s="5">
        <v>8.8599720000000008</v>
      </c>
      <c r="N1097" s="5" t="s">
        <v>42</v>
      </c>
      <c r="O1097" s="5" t="s">
        <v>42</v>
      </c>
      <c r="P1097" s="5">
        <v>2.3064110000000002</v>
      </c>
      <c r="Q1097" s="5">
        <v>2.5481560000000001</v>
      </c>
      <c r="R1097" s="5">
        <v>2.5481560000000001</v>
      </c>
      <c r="S1097" s="1" t="s">
        <v>49</v>
      </c>
      <c r="T1097" s="7">
        <v>2268786</v>
      </c>
      <c r="U1097" s="7">
        <v>3196047</v>
      </c>
      <c r="V1097" s="7">
        <v>2501794</v>
      </c>
      <c r="W1097" s="7">
        <v>1080573</v>
      </c>
      <c r="X1097" s="7">
        <v>2337364</v>
      </c>
      <c r="Y1097" s="7">
        <v>2336552</v>
      </c>
      <c r="Z1097" s="7">
        <v>2256751</v>
      </c>
      <c r="AA1097" s="7">
        <v>2268786</v>
      </c>
      <c r="AB1097" s="5">
        <v>81.441999999999993</v>
      </c>
      <c r="AC1097" s="5">
        <v>82.478999999999999</v>
      </c>
      <c r="AD1097" s="5">
        <v>73.933000000000007</v>
      </c>
      <c r="AE1097" s="5">
        <v>78.572999999999993</v>
      </c>
      <c r="AF1097" s="7">
        <v>114418413</v>
      </c>
      <c r="AG1097" s="7">
        <v>114068885</v>
      </c>
      <c r="AH1097" s="7">
        <v>116313887</v>
      </c>
      <c r="AI1097" s="5">
        <v>103.34</v>
      </c>
      <c r="AJ1097" s="7">
        <v>492</v>
      </c>
      <c r="AK1097" s="7">
        <v>118245455</v>
      </c>
      <c r="AL1097" s="6">
        <v>4548.9026530000001</v>
      </c>
      <c r="AM1097" s="7">
        <v>112251901</v>
      </c>
      <c r="AN1097" s="8">
        <v>98.106499999999997</v>
      </c>
    </row>
    <row r="1098" spans="1:40" x14ac:dyDescent="0.3">
      <c r="A1098" s="4" t="s">
        <v>1147</v>
      </c>
      <c r="B1098" s="2">
        <v>29619517</v>
      </c>
      <c r="C1098" s="1" t="s">
        <v>41</v>
      </c>
      <c r="D1098" s="5">
        <v>5247.6383343999996</v>
      </c>
      <c r="E1098" s="6">
        <v>4894.7072639999997</v>
      </c>
      <c r="F1098" s="6" t="s">
        <v>42</v>
      </c>
      <c r="G1098" s="5">
        <v>3.6251685091950092E-2</v>
      </c>
      <c r="H1098" s="5">
        <v>86.230383000000003</v>
      </c>
      <c r="I1098" s="5">
        <v>3.6251685091950092E-2</v>
      </c>
      <c r="J1098" s="5">
        <v>86.704176000000004</v>
      </c>
      <c r="K1098" s="5" t="s">
        <v>799</v>
      </c>
      <c r="L1098" s="5">
        <v>19.291149140000002</v>
      </c>
      <c r="M1098" s="5">
        <v>36.359816000000002</v>
      </c>
      <c r="N1098" s="5" t="s">
        <v>42</v>
      </c>
      <c r="O1098" s="5" t="s">
        <v>42</v>
      </c>
      <c r="P1098" s="5">
        <v>4.1713820000000004</v>
      </c>
      <c r="Q1098" s="5">
        <v>11.657904</v>
      </c>
      <c r="R1098" s="5">
        <v>11.657904</v>
      </c>
      <c r="S1098" s="1" t="s">
        <v>49</v>
      </c>
      <c r="T1098" s="7">
        <v>949136.99409203627</v>
      </c>
      <c r="U1098" s="7">
        <v>769260.02110365988</v>
      </c>
      <c r="V1098" s="7">
        <v>663778.14720415487</v>
      </c>
      <c r="W1098" s="7">
        <v>462345.34342719422</v>
      </c>
      <c r="X1098" s="7">
        <v>1140771.3801024181</v>
      </c>
      <c r="Y1098" s="7">
        <v>1079436.9808330159</v>
      </c>
      <c r="Z1098" s="7">
        <v>1015192.3991394341</v>
      </c>
      <c r="AA1098" s="7">
        <v>949136.99409203627</v>
      </c>
      <c r="AB1098" s="5">
        <v>42.616999999999997</v>
      </c>
      <c r="AC1098" s="5">
        <v>39.395000000000003</v>
      </c>
      <c r="AD1098" s="5">
        <v>29.452999999999999</v>
      </c>
      <c r="AE1098" s="5">
        <v>35.098999999999997</v>
      </c>
      <c r="AF1098" s="7">
        <v>1114138000</v>
      </c>
      <c r="AG1098" s="7">
        <v>301132100</v>
      </c>
      <c r="AH1098" s="7">
        <v>297967100</v>
      </c>
      <c r="AI1098" s="5">
        <v>46.12</v>
      </c>
      <c r="AJ1098" s="7">
        <v>124</v>
      </c>
      <c r="AK1098" s="7">
        <v>137498780</v>
      </c>
      <c r="AL1098" s="6">
        <v>2419.9785280000001</v>
      </c>
      <c r="AM1098" s="7">
        <v>169103557</v>
      </c>
      <c r="AN1098" s="5">
        <v>56.715470000000003</v>
      </c>
    </row>
    <row r="1099" spans="1:40" x14ac:dyDescent="0.3">
      <c r="A1099" s="4" t="s">
        <v>1148</v>
      </c>
      <c r="B1099" s="2">
        <v>4057128</v>
      </c>
      <c r="C1099" s="1" t="s">
        <v>54</v>
      </c>
      <c r="D1099" s="5">
        <v>4642.25543199</v>
      </c>
      <c r="E1099" s="6">
        <v>8165.7564309999998</v>
      </c>
      <c r="F1099" s="6">
        <v>8165.7564320000001</v>
      </c>
      <c r="G1099" s="5">
        <v>0.91500000000000004</v>
      </c>
      <c r="H1099" s="5">
        <v>15.934932</v>
      </c>
      <c r="I1099" s="5">
        <v>0.91500000000000004</v>
      </c>
      <c r="J1099" s="5">
        <v>15.934932</v>
      </c>
      <c r="K1099" s="5">
        <v>2.1132709599999999</v>
      </c>
      <c r="L1099" s="5">
        <v>2.1031458999999999</v>
      </c>
      <c r="M1099" s="5" t="s">
        <v>799</v>
      </c>
      <c r="N1099" s="5" t="s">
        <v>799</v>
      </c>
      <c r="O1099" s="5">
        <v>145.262583095916</v>
      </c>
      <c r="P1099" s="5">
        <v>4.5452709999999996</v>
      </c>
      <c r="Q1099" s="5">
        <v>12.727930000000001</v>
      </c>
      <c r="R1099" s="5">
        <v>12.727930000000001</v>
      </c>
      <c r="S1099" s="1" t="s">
        <v>43</v>
      </c>
      <c r="T1099" s="7">
        <v>1796539</v>
      </c>
      <c r="U1099" s="7">
        <v>1993007</v>
      </c>
      <c r="V1099" s="7">
        <v>2905979</v>
      </c>
      <c r="W1099" s="7">
        <v>2156613</v>
      </c>
      <c r="X1099" s="7">
        <v>1796539</v>
      </c>
      <c r="Y1099" s="7">
        <v>1732084</v>
      </c>
      <c r="Z1099" s="7">
        <v>1720523</v>
      </c>
      <c r="AA1099" s="7">
        <v>1706637</v>
      </c>
      <c r="AB1099" s="5">
        <v>38.767000000000003</v>
      </c>
      <c r="AC1099" s="5">
        <v>38.767000000000003</v>
      </c>
      <c r="AD1099" s="5">
        <v>34.777999999999999</v>
      </c>
      <c r="AE1099" s="5">
        <v>34.777999999999999</v>
      </c>
      <c r="AF1099" s="7">
        <v>99461448</v>
      </c>
      <c r="AG1099" s="7">
        <v>99091574</v>
      </c>
      <c r="AH1099" s="7">
        <v>97584455</v>
      </c>
      <c r="AI1099" s="5">
        <v>73.56</v>
      </c>
      <c r="AJ1099" s="7">
        <v>416</v>
      </c>
      <c r="AK1099" s="7">
        <v>73392466</v>
      </c>
      <c r="AL1099" s="6">
        <v>3414.951442</v>
      </c>
      <c r="AM1099" s="7">
        <v>99166055</v>
      </c>
      <c r="AN1099" s="5">
        <v>99.395579999999995</v>
      </c>
    </row>
    <row r="1100" spans="1:40" x14ac:dyDescent="0.3">
      <c r="A1100" s="4" t="s">
        <v>1149</v>
      </c>
      <c r="B1100" s="2">
        <v>4987800</v>
      </c>
      <c r="C1100" s="1" t="s">
        <v>54</v>
      </c>
      <c r="D1100" s="5">
        <v>5069.9231915199998</v>
      </c>
      <c r="E1100" s="6">
        <v>5772.5231910000002</v>
      </c>
      <c r="F1100" s="6" t="s">
        <v>42</v>
      </c>
      <c r="G1100" s="5">
        <v>0.48799999999999999</v>
      </c>
      <c r="H1100" s="5">
        <v>48.294753</v>
      </c>
      <c r="I1100" s="5">
        <v>0.48799999999999999</v>
      </c>
      <c r="J1100" s="5">
        <v>48.294753</v>
      </c>
      <c r="K1100" s="5">
        <v>3.7784485399999999</v>
      </c>
      <c r="L1100" s="5">
        <v>3.1896244199999999</v>
      </c>
      <c r="M1100" s="5">
        <v>25.484528000000001</v>
      </c>
      <c r="N1100" s="5" t="s">
        <v>42</v>
      </c>
      <c r="O1100" s="5" t="s">
        <v>42</v>
      </c>
      <c r="P1100" s="5">
        <v>3.0595870000000001</v>
      </c>
      <c r="Q1100" s="5">
        <v>15.555168999999999</v>
      </c>
      <c r="R1100" s="5">
        <v>15.555168999999999</v>
      </c>
      <c r="S1100" s="1" t="s">
        <v>49</v>
      </c>
      <c r="T1100" s="7">
        <v>1789000</v>
      </c>
      <c r="U1100" s="7">
        <v>1577700</v>
      </c>
      <c r="V1100" s="7">
        <v>1324700</v>
      </c>
      <c r="W1100" s="7">
        <v>1502400</v>
      </c>
      <c r="X1100" s="7">
        <v>1886700</v>
      </c>
      <c r="Y1100" s="7">
        <v>1849700</v>
      </c>
      <c r="Z1100" s="7">
        <v>1803600</v>
      </c>
      <c r="AA1100" s="7">
        <v>1789000</v>
      </c>
      <c r="AB1100" s="5">
        <v>24.215</v>
      </c>
      <c r="AC1100" s="5">
        <v>24.084</v>
      </c>
      <c r="AD1100" s="5">
        <v>19.010999999999999</v>
      </c>
      <c r="AE1100" s="5">
        <v>18.657</v>
      </c>
      <c r="AF1100" s="7">
        <v>81000000</v>
      </c>
      <c r="AG1100" s="7">
        <v>81700000</v>
      </c>
      <c r="AH1100" s="7">
        <v>84100000</v>
      </c>
      <c r="AI1100" s="5">
        <v>96.66</v>
      </c>
      <c r="AJ1100" s="7">
        <v>505</v>
      </c>
      <c r="AK1100" s="7">
        <v>78296870</v>
      </c>
      <c r="AL1100" s="6">
        <v>4900.6010930000002</v>
      </c>
      <c r="AM1100" s="7">
        <v>80335424</v>
      </c>
      <c r="AN1100" s="5">
        <v>99.176929999999999</v>
      </c>
    </row>
    <row r="1101" spans="1:40" x14ac:dyDescent="0.3">
      <c r="A1101" s="4" t="s">
        <v>1150</v>
      </c>
      <c r="B1101" s="2">
        <v>4393370</v>
      </c>
      <c r="C1101" s="1" t="s">
        <v>41</v>
      </c>
      <c r="D1101" s="5">
        <v>4567.8957983500004</v>
      </c>
      <c r="E1101" s="6">
        <v>20151.795797999999</v>
      </c>
      <c r="F1101" s="6">
        <v>20282.995797999996</v>
      </c>
      <c r="G1101" s="5">
        <v>-3.95</v>
      </c>
      <c r="H1101" s="5" t="s">
        <v>42</v>
      </c>
      <c r="I1101" s="5">
        <v>-3.95</v>
      </c>
      <c r="J1101" s="5" t="s">
        <v>42</v>
      </c>
      <c r="K1101" s="5" t="s">
        <v>42</v>
      </c>
      <c r="L1101" s="5" t="s">
        <v>42</v>
      </c>
      <c r="M1101" s="5" t="s">
        <v>42</v>
      </c>
      <c r="N1101" s="5" t="s">
        <v>42</v>
      </c>
      <c r="O1101" s="5" t="s">
        <v>42</v>
      </c>
      <c r="P1101" s="5">
        <v>2.6258119999999998</v>
      </c>
      <c r="Q1101" s="5">
        <v>31.3354</v>
      </c>
      <c r="R1101" s="5" t="s">
        <v>42</v>
      </c>
      <c r="S1101" s="1" t="s">
        <v>49</v>
      </c>
      <c r="T1101" s="7">
        <v>7491400</v>
      </c>
      <c r="U1101" s="7">
        <v>7195700</v>
      </c>
      <c r="V1101" s="7">
        <v>10311300</v>
      </c>
      <c r="W1101" s="7">
        <v>11545400</v>
      </c>
      <c r="X1101" s="7">
        <v>7674500</v>
      </c>
      <c r="Y1101" s="7">
        <v>7593800</v>
      </c>
      <c r="Z1101" s="7">
        <v>7568100</v>
      </c>
      <c r="AA1101" s="7">
        <v>7491400</v>
      </c>
      <c r="AB1101" s="5">
        <v>68.167000000000002</v>
      </c>
      <c r="AC1101" s="5">
        <v>67.460999999999999</v>
      </c>
      <c r="AD1101" s="5">
        <v>28.748999999999999</v>
      </c>
      <c r="AE1101" s="5">
        <v>28.731999999999999</v>
      </c>
      <c r="AF1101" s="7">
        <v>359398174</v>
      </c>
      <c r="AG1101" s="7">
        <v>367231072</v>
      </c>
      <c r="AH1101" s="7">
        <v>402752163</v>
      </c>
      <c r="AI1101" s="5">
        <v>69.41</v>
      </c>
      <c r="AJ1101" s="7">
        <v>322</v>
      </c>
      <c r="AK1101" s="7">
        <v>248153750</v>
      </c>
      <c r="AL1101" s="6">
        <v>3109.3664869999998</v>
      </c>
      <c r="AM1101" s="7">
        <v>250595937</v>
      </c>
      <c r="AN1101" s="5">
        <v>70.088049999999996</v>
      </c>
    </row>
    <row r="1102" spans="1:40" x14ac:dyDescent="0.3">
      <c r="A1102" s="4" t="s">
        <v>1151</v>
      </c>
      <c r="B1102" s="2">
        <v>4912964</v>
      </c>
      <c r="C1102" s="1" t="s">
        <v>41</v>
      </c>
      <c r="D1102" s="5">
        <v>4772.6040999999996</v>
      </c>
      <c r="E1102" s="6">
        <v>4679.8041000000003</v>
      </c>
      <c r="F1102" s="6" t="s">
        <v>42</v>
      </c>
      <c r="G1102" s="5">
        <v>1.62</v>
      </c>
      <c r="H1102" s="5">
        <v>29.903282000000001</v>
      </c>
      <c r="I1102" s="5">
        <v>1.62</v>
      </c>
      <c r="J1102" s="5">
        <v>29.903282000000001</v>
      </c>
      <c r="K1102" s="5">
        <v>6.4785781099999999</v>
      </c>
      <c r="L1102" s="5">
        <v>5.0501691800000001</v>
      </c>
      <c r="M1102" s="5">
        <v>28.120837999999999</v>
      </c>
      <c r="N1102" s="5" t="s">
        <v>42</v>
      </c>
      <c r="O1102" s="5" t="s">
        <v>42</v>
      </c>
      <c r="P1102" s="5">
        <v>2.4935749999999999</v>
      </c>
      <c r="Q1102" s="5">
        <v>16.213163999999999</v>
      </c>
      <c r="R1102" s="5">
        <v>16.213163999999999</v>
      </c>
      <c r="S1102" s="1" t="s">
        <v>47</v>
      </c>
      <c r="T1102" s="7">
        <v>1871759</v>
      </c>
      <c r="U1102" s="7">
        <v>1822527</v>
      </c>
      <c r="V1102" s="7">
        <v>1676390</v>
      </c>
      <c r="W1102" s="7">
        <v>1467067</v>
      </c>
      <c r="X1102" s="7">
        <v>1876745</v>
      </c>
      <c r="Y1102" s="7">
        <v>1871759</v>
      </c>
      <c r="Z1102" s="7">
        <v>1873595</v>
      </c>
      <c r="AA1102" s="7">
        <v>1867084</v>
      </c>
      <c r="AB1102" s="5">
        <v>23.234999999999999</v>
      </c>
      <c r="AC1102" s="5">
        <v>23.285</v>
      </c>
      <c r="AD1102" s="5">
        <v>14.571</v>
      </c>
      <c r="AE1102" s="5">
        <v>14.523999999999999</v>
      </c>
      <c r="AF1102" s="7">
        <v>27565702</v>
      </c>
      <c r="AG1102" s="7">
        <v>27527090</v>
      </c>
      <c r="AH1102" s="7">
        <v>27517313</v>
      </c>
      <c r="AI1102" s="5">
        <v>62.89</v>
      </c>
      <c r="AJ1102" s="7">
        <v>396</v>
      </c>
      <c r="AK1102" s="7">
        <v>17335129</v>
      </c>
      <c r="AL1102" s="6">
        <v>3001.404235</v>
      </c>
      <c r="AM1102" s="7">
        <v>19666887</v>
      </c>
      <c r="AN1102" s="5">
        <v>71.347309999999993</v>
      </c>
    </row>
    <row r="1103" spans="1:40" x14ac:dyDescent="0.3">
      <c r="A1103" s="4" t="s">
        <v>1152</v>
      </c>
      <c r="B1103" s="2">
        <v>6959543</v>
      </c>
      <c r="C1103" s="1" t="s">
        <v>41</v>
      </c>
      <c r="D1103" s="5">
        <v>5163.2013906399998</v>
      </c>
      <c r="E1103" s="6">
        <v>6638.1563900000001</v>
      </c>
      <c r="F1103" s="6" t="s">
        <v>42</v>
      </c>
      <c r="G1103" s="5">
        <v>-0.86</v>
      </c>
      <c r="H1103" s="5" t="s">
        <v>799</v>
      </c>
      <c r="I1103" s="5">
        <v>-0.86</v>
      </c>
      <c r="J1103" s="5" t="s">
        <v>799</v>
      </c>
      <c r="K1103" s="5" t="s">
        <v>799</v>
      </c>
      <c r="L1103" s="5" t="s">
        <v>799</v>
      </c>
      <c r="M1103" s="5" t="s">
        <v>799</v>
      </c>
      <c r="N1103" s="5" t="s">
        <v>42</v>
      </c>
      <c r="O1103" s="5" t="s">
        <v>42</v>
      </c>
      <c r="P1103" s="5">
        <v>30.483118999999999</v>
      </c>
      <c r="Q1103" s="5" t="s">
        <v>799</v>
      </c>
      <c r="R1103" s="5">
        <v>-12.923954</v>
      </c>
      <c r="S1103" s="1" t="s">
        <v>49</v>
      </c>
      <c r="T1103" s="7">
        <v>9303</v>
      </c>
      <c r="U1103" s="7">
        <v>77648</v>
      </c>
      <c r="V1103" s="7">
        <v>69716</v>
      </c>
      <c r="W1103" s="7">
        <v>8249</v>
      </c>
      <c r="X1103" s="7">
        <v>217765</v>
      </c>
      <c r="Y1103" s="7">
        <v>219124</v>
      </c>
      <c r="Z1103" s="7">
        <v>218597</v>
      </c>
      <c r="AA1103" s="7">
        <v>9303</v>
      </c>
      <c r="AB1103" s="5">
        <v>73.706999999999994</v>
      </c>
      <c r="AC1103" s="5">
        <v>98.902000000000001</v>
      </c>
      <c r="AD1103" s="5" t="s">
        <v>799</v>
      </c>
      <c r="AE1103" s="5">
        <v>-234.15299999999999</v>
      </c>
      <c r="AF1103" s="7">
        <v>188986547</v>
      </c>
      <c r="AG1103" s="7">
        <v>188032738</v>
      </c>
      <c r="AH1103" s="7">
        <v>174131954</v>
      </c>
      <c r="AI1103" s="5">
        <v>67.27</v>
      </c>
      <c r="AJ1103" s="7">
        <v>318</v>
      </c>
      <c r="AK1103" s="7">
        <v>127138543</v>
      </c>
      <c r="AL1103" s="6">
        <v>3473.424994</v>
      </c>
      <c r="AM1103" s="7">
        <v>128432270</v>
      </c>
      <c r="AN1103" s="5">
        <v>67.957250000000002</v>
      </c>
    </row>
    <row r="1104" spans="1:40" x14ac:dyDescent="0.3">
      <c r="A1104" s="4" t="s">
        <v>1153</v>
      </c>
      <c r="B1104" s="2">
        <v>100308</v>
      </c>
      <c r="C1104" s="1" t="s">
        <v>41</v>
      </c>
      <c r="D1104" s="5">
        <v>4708.3618579200001</v>
      </c>
      <c r="E1104" s="6" t="s">
        <v>42</v>
      </c>
      <c r="F1104" s="6">
        <v>4964.3438580000002</v>
      </c>
      <c r="G1104" s="5">
        <v>1.33</v>
      </c>
      <c r="H1104" s="5">
        <v>12.266816143497801</v>
      </c>
      <c r="I1104" s="5">
        <v>1.33</v>
      </c>
      <c r="J1104" s="5">
        <v>12.266816143497801</v>
      </c>
      <c r="K1104" s="5">
        <v>1.43594316954334</v>
      </c>
      <c r="L1104" s="5">
        <v>1.1288233195877901</v>
      </c>
      <c r="M1104" s="5">
        <v>9.1046759999999995</v>
      </c>
      <c r="N1104" s="5" t="s">
        <v>42</v>
      </c>
      <c r="O1104" s="5" t="s">
        <v>42</v>
      </c>
      <c r="P1104" s="5" t="s">
        <v>42</v>
      </c>
      <c r="Q1104" s="5" t="s">
        <v>42</v>
      </c>
      <c r="R1104" s="5" t="s">
        <v>42</v>
      </c>
      <c r="S1104" s="1" t="s">
        <v>49</v>
      </c>
      <c r="T1104" s="7">
        <v>1369953</v>
      </c>
      <c r="U1104" s="7">
        <v>1381489</v>
      </c>
      <c r="V1104" s="7">
        <v>1276693</v>
      </c>
      <c r="W1104" s="7">
        <v>1265151</v>
      </c>
      <c r="X1104" s="7">
        <v>1373570</v>
      </c>
      <c r="Y1104" s="7">
        <v>1361119</v>
      </c>
      <c r="Z1104" s="7">
        <v>1358651</v>
      </c>
      <c r="AA1104" s="7">
        <v>1369953</v>
      </c>
      <c r="AB1104" s="5" t="s">
        <v>42</v>
      </c>
      <c r="AC1104" s="5" t="s">
        <v>42</v>
      </c>
      <c r="AD1104" s="5" t="s">
        <v>42</v>
      </c>
      <c r="AE1104" s="5" t="s">
        <v>42</v>
      </c>
      <c r="AF1104" s="7">
        <v>86135698</v>
      </c>
      <c r="AG1104" s="7">
        <v>86354666</v>
      </c>
      <c r="AH1104" s="7">
        <v>86148102</v>
      </c>
      <c r="AI1104" s="5">
        <v>84.33</v>
      </c>
      <c r="AJ1104" s="7">
        <v>374</v>
      </c>
      <c r="AK1104" s="7">
        <v>72571984</v>
      </c>
      <c r="AL1104" s="6">
        <v>3970.4132439999998</v>
      </c>
      <c r="AM1104" s="7">
        <v>85106932</v>
      </c>
      <c r="AN1104" s="5">
        <v>98.892150000000001</v>
      </c>
    </row>
    <row r="1105" spans="1:40" x14ac:dyDescent="0.3">
      <c r="A1105" s="4" t="s">
        <v>1154</v>
      </c>
      <c r="B1105" s="2">
        <v>4985732</v>
      </c>
      <c r="C1105" s="1" t="s">
        <v>54</v>
      </c>
      <c r="D1105" s="5">
        <v>5096.7336633599998</v>
      </c>
      <c r="E1105" s="6">
        <v>6174.7296630000001</v>
      </c>
      <c r="F1105" s="6" t="s">
        <v>42</v>
      </c>
      <c r="G1105" s="5">
        <v>13.79</v>
      </c>
      <c r="H1105" s="5">
        <v>11.813964</v>
      </c>
      <c r="I1105" s="5">
        <v>13.79</v>
      </c>
      <c r="J1105" s="5">
        <v>11.813964</v>
      </c>
      <c r="K1105" s="5">
        <v>8.4088107999999995</v>
      </c>
      <c r="L1105" s="5">
        <v>3.7426769000000002</v>
      </c>
      <c r="M1105" s="5">
        <v>11.309319</v>
      </c>
      <c r="N1105" s="5" t="s">
        <v>42</v>
      </c>
      <c r="O1105" s="5" t="s">
        <v>42</v>
      </c>
      <c r="P1105" s="5">
        <v>2.2249189999999999</v>
      </c>
      <c r="Q1105" s="5">
        <v>8.4830909999999999</v>
      </c>
      <c r="R1105" s="5">
        <v>8.4830909999999999</v>
      </c>
      <c r="S1105" s="1" t="s">
        <v>49</v>
      </c>
      <c r="T1105" s="7">
        <v>2698419</v>
      </c>
      <c r="U1105" s="7">
        <v>2764799</v>
      </c>
      <c r="V1105" s="7">
        <v>2356110</v>
      </c>
      <c r="W1105" s="7">
        <v>2010931</v>
      </c>
      <c r="X1105" s="7">
        <v>2775261</v>
      </c>
      <c r="Y1105" s="7">
        <v>2717464</v>
      </c>
      <c r="Z1105" s="7">
        <v>2692366</v>
      </c>
      <c r="AA1105" s="7">
        <v>2698419</v>
      </c>
      <c r="AB1105" s="5">
        <v>28.628</v>
      </c>
      <c r="AC1105" s="5">
        <v>30.835999999999999</v>
      </c>
      <c r="AD1105" s="5">
        <v>22.169</v>
      </c>
      <c r="AE1105" s="5">
        <v>25.401</v>
      </c>
      <c r="AF1105" s="7">
        <v>9595011</v>
      </c>
      <c r="AG1105" s="7">
        <v>9594110</v>
      </c>
      <c r="AH1105" s="7">
        <v>9590151</v>
      </c>
      <c r="AI1105" s="5">
        <v>63.83</v>
      </c>
      <c r="AJ1105" s="7">
        <v>367</v>
      </c>
      <c r="AK1105" s="7">
        <v>6113560</v>
      </c>
      <c r="AL1105" s="6">
        <v>3253.3920889999999</v>
      </c>
      <c r="AM1105" s="7">
        <v>7963783</v>
      </c>
      <c r="AN1105" s="5">
        <v>83.151430000000005</v>
      </c>
    </row>
    <row r="1106" spans="1:40" x14ac:dyDescent="0.3">
      <c r="A1106" s="4" t="s">
        <v>1155</v>
      </c>
      <c r="B1106" s="2">
        <v>4276792</v>
      </c>
      <c r="C1106" s="1" t="s">
        <v>41</v>
      </c>
      <c r="D1106" s="5">
        <v>5721.5515122899997</v>
      </c>
      <c r="E1106" s="6">
        <v>7472.9345119999998</v>
      </c>
      <c r="F1106" s="6" t="s">
        <v>42</v>
      </c>
      <c r="G1106" s="5">
        <v>0.03</v>
      </c>
      <c r="H1106" s="5">
        <v>21.427689000000001</v>
      </c>
      <c r="I1106" s="5">
        <v>0.03</v>
      </c>
      <c r="J1106" s="5">
        <v>21.427689000000001</v>
      </c>
      <c r="K1106" s="5">
        <v>3.5408864999999996</v>
      </c>
      <c r="L1106" s="5">
        <v>3.5408864999999996</v>
      </c>
      <c r="M1106" s="5">
        <v>57.369002000000002</v>
      </c>
      <c r="N1106" s="5" t="s">
        <v>42</v>
      </c>
      <c r="O1106" s="5" t="s">
        <v>42</v>
      </c>
      <c r="P1106" s="5">
        <v>1.954537</v>
      </c>
      <c r="Q1106" s="5">
        <v>8.3559870000000007</v>
      </c>
      <c r="R1106" s="5">
        <v>8.3559870000000007</v>
      </c>
      <c r="S1106" s="1" t="s">
        <v>45</v>
      </c>
      <c r="T1106" s="7">
        <v>3559369</v>
      </c>
      <c r="U1106" s="7">
        <v>3076308</v>
      </c>
      <c r="V1106" s="7">
        <v>2848354</v>
      </c>
      <c r="W1106" s="7">
        <v>1962137</v>
      </c>
      <c r="X1106" s="7">
        <v>3823378</v>
      </c>
      <c r="Y1106" s="7">
        <v>3716073</v>
      </c>
      <c r="Z1106" s="7">
        <v>3644985</v>
      </c>
      <c r="AA1106" s="7">
        <v>3559369</v>
      </c>
      <c r="AB1106" s="5">
        <v>35.787999999999997</v>
      </c>
      <c r="AC1106" s="5">
        <v>35.177</v>
      </c>
      <c r="AD1106" s="5">
        <v>14.506</v>
      </c>
      <c r="AE1106" s="5">
        <v>13.196</v>
      </c>
      <c r="AF1106" s="7">
        <v>55010438</v>
      </c>
      <c r="AG1106" s="7">
        <v>55006099</v>
      </c>
      <c r="AH1106" s="7">
        <v>55192500</v>
      </c>
      <c r="AI1106" s="5">
        <v>106.27</v>
      </c>
      <c r="AJ1106" s="7">
        <v>480</v>
      </c>
      <c r="AK1106" s="7">
        <v>58460482</v>
      </c>
      <c r="AL1106" s="6">
        <v>6080.4747319999997</v>
      </c>
      <c r="AM1106" s="7">
        <v>53667366</v>
      </c>
      <c r="AN1106" s="5">
        <v>97.559950000000001</v>
      </c>
    </row>
    <row r="1107" spans="1:40" x14ac:dyDescent="0.3">
      <c r="A1107" s="4" t="s">
        <v>1156</v>
      </c>
      <c r="B1107" s="2">
        <v>4063000</v>
      </c>
      <c r="C1107" s="1" t="s">
        <v>54</v>
      </c>
      <c r="D1107" s="5">
        <v>4775.4164627999999</v>
      </c>
      <c r="E1107" s="6">
        <v>7976.1054620000004</v>
      </c>
      <c r="F1107" s="6" t="s">
        <v>42</v>
      </c>
      <c r="G1107" s="5">
        <v>0.51</v>
      </c>
      <c r="H1107" s="5">
        <v>16.695294000000001</v>
      </c>
      <c r="I1107" s="5">
        <v>0.51</v>
      </c>
      <c r="J1107" s="5">
        <v>16.695294000000001</v>
      </c>
      <c r="K1107" s="5" t="s">
        <v>799</v>
      </c>
      <c r="L1107" s="5">
        <v>1.9263545899999999</v>
      </c>
      <c r="M1107" s="5">
        <v>14.776528000000001</v>
      </c>
      <c r="N1107" s="5" t="s">
        <v>42</v>
      </c>
      <c r="O1107" s="5" t="s">
        <v>42</v>
      </c>
      <c r="P1107" s="5">
        <v>1.2135229999999999</v>
      </c>
      <c r="Q1107" s="5">
        <v>7.1016000000000004</v>
      </c>
      <c r="R1107" s="5">
        <v>7.1016000000000004</v>
      </c>
      <c r="S1107" s="1" t="s">
        <v>49</v>
      </c>
      <c r="T1107" s="7">
        <v>6781292</v>
      </c>
      <c r="U1107" s="7">
        <v>7250552</v>
      </c>
      <c r="V1107" s="7">
        <v>5590438</v>
      </c>
      <c r="W1107" s="7">
        <v>5237443</v>
      </c>
      <c r="X1107" s="7">
        <v>6572688</v>
      </c>
      <c r="Y1107" s="7">
        <v>6607241</v>
      </c>
      <c r="Z1107" s="7">
        <v>6689052</v>
      </c>
      <c r="AA1107" s="7">
        <v>6781292</v>
      </c>
      <c r="AB1107" s="5">
        <v>21.248000000000001</v>
      </c>
      <c r="AC1107" s="5">
        <v>21.202999999999999</v>
      </c>
      <c r="AD1107" s="5">
        <v>15.324</v>
      </c>
      <c r="AE1107" s="5">
        <v>15.397</v>
      </c>
      <c r="AF1107" s="7">
        <v>98258000</v>
      </c>
      <c r="AG1107" s="7">
        <v>98258000</v>
      </c>
      <c r="AH1107" s="7">
        <v>97956000</v>
      </c>
      <c r="AI1107" s="8">
        <v>79.3</v>
      </c>
      <c r="AJ1107" s="7">
        <v>532</v>
      </c>
      <c r="AK1107" s="7">
        <v>77923070</v>
      </c>
      <c r="AL1107" s="6">
        <v>3787.0612019999999</v>
      </c>
      <c r="AM1107" s="7">
        <v>97314032</v>
      </c>
      <c r="AN1107" s="5">
        <v>99.037689999999998</v>
      </c>
    </row>
    <row r="1108" spans="1:40" x14ac:dyDescent="0.3">
      <c r="A1108" s="4" t="s">
        <v>1157</v>
      </c>
      <c r="B1108" s="2">
        <v>4986602</v>
      </c>
      <c r="C1108" s="1" t="s">
        <v>54</v>
      </c>
      <c r="D1108" s="5">
        <v>4652.2378823999998</v>
      </c>
      <c r="E1108" s="6">
        <v>6209.3378819999998</v>
      </c>
      <c r="F1108" s="6" t="s">
        <v>42</v>
      </c>
      <c r="G1108" s="5">
        <v>0.67200000000000004</v>
      </c>
      <c r="H1108" s="5">
        <v>22.233129000000002</v>
      </c>
      <c r="I1108" s="5">
        <v>0.69699999999999995</v>
      </c>
      <c r="J1108" s="5">
        <v>22.551338000000001</v>
      </c>
      <c r="K1108" s="5" t="s">
        <v>799</v>
      </c>
      <c r="L1108" s="5">
        <v>25.096952909999999</v>
      </c>
      <c r="M1108" s="5">
        <v>115.782748</v>
      </c>
      <c r="N1108" s="5" t="s">
        <v>42</v>
      </c>
      <c r="O1108" s="5" t="s">
        <v>42</v>
      </c>
      <c r="P1108" s="5">
        <v>3.8352919999999999</v>
      </c>
      <c r="Q1108" s="5">
        <v>13.504432</v>
      </c>
      <c r="R1108" s="5">
        <v>13.504432</v>
      </c>
      <c r="S1108" s="1" t="s">
        <v>43</v>
      </c>
      <c r="T1108" s="7">
        <v>1619000</v>
      </c>
      <c r="U1108" s="7">
        <v>1443500</v>
      </c>
      <c r="V1108" s="7">
        <v>1236100</v>
      </c>
      <c r="W1108" s="7">
        <v>1037200</v>
      </c>
      <c r="X1108" s="7">
        <v>1619000</v>
      </c>
      <c r="Y1108" s="7">
        <v>1573500</v>
      </c>
      <c r="Z1108" s="7">
        <v>1528300</v>
      </c>
      <c r="AA1108" s="7">
        <v>1484100</v>
      </c>
      <c r="AB1108" s="5">
        <v>38.220999999999997</v>
      </c>
      <c r="AC1108" s="5">
        <v>38.220999999999997</v>
      </c>
      <c r="AD1108" s="5">
        <v>25.917000000000002</v>
      </c>
      <c r="AE1108" s="5">
        <v>25.917000000000002</v>
      </c>
      <c r="AF1108" s="7">
        <v>128500000</v>
      </c>
      <c r="AG1108" s="7">
        <v>128900000</v>
      </c>
      <c r="AH1108" s="7">
        <v>134800000</v>
      </c>
      <c r="AI1108" s="5">
        <v>98.39</v>
      </c>
      <c r="AJ1108" s="7">
        <v>504</v>
      </c>
      <c r="AK1108" s="7">
        <v>126301780</v>
      </c>
      <c r="AL1108" s="6">
        <v>4577.1765070000001</v>
      </c>
      <c r="AM1108" s="7">
        <v>127441514</v>
      </c>
      <c r="AN1108" s="5">
        <v>99.274379999999994</v>
      </c>
    </row>
    <row r="1109" spans="1:40" x14ac:dyDescent="0.3">
      <c r="A1109" s="4" t="s">
        <v>1158</v>
      </c>
      <c r="B1109" s="2">
        <v>4050763</v>
      </c>
      <c r="C1109" s="1" t="s">
        <v>54</v>
      </c>
      <c r="D1109" s="5">
        <v>4886.2473887599999</v>
      </c>
      <c r="E1109" s="6">
        <v>5805.3473880000001</v>
      </c>
      <c r="F1109" s="6">
        <v>5734.3473890000005</v>
      </c>
      <c r="G1109" s="5">
        <v>69.680000000000007</v>
      </c>
      <c r="H1109" s="5">
        <v>7.6362412919569396</v>
      </c>
      <c r="I1109" s="5">
        <v>69.680000000000007</v>
      </c>
      <c r="J1109" s="5">
        <v>7.6362412919569396</v>
      </c>
      <c r="K1109" s="5">
        <v>1.2753281898015401</v>
      </c>
      <c r="L1109" s="5">
        <v>1.0745938672971</v>
      </c>
      <c r="M1109" s="5">
        <v>8.9187740000000009</v>
      </c>
      <c r="N1109" s="5" t="s">
        <v>42</v>
      </c>
      <c r="O1109" s="5" t="s">
        <v>42</v>
      </c>
      <c r="P1109" s="5">
        <v>2.1240890000000001</v>
      </c>
      <c r="Q1109" s="5">
        <v>5.6313389999999997</v>
      </c>
      <c r="R1109" s="5">
        <v>7.0385999616546</v>
      </c>
      <c r="S1109" s="1" t="s">
        <v>49</v>
      </c>
      <c r="T1109" s="7">
        <v>2166700</v>
      </c>
      <c r="U1109" s="7">
        <v>1157900</v>
      </c>
      <c r="V1109" s="7">
        <v>614400</v>
      </c>
      <c r="W1109" s="7">
        <v>1180700</v>
      </c>
      <c r="X1109" s="7">
        <v>2618600</v>
      </c>
      <c r="Y1109" s="7">
        <v>2299100</v>
      </c>
      <c r="Z1109" s="7">
        <v>2282100</v>
      </c>
      <c r="AA1109" s="7">
        <v>2166700</v>
      </c>
      <c r="AB1109" s="5">
        <v>53.067</v>
      </c>
      <c r="AC1109" s="5">
        <v>56.957000000000001</v>
      </c>
      <c r="AD1109" s="5">
        <v>31.434999999999999</v>
      </c>
      <c r="AE1109" s="5" t="s">
        <v>42</v>
      </c>
      <c r="AF1109" s="7">
        <v>2568148</v>
      </c>
      <c r="AG1109" s="7">
        <v>2568283</v>
      </c>
      <c r="AH1109" s="7">
        <v>2560452</v>
      </c>
      <c r="AI1109" s="5">
        <v>90.32</v>
      </c>
      <c r="AJ1109" s="7">
        <v>365</v>
      </c>
      <c r="AK1109" s="7">
        <v>2287641</v>
      </c>
      <c r="AL1109" s="6">
        <v>4413.3627699999997</v>
      </c>
      <c r="AM1109" s="7">
        <v>2452110</v>
      </c>
      <c r="AN1109" s="8">
        <v>96.815799999999996</v>
      </c>
    </row>
    <row r="1110" spans="1:40" x14ac:dyDescent="0.3">
      <c r="A1110" s="4" t="s">
        <v>1159</v>
      </c>
      <c r="B1110" s="2">
        <v>4067004</v>
      </c>
      <c r="C1110" s="1" t="s">
        <v>54</v>
      </c>
      <c r="D1110" s="5">
        <v>4758.9690386399998</v>
      </c>
      <c r="E1110" s="6">
        <v>9769.5690379999996</v>
      </c>
      <c r="F1110" s="6" t="s">
        <v>42</v>
      </c>
      <c r="G1110" s="5">
        <v>6.37</v>
      </c>
      <c r="H1110" s="5">
        <v>13.764659</v>
      </c>
      <c r="I1110" s="5">
        <v>6.37</v>
      </c>
      <c r="J1110" s="5">
        <v>13.764659</v>
      </c>
      <c r="K1110" s="5" t="s">
        <v>799</v>
      </c>
      <c r="L1110" s="5">
        <v>1.4153476900000002</v>
      </c>
      <c r="M1110" s="5">
        <v>14.895469</v>
      </c>
      <c r="N1110" s="5" t="s">
        <v>42</v>
      </c>
      <c r="O1110" s="5" t="s">
        <v>42</v>
      </c>
      <c r="P1110" s="5">
        <v>0.59224600000000005</v>
      </c>
      <c r="Q1110" s="5">
        <v>8.2624910000000007</v>
      </c>
      <c r="R1110" s="5">
        <v>8.2624910000000007</v>
      </c>
      <c r="S1110" s="1" t="s">
        <v>49</v>
      </c>
      <c r="T1110" s="7">
        <v>14802700</v>
      </c>
      <c r="U1110" s="7">
        <v>15433900</v>
      </c>
      <c r="V1110" s="7">
        <v>9837700</v>
      </c>
      <c r="W1110" s="7">
        <v>7131800</v>
      </c>
      <c r="X1110" s="7">
        <v>16495800</v>
      </c>
      <c r="Y1110" s="7">
        <v>15925300</v>
      </c>
      <c r="Z1110" s="7">
        <v>15421600</v>
      </c>
      <c r="AA1110" s="7">
        <v>14802700</v>
      </c>
      <c r="AB1110" s="5">
        <v>18.617000000000001</v>
      </c>
      <c r="AC1110" s="5">
        <v>17.408999999999999</v>
      </c>
      <c r="AD1110" s="8">
        <v>7.718</v>
      </c>
      <c r="AE1110" s="8">
        <v>6.3650000000000002</v>
      </c>
      <c r="AF1110" s="7">
        <v>19587459</v>
      </c>
      <c r="AG1110" s="7">
        <v>19980100</v>
      </c>
      <c r="AH1110" s="7">
        <v>20576666</v>
      </c>
      <c r="AI1110" s="5">
        <v>93.29</v>
      </c>
      <c r="AJ1110" s="7">
        <v>362</v>
      </c>
      <c r="AK1110" s="7">
        <v>18272683</v>
      </c>
      <c r="AL1110" s="6">
        <v>4439.5310609999997</v>
      </c>
      <c r="AM1110" s="7">
        <v>15451001</v>
      </c>
      <c r="AN1110" s="5">
        <v>78.882109999999997</v>
      </c>
    </row>
    <row r="1111" spans="1:40" x14ac:dyDescent="0.3">
      <c r="A1111" s="4" t="s">
        <v>1160</v>
      </c>
      <c r="B1111" s="2">
        <v>4994851</v>
      </c>
      <c r="C1111" s="1" t="s">
        <v>54</v>
      </c>
      <c r="D1111" s="5">
        <v>4502.2975952400002</v>
      </c>
      <c r="E1111" s="6">
        <v>4888.9975949999998</v>
      </c>
      <c r="F1111" s="6" t="s">
        <v>42</v>
      </c>
      <c r="G1111" s="5">
        <v>5.89</v>
      </c>
      <c r="H1111" s="5">
        <v>11.439541</v>
      </c>
      <c r="I1111" s="5">
        <v>5.89</v>
      </c>
      <c r="J1111" s="5">
        <v>11.439541</v>
      </c>
      <c r="K1111" s="5">
        <v>2.18038825</v>
      </c>
      <c r="L1111" s="5">
        <v>1.7609695300000001</v>
      </c>
      <c r="M1111" s="5">
        <v>10.06683</v>
      </c>
      <c r="N1111" s="5" t="s">
        <v>42</v>
      </c>
      <c r="O1111" s="5" t="s">
        <v>42</v>
      </c>
      <c r="P1111" s="5">
        <v>1.4724120000000001</v>
      </c>
      <c r="Q1111" s="5">
        <v>6.144272</v>
      </c>
      <c r="R1111" s="5">
        <v>6.144272</v>
      </c>
      <c r="S1111" s="1" t="s">
        <v>49</v>
      </c>
      <c r="T1111" s="7">
        <v>3094600</v>
      </c>
      <c r="U1111" s="7">
        <v>4343000</v>
      </c>
      <c r="V1111" s="7">
        <v>3925300</v>
      </c>
      <c r="W1111" s="7">
        <v>2383300</v>
      </c>
      <c r="X1111" s="7">
        <v>3320400</v>
      </c>
      <c r="Y1111" s="7">
        <v>3185900</v>
      </c>
      <c r="Z1111" s="7">
        <v>3111900</v>
      </c>
      <c r="AA1111" s="7">
        <v>3094600</v>
      </c>
      <c r="AB1111" s="5">
        <v>20.161000000000001</v>
      </c>
      <c r="AC1111" s="5">
        <v>22.966999999999999</v>
      </c>
      <c r="AD1111" s="5">
        <v>15.914999999999999</v>
      </c>
      <c r="AE1111" s="5">
        <v>18.847000000000001</v>
      </c>
      <c r="AF1111" s="7">
        <v>33210132</v>
      </c>
      <c r="AG1111" s="7">
        <v>33579287</v>
      </c>
      <c r="AH1111" s="7">
        <v>34934880</v>
      </c>
      <c r="AI1111" s="5">
        <v>85.04</v>
      </c>
      <c r="AJ1111" s="7">
        <v>449</v>
      </c>
      <c r="AK1111" s="7">
        <v>28240687</v>
      </c>
      <c r="AL1111" s="6">
        <v>3828.5899359999999</v>
      </c>
      <c r="AM1111" s="7">
        <v>32539052</v>
      </c>
      <c r="AN1111" s="5">
        <v>97.979290000000006</v>
      </c>
    </row>
    <row r="1112" spans="1:40" x14ac:dyDescent="0.3">
      <c r="A1112" s="4" t="s">
        <v>1161</v>
      </c>
      <c r="B1112" s="2">
        <v>14750985</v>
      </c>
      <c r="C1112" s="1" t="s">
        <v>54</v>
      </c>
      <c r="D1112" s="5">
        <v>4698.6048291200004</v>
      </c>
      <c r="E1112" s="6">
        <v>5231.7858290000004</v>
      </c>
      <c r="F1112" s="6" t="s">
        <v>42</v>
      </c>
      <c r="G1112" s="8">
        <v>1.26</v>
      </c>
      <c r="H1112" s="5">
        <v>19.230422000000001</v>
      </c>
      <c r="I1112" s="8">
        <v>1.26</v>
      </c>
      <c r="J1112" s="5">
        <v>19.230422000000001</v>
      </c>
      <c r="K1112" s="5">
        <v>34.722901390000004</v>
      </c>
      <c r="L1112" s="5">
        <v>13.161878280000002</v>
      </c>
      <c r="M1112" s="5">
        <v>10.023527</v>
      </c>
      <c r="N1112" s="5" t="s">
        <v>42</v>
      </c>
      <c r="O1112" s="5" t="s">
        <v>42</v>
      </c>
      <c r="P1112" s="5">
        <v>2.0293230000000002</v>
      </c>
      <c r="Q1112" s="5">
        <v>12.230585</v>
      </c>
      <c r="R1112" s="5">
        <v>12.230585</v>
      </c>
      <c r="S1112" s="1" t="s">
        <v>49</v>
      </c>
      <c r="T1112" s="7">
        <v>2607472</v>
      </c>
      <c r="U1112" s="7">
        <v>2631444</v>
      </c>
      <c r="V1112" s="7">
        <v>2475916</v>
      </c>
      <c r="W1112" s="7">
        <v>2097839</v>
      </c>
      <c r="X1112" s="7">
        <v>2578094</v>
      </c>
      <c r="Y1112" s="7">
        <v>2562440</v>
      </c>
      <c r="Z1112" s="7">
        <v>2571551</v>
      </c>
      <c r="AA1112" s="7">
        <v>2607472</v>
      </c>
      <c r="AB1112" s="5">
        <v>41.942</v>
      </c>
      <c r="AC1112" s="5">
        <v>44.494999999999997</v>
      </c>
      <c r="AD1112" s="5">
        <v>14.145</v>
      </c>
      <c r="AE1112" s="5">
        <v>15.007999999999999</v>
      </c>
      <c r="AF1112" s="7">
        <v>55134865</v>
      </c>
      <c r="AG1112" s="7">
        <v>55673753</v>
      </c>
      <c r="AH1112" s="7">
        <v>56173518</v>
      </c>
      <c r="AI1112" s="8">
        <v>94.7</v>
      </c>
      <c r="AJ1112" s="7">
        <v>429</v>
      </c>
      <c r="AK1112" s="7">
        <v>52220132</v>
      </c>
      <c r="AL1112" s="6">
        <v>4449.677447</v>
      </c>
      <c r="AM1112" s="7">
        <v>54195249</v>
      </c>
      <c r="AN1112" s="5">
        <v>98.284009999999995</v>
      </c>
    </row>
    <row r="1113" spans="1:40" x14ac:dyDescent="0.3">
      <c r="A1113" s="4" t="s">
        <v>1162</v>
      </c>
      <c r="B1113" s="2">
        <v>28766501</v>
      </c>
      <c r="C1113" s="1" t="s">
        <v>54</v>
      </c>
      <c r="D1113" s="5">
        <v>4288.3101756599999</v>
      </c>
      <c r="E1113" s="6">
        <v>4075.8131749999998</v>
      </c>
      <c r="F1113" s="6" t="s">
        <v>42</v>
      </c>
      <c r="G1113" s="5">
        <v>-9.1999999999999998E-2</v>
      </c>
      <c r="H1113" s="5" t="s">
        <v>799</v>
      </c>
      <c r="I1113" s="5">
        <v>-9.1999999999999998E-2</v>
      </c>
      <c r="J1113" s="5" t="s">
        <v>799</v>
      </c>
      <c r="K1113" s="5">
        <v>15.911894269999999</v>
      </c>
      <c r="L1113" s="5">
        <v>8.7669902900000007</v>
      </c>
      <c r="M1113" s="5">
        <v>40.133333</v>
      </c>
      <c r="N1113" s="5" t="s">
        <v>42</v>
      </c>
      <c r="O1113" s="5" t="s">
        <v>42</v>
      </c>
      <c r="P1113" s="5">
        <v>4.5216430000000001</v>
      </c>
      <c r="Q1113" s="5" t="s">
        <v>799</v>
      </c>
      <c r="R1113" s="5">
        <v>-57.605409999999999</v>
      </c>
      <c r="S1113" s="1" t="s">
        <v>49</v>
      </c>
      <c r="T1113" s="7">
        <v>728723</v>
      </c>
      <c r="U1113" s="7">
        <v>590961</v>
      </c>
      <c r="V1113" s="7">
        <v>458338</v>
      </c>
      <c r="W1113" s="7">
        <v>368120</v>
      </c>
      <c r="X1113" s="7">
        <v>901401</v>
      </c>
      <c r="Y1113" s="7">
        <v>822090</v>
      </c>
      <c r="Z1113" s="7">
        <v>766068</v>
      </c>
      <c r="AA1113" s="7">
        <v>728723</v>
      </c>
      <c r="AB1113" s="5">
        <v>62.334000000000003</v>
      </c>
      <c r="AC1113" s="5">
        <v>60.259</v>
      </c>
      <c r="AD1113" s="5">
        <v>-18.888999999999999</v>
      </c>
      <c r="AE1113" s="5">
        <v>-8.1519999999999992</v>
      </c>
      <c r="AF1113" s="7">
        <v>230526832</v>
      </c>
      <c r="AG1113" s="7">
        <v>219083039</v>
      </c>
      <c r="AH1113" s="7">
        <v>214048934</v>
      </c>
      <c r="AI1113" s="5">
        <v>68.48</v>
      </c>
      <c r="AJ1113" s="7">
        <v>362</v>
      </c>
      <c r="AK1113" s="7">
        <v>162603129</v>
      </c>
      <c r="AL1113" s="6">
        <v>2936.612509</v>
      </c>
      <c r="AM1113" s="7">
        <v>190831504</v>
      </c>
      <c r="AN1113" s="5">
        <v>80.367720000000006</v>
      </c>
    </row>
    <row r="1114" spans="1:40" x14ac:dyDescent="0.3">
      <c r="A1114" s="4" t="s">
        <v>1163</v>
      </c>
      <c r="B1114" s="2">
        <v>4057019</v>
      </c>
      <c r="C1114" s="1" t="s">
        <v>54</v>
      </c>
      <c r="D1114" s="5">
        <v>4591.5363885999996</v>
      </c>
      <c r="E1114" s="6">
        <v>9295.5363880000004</v>
      </c>
      <c r="F1114" s="6">
        <v>9295.5363890000008</v>
      </c>
      <c r="G1114" s="5">
        <v>0.9</v>
      </c>
      <c r="H1114" s="5">
        <v>13.004778999999999</v>
      </c>
      <c r="I1114" s="5">
        <v>0.9</v>
      </c>
      <c r="J1114" s="5">
        <v>13.004778999999999</v>
      </c>
      <c r="K1114" s="5">
        <v>1.26488873</v>
      </c>
      <c r="L1114" s="5">
        <v>1.26488873</v>
      </c>
      <c r="M1114" s="5" t="s">
        <v>799</v>
      </c>
      <c r="N1114" s="5" t="s">
        <v>799</v>
      </c>
      <c r="O1114" s="5" t="s">
        <v>799</v>
      </c>
      <c r="P1114" s="5">
        <v>2.7822619999999998</v>
      </c>
      <c r="Q1114" s="5">
        <v>8.7200150000000001</v>
      </c>
      <c r="R1114" s="5">
        <v>8.7200150000000001</v>
      </c>
      <c r="S1114" s="1" t="s">
        <v>49</v>
      </c>
      <c r="T1114" s="7">
        <v>2923000</v>
      </c>
      <c r="U1114" s="7">
        <v>2647000</v>
      </c>
      <c r="V1114" s="7">
        <v>2396000</v>
      </c>
      <c r="W1114" s="7">
        <v>2145000</v>
      </c>
      <c r="X1114" s="7">
        <v>3341000</v>
      </c>
      <c r="Y1114" s="7">
        <v>3214000</v>
      </c>
      <c r="Z1114" s="7">
        <v>3104000</v>
      </c>
      <c r="AA1114" s="7">
        <v>2923000</v>
      </c>
      <c r="AB1114" s="5">
        <v>46.493000000000002</v>
      </c>
      <c r="AC1114" s="5">
        <v>46.962000000000003</v>
      </c>
      <c r="AD1114" s="5">
        <v>29.422000000000001</v>
      </c>
      <c r="AE1114" s="5">
        <v>30.798999999999999</v>
      </c>
      <c r="AF1114" s="7">
        <v>105455590</v>
      </c>
      <c r="AG1114" s="7">
        <v>103066683</v>
      </c>
      <c r="AH1114" s="7">
        <v>101123903</v>
      </c>
      <c r="AI1114" s="5">
        <v>101.23</v>
      </c>
      <c r="AJ1114" s="7">
        <v>488</v>
      </c>
      <c r="AK1114" s="7">
        <v>106757034</v>
      </c>
      <c r="AL1114" s="6">
        <v>4648.2012599999998</v>
      </c>
      <c r="AM1114" s="7">
        <v>104887479</v>
      </c>
      <c r="AN1114" s="5">
        <v>99.461280000000002</v>
      </c>
    </row>
    <row r="1115" spans="1:40" x14ac:dyDescent="0.3">
      <c r="A1115" s="4" t="s">
        <v>1164</v>
      </c>
      <c r="B1115" s="2">
        <v>5317322</v>
      </c>
      <c r="C1115" s="1" t="s">
        <v>41</v>
      </c>
      <c r="D1115" s="5">
        <v>4720.1193552300001</v>
      </c>
      <c r="E1115" s="6">
        <v>4581.4153550000001</v>
      </c>
      <c r="F1115" s="6" t="s">
        <v>42</v>
      </c>
      <c r="G1115" s="5">
        <v>-0.08</v>
      </c>
      <c r="H1115" s="5" t="s">
        <v>799</v>
      </c>
      <c r="I1115" s="5">
        <v>-0.08</v>
      </c>
      <c r="J1115" s="5" t="s">
        <v>799</v>
      </c>
      <c r="K1115" s="5" t="s">
        <v>799</v>
      </c>
      <c r="L1115" s="5">
        <v>11.641481479999999</v>
      </c>
      <c r="M1115" s="5">
        <v>28.225574999999999</v>
      </c>
      <c r="N1115" s="5" t="s">
        <v>42</v>
      </c>
      <c r="O1115" s="5" t="s">
        <v>42</v>
      </c>
      <c r="P1115" s="5">
        <v>5.220415</v>
      </c>
      <c r="Q1115" s="5">
        <v>202.22535199999999</v>
      </c>
      <c r="R1115" s="5">
        <v>202.22535199999999</v>
      </c>
      <c r="S1115" s="1" t="s">
        <v>49</v>
      </c>
      <c r="T1115" s="7">
        <v>798710</v>
      </c>
      <c r="U1115" s="7">
        <v>683191</v>
      </c>
      <c r="V1115" s="7">
        <v>541130</v>
      </c>
      <c r="W1115" s="7">
        <v>440221</v>
      </c>
      <c r="X1115" s="7">
        <v>877596</v>
      </c>
      <c r="Y1115" s="7">
        <v>852037</v>
      </c>
      <c r="Z1115" s="7">
        <v>825832</v>
      </c>
      <c r="AA1115" s="7">
        <v>798710</v>
      </c>
      <c r="AB1115" s="5">
        <v>77.016000000000005</v>
      </c>
      <c r="AC1115" s="5">
        <v>77.549000000000007</v>
      </c>
      <c r="AD1115" s="5">
        <v>-1.387</v>
      </c>
      <c r="AE1115" s="8">
        <v>1.716</v>
      </c>
      <c r="AF1115" s="7">
        <v>119873000</v>
      </c>
      <c r="AG1115" s="7">
        <v>118990000</v>
      </c>
      <c r="AH1115" s="7">
        <v>116470000</v>
      </c>
      <c r="AI1115" s="5">
        <v>93.74</v>
      </c>
      <c r="AJ1115" s="7">
        <v>371</v>
      </c>
      <c r="AK1115" s="7">
        <v>112610706</v>
      </c>
      <c r="AL1115" s="6">
        <v>4424.4746379999997</v>
      </c>
      <c r="AM1115" s="7">
        <v>118042488</v>
      </c>
      <c r="AN1115" s="5">
        <v>98.25788</v>
      </c>
    </row>
    <row r="1116" spans="1:40" x14ac:dyDescent="0.3">
      <c r="A1116" s="4" t="s">
        <v>1165</v>
      </c>
      <c r="B1116" s="2">
        <v>4296580</v>
      </c>
      <c r="C1116" s="1" t="s">
        <v>54</v>
      </c>
      <c r="D1116" s="5">
        <v>4574.09096727</v>
      </c>
      <c r="E1116" s="6">
        <v>5123.1099670000003</v>
      </c>
      <c r="F1116" s="6" t="s">
        <v>42</v>
      </c>
      <c r="G1116" s="5">
        <v>0.05</v>
      </c>
      <c r="H1116" s="5">
        <v>39.589551999999998</v>
      </c>
      <c r="I1116" s="5">
        <v>0.05</v>
      </c>
      <c r="J1116" s="5">
        <v>39.589551999999998</v>
      </c>
      <c r="K1116" s="5" t="s">
        <v>799</v>
      </c>
      <c r="L1116" s="5" t="s">
        <v>799</v>
      </c>
      <c r="M1116" s="5">
        <v>16.281330000000001</v>
      </c>
      <c r="N1116" s="5" t="s">
        <v>42</v>
      </c>
      <c r="O1116" s="5" t="s">
        <v>42</v>
      </c>
      <c r="P1116" s="5">
        <v>4.7723959999999996</v>
      </c>
      <c r="Q1116" s="5">
        <v>39.163913999999998</v>
      </c>
      <c r="R1116" s="5">
        <v>39.163913999999998</v>
      </c>
      <c r="S1116" s="1" t="s">
        <v>45</v>
      </c>
      <c r="T1116" s="7">
        <v>1037741</v>
      </c>
      <c r="U1116" s="7">
        <v>990874</v>
      </c>
      <c r="V1116" s="7">
        <v>874332</v>
      </c>
      <c r="W1116" s="7">
        <v>770770</v>
      </c>
      <c r="X1116" s="7">
        <v>1073488</v>
      </c>
      <c r="Y1116" s="7">
        <v>1059112</v>
      </c>
      <c r="Z1116" s="7">
        <v>1050501</v>
      </c>
      <c r="AA1116" s="7">
        <v>1037741</v>
      </c>
      <c r="AB1116" s="5">
        <v>74.887</v>
      </c>
      <c r="AC1116" s="5">
        <v>78.384</v>
      </c>
      <c r="AD1116" s="8">
        <v>8.2289999999999992</v>
      </c>
      <c r="AE1116" s="8">
        <v>8.7949999999999999</v>
      </c>
      <c r="AF1116" s="7">
        <v>143949000</v>
      </c>
      <c r="AG1116" s="7">
        <v>143228163</v>
      </c>
      <c r="AH1116" s="7">
        <v>143944000</v>
      </c>
      <c r="AI1116" s="5">
        <v>100.92</v>
      </c>
      <c r="AJ1116" s="7">
        <v>476</v>
      </c>
      <c r="AK1116" s="7">
        <v>145030515</v>
      </c>
      <c r="AL1116" s="6">
        <v>4616.3212919999996</v>
      </c>
      <c r="AM1116" s="7">
        <v>138244680</v>
      </c>
      <c r="AN1116" s="5">
        <v>96.201149999999998</v>
      </c>
    </row>
    <row r="1117" spans="1:40" x14ac:dyDescent="0.3">
      <c r="A1117" s="4" t="s">
        <v>1166</v>
      </c>
      <c r="B1117" s="2">
        <v>6669298</v>
      </c>
      <c r="C1117" s="1" t="s">
        <v>54</v>
      </c>
      <c r="D1117" s="5">
        <v>4528.56112252</v>
      </c>
      <c r="E1117" s="6">
        <v>8528.5321220000005</v>
      </c>
      <c r="F1117" s="6" t="s">
        <v>42</v>
      </c>
      <c r="G1117" s="5">
        <v>0.19</v>
      </c>
      <c r="H1117" s="5">
        <v>32.129221999999999</v>
      </c>
      <c r="I1117" s="5">
        <v>0.19</v>
      </c>
      <c r="J1117" s="5">
        <v>32.129221999999999</v>
      </c>
      <c r="K1117" s="5">
        <v>3.9155332900000004</v>
      </c>
      <c r="L1117" s="5">
        <v>1.7646584400000001</v>
      </c>
      <c r="M1117" s="5" t="s">
        <v>799</v>
      </c>
      <c r="N1117" s="5" t="s">
        <v>42</v>
      </c>
      <c r="O1117" s="5" t="s">
        <v>42</v>
      </c>
      <c r="P1117" s="5">
        <v>3.3889830000000001</v>
      </c>
      <c r="Q1117" s="5">
        <v>8.8521859999999997</v>
      </c>
      <c r="R1117" s="5">
        <v>8.8521859999999997</v>
      </c>
      <c r="S1117" s="1" t="s">
        <v>49</v>
      </c>
      <c r="T1117" s="7">
        <v>2216593</v>
      </c>
      <c r="U1117" s="7">
        <v>1822557</v>
      </c>
      <c r="V1117" s="7">
        <v>1318053</v>
      </c>
      <c r="W1117" s="7">
        <v>948379</v>
      </c>
      <c r="X1117" s="7">
        <v>2516546</v>
      </c>
      <c r="Y1117" s="7">
        <v>2408489</v>
      </c>
      <c r="Z1117" s="7">
        <v>2302459</v>
      </c>
      <c r="AA1117" s="7">
        <v>2216593</v>
      </c>
      <c r="AB1117" s="5">
        <v>46.567999999999998</v>
      </c>
      <c r="AC1117" s="8">
        <v>46.88</v>
      </c>
      <c r="AD1117" s="5">
        <v>22.452999999999999</v>
      </c>
      <c r="AE1117" s="5">
        <v>23.843</v>
      </c>
      <c r="AF1117" s="7">
        <v>206613000</v>
      </c>
      <c r="AG1117" s="7">
        <v>199052000</v>
      </c>
      <c r="AH1117" s="7">
        <v>196183000</v>
      </c>
      <c r="AI1117" s="5">
        <v>38.450000000000003</v>
      </c>
      <c r="AJ1117" s="7">
        <v>229</v>
      </c>
      <c r="AK1117" s="7">
        <v>79589431</v>
      </c>
      <c r="AL1117" s="6">
        <v>1741.4167500000001</v>
      </c>
      <c r="AM1117" s="7">
        <v>84826447</v>
      </c>
      <c r="AN1117" s="5">
        <v>40.984380000000002</v>
      </c>
    </row>
    <row r="1118" spans="1:40" x14ac:dyDescent="0.3">
      <c r="A1118" s="4" t="s">
        <v>1167</v>
      </c>
      <c r="B1118" s="2">
        <v>102939</v>
      </c>
      <c r="C1118" s="1" t="s">
        <v>54</v>
      </c>
      <c r="D1118" s="5">
        <v>4758.4382569199997</v>
      </c>
      <c r="E1118" s="6">
        <v>7417.1672559999997</v>
      </c>
      <c r="F1118" s="6">
        <v>7417.1672569999992</v>
      </c>
      <c r="G1118" s="5">
        <v>7.2999999999999995E-2</v>
      </c>
      <c r="H1118" s="5">
        <v>91.181818181818201</v>
      </c>
      <c r="I1118" s="5">
        <v>7.2999999999999995E-2</v>
      </c>
      <c r="J1118" s="5">
        <v>91.181818181818201</v>
      </c>
      <c r="K1118" s="5">
        <v>1.0591453161901301</v>
      </c>
      <c r="L1118" s="5">
        <v>1.0366690203033599</v>
      </c>
      <c r="M1118" s="5">
        <v>12.632242</v>
      </c>
      <c r="N1118" s="5" t="s">
        <v>42</v>
      </c>
      <c r="O1118" s="5" t="s">
        <v>42</v>
      </c>
      <c r="P1118" s="5">
        <v>8.9588839999999994</v>
      </c>
      <c r="Q1118" s="5">
        <v>14.318716999999999</v>
      </c>
      <c r="R1118" s="5">
        <v>14.282130230603901</v>
      </c>
      <c r="S1118" s="1" t="s">
        <v>49</v>
      </c>
      <c r="T1118" s="7">
        <v>805173</v>
      </c>
      <c r="U1118" s="7">
        <v>765431</v>
      </c>
      <c r="V1118" s="7">
        <v>761913</v>
      </c>
      <c r="W1118" s="7">
        <v>748435</v>
      </c>
      <c r="X1118" s="7">
        <v>827912</v>
      </c>
      <c r="Y1118" s="7">
        <v>819705</v>
      </c>
      <c r="Z1118" s="7">
        <v>811361</v>
      </c>
      <c r="AA1118" s="7">
        <v>805173</v>
      </c>
      <c r="AB1118" s="8">
        <v>66.91</v>
      </c>
      <c r="AC1118" s="5">
        <v>67.266999999999996</v>
      </c>
      <c r="AD1118" s="5">
        <v>61.914999999999999</v>
      </c>
      <c r="AE1118" s="5">
        <v>62.216999999999999</v>
      </c>
      <c r="AF1118" s="7">
        <v>152140188</v>
      </c>
      <c r="AG1118" s="7">
        <v>152140188</v>
      </c>
      <c r="AH1118" s="7">
        <v>151773774</v>
      </c>
      <c r="AI1118" s="5">
        <v>92.43</v>
      </c>
      <c r="AJ1118" s="7">
        <v>420</v>
      </c>
      <c r="AK1118" s="7">
        <v>146167385</v>
      </c>
      <c r="AL1118" s="6">
        <v>4398.176614</v>
      </c>
      <c r="AM1118" s="7">
        <v>156710602</v>
      </c>
      <c r="AN1118" s="8">
        <v>99.096000000000004</v>
      </c>
    </row>
    <row r="1119" spans="1:40" x14ac:dyDescent="0.3">
      <c r="A1119" s="4" t="s">
        <v>1168</v>
      </c>
      <c r="B1119" s="2">
        <v>4611141</v>
      </c>
      <c r="C1119" s="1" t="s">
        <v>41</v>
      </c>
      <c r="D1119" s="5">
        <v>4514.9908055799997</v>
      </c>
      <c r="E1119" s="6">
        <v>4376.1448049999999</v>
      </c>
      <c r="F1119" s="6" t="s">
        <v>42</v>
      </c>
      <c r="G1119" s="5">
        <v>0.5</v>
      </c>
      <c r="H1119" s="5">
        <v>43.174757</v>
      </c>
      <c r="I1119" s="5">
        <v>0.5</v>
      </c>
      <c r="J1119" s="5">
        <v>43.174757</v>
      </c>
      <c r="K1119" s="5">
        <v>11.241152680000001</v>
      </c>
      <c r="L1119" s="5">
        <v>11.004701809999998</v>
      </c>
      <c r="M1119" s="5">
        <v>29.587492000000001</v>
      </c>
      <c r="N1119" s="5" t="s">
        <v>42</v>
      </c>
      <c r="O1119" s="5" t="s">
        <v>42</v>
      </c>
      <c r="P1119" s="5">
        <v>8.6043299999999991</v>
      </c>
      <c r="Q1119" s="5">
        <v>32.938512000000003</v>
      </c>
      <c r="R1119" s="5">
        <v>32.938512000000003</v>
      </c>
      <c r="S1119" s="1" t="s">
        <v>49</v>
      </c>
      <c r="T1119" s="7">
        <v>497189</v>
      </c>
      <c r="U1119" s="7">
        <v>463820</v>
      </c>
      <c r="V1119" s="7">
        <v>434850</v>
      </c>
      <c r="W1119" s="7">
        <v>378412</v>
      </c>
      <c r="X1119" s="7">
        <v>508598</v>
      </c>
      <c r="Y1119" s="7">
        <v>508472</v>
      </c>
      <c r="Z1119" s="7">
        <v>505691</v>
      </c>
      <c r="AA1119" s="7">
        <v>497189</v>
      </c>
      <c r="AB1119" s="5">
        <v>35.661000000000001</v>
      </c>
      <c r="AC1119" s="5">
        <v>34.997</v>
      </c>
      <c r="AD1119" s="5">
        <v>24.184000000000001</v>
      </c>
      <c r="AE1119" s="5">
        <v>23.649000000000001</v>
      </c>
      <c r="AF1119" s="7">
        <v>50765000</v>
      </c>
      <c r="AG1119" s="7">
        <v>50731000</v>
      </c>
      <c r="AH1119" s="7">
        <v>50667000</v>
      </c>
      <c r="AI1119" s="5">
        <v>93.41</v>
      </c>
      <c r="AJ1119" s="7">
        <v>434</v>
      </c>
      <c r="AK1119" s="7">
        <v>47419634</v>
      </c>
      <c r="AL1119" s="6">
        <v>4217.5022470000004</v>
      </c>
      <c r="AM1119" s="7">
        <v>50141425</v>
      </c>
      <c r="AN1119" s="8">
        <v>98.7727</v>
      </c>
    </row>
    <row r="1120" spans="1:40" x14ac:dyDescent="0.3">
      <c r="A1120" s="4" t="s">
        <v>1169</v>
      </c>
      <c r="B1120" s="2">
        <v>4659456</v>
      </c>
      <c r="C1120" s="1" t="s">
        <v>54</v>
      </c>
      <c r="D1120" s="5">
        <v>4306.4575802999998</v>
      </c>
      <c r="E1120" s="6">
        <v>9100.9055800000006</v>
      </c>
      <c r="F1120" s="6" t="s">
        <v>42</v>
      </c>
      <c r="G1120" s="8">
        <v>3.01</v>
      </c>
      <c r="H1120" s="5">
        <v>4.4402429999999997</v>
      </c>
      <c r="I1120" s="8">
        <v>3.01</v>
      </c>
      <c r="J1120" s="5">
        <v>4.4402429999999997</v>
      </c>
      <c r="K1120" s="5">
        <v>0.64965130000000004</v>
      </c>
      <c r="L1120" s="5">
        <v>0.64965130000000004</v>
      </c>
      <c r="M1120" s="5">
        <v>8.3605020000000003</v>
      </c>
      <c r="N1120" s="5" t="s">
        <v>42</v>
      </c>
      <c r="O1120" s="5" t="s">
        <v>42</v>
      </c>
      <c r="P1120" s="5">
        <v>1.8054779999999999</v>
      </c>
      <c r="Q1120" s="5">
        <v>2.4849709999999998</v>
      </c>
      <c r="R1120" s="5">
        <v>2.4849709999999998</v>
      </c>
      <c r="S1120" s="1" t="s">
        <v>49</v>
      </c>
      <c r="T1120" s="7">
        <v>3479240</v>
      </c>
      <c r="U1120" s="7">
        <v>3791398</v>
      </c>
      <c r="V1120" s="7">
        <v>930614</v>
      </c>
      <c r="W1120" s="7">
        <v>218090</v>
      </c>
      <c r="X1120" s="7">
        <v>5040718</v>
      </c>
      <c r="Y1120" s="7">
        <v>4804589</v>
      </c>
      <c r="Z1120" s="7">
        <v>4152421</v>
      </c>
      <c r="AA1120" s="7">
        <v>3479240</v>
      </c>
      <c r="AB1120" s="5">
        <v>73.742999999999995</v>
      </c>
      <c r="AC1120" s="5">
        <v>74.186000000000007</v>
      </c>
      <c r="AD1120" s="5">
        <v>69.103999999999999</v>
      </c>
      <c r="AE1120" s="5">
        <v>72.656000000000006</v>
      </c>
      <c r="AF1120" s="7">
        <v>97091021</v>
      </c>
      <c r="AG1120" s="7">
        <v>98347937</v>
      </c>
      <c r="AH1120" s="7">
        <v>93772363</v>
      </c>
      <c r="AI1120" s="5">
        <v>98.55</v>
      </c>
      <c r="AJ1120" s="7">
        <v>477</v>
      </c>
      <c r="AK1120" s="7">
        <v>95115946</v>
      </c>
      <c r="AL1120" s="6">
        <v>4244.0735100000002</v>
      </c>
      <c r="AM1120" s="7">
        <v>96122160</v>
      </c>
      <c r="AN1120" s="5">
        <v>99.593940000000003</v>
      </c>
    </row>
    <row r="1121" spans="1:40" x14ac:dyDescent="0.3">
      <c r="A1121" s="4" t="s">
        <v>1170</v>
      </c>
      <c r="B1121" s="2">
        <v>9269525</v>
      </c>
      <c r="C1121" s="1" t="s">
        <v>41</v>
      </c>
      <c r="D1121" s="5">
        <v>4829.2320215199998</v>
      </c>
      <c r="E1121" s="6">
        <v>4481.7960210000001</v>
      </c>
      <c r="F1121" s="6" t="s">
        <v>42</v>
      </c>
      <c r="G1121" s="5">
        <v>-1.0609999999999999</v>
      </c>
      <c r="H1121" s="5" t="s">
        <v>799</v>
      </c>
      <c r="I1121" s="5">
        <v>-1.0609999999999999</v>
      </c>
      <c r="J1121" s="5" t="s">
        <v>799</v>
      </c>
      <c r="K1121" s="5">
        <v>14.558749370000001</v>
      </c>
      <c r="L1121" s="5">
        <v>14.0281827</v>
      </c>
      <c r="M1121" s="5">
        <v>76.578249</v>
      </c>
      <c r="N1121" s="5" t="s">
        <v>42</v>
      </c>
      <c r="O1121" s="5" t="s">
        <v>42</v>
      </c>
      <c r="P1121" s="5">
        <v>9.7530850000000004</v>
      </c>
      <c r="Q1121" s="5" t="s">
        <v>799</v>
      </c>
      <c r="R1121" s="5">
        <v>-17.014913</v>
      </c>
      <c r="S1121" s="1"/>
      <c r="T1121" s="7">
        <v>374921</v>
      </c>
      <c r="U1121" s="7">
        <v>279324</v>
      </c>
      <c r="V1121" s="7" t="s">
        <v>42</v>
      </c>
      <c r="W1121" s="7" t="s">
        <v>42</v>
      </c>
      <c r="X1121" s="7">
        <v>459526</v>
      </c>
      <c r="Y1121" s="7">
        <v>437390</v>
      </c>
      <c r="Z1121" s="7">
        <v>406393</v>
      </c>
      <c r="AA1121" s="7">
        <v>374921</v>
      </c>
      <c r="AB1121" s="8">
        <v>69.459999999999994</v>
      </c>
      <c r="AC1121" s="8">
        <v>63.9</v>
      </c>
      <c r="AD1121" s="5">
        <v>-7.3680000000000003</v>
      </c>
      <c r="AE1121" s="5">
        <v>-58.466999999999999</v>
      </c>
      <c r="AF1121" s="7">
        <v>160346442</v>
      </c>
      <c r="AG1121" s="7">
        <v>80324378</v>
      </c>
      <c r="AH1121" s="7" t="s">
        <v>42</v>
      </c>
      <c r="AI1121" s="5">
        <v>24.42</v>
      </c>
      <c r="AJ1121" s="7">
        <v>129</v>
      </c>
      <c r="AK1121" s="7">
        <v>40856246</v>
      </c>
      <c r="AL1121" s="6">
        <v>1179.519822</v>
      </c>
      <c r="AM1121" s="7">
        <v>31675421</v>
      </c>
      <c r="AN1121" s="5">
        <v>18.936129999999999</v>
      </c>
    </row>
    <row r="1122" spans="1:40" x14ac:dyDescent="0.3">
      <c r="A1122" s="4" t="s">
        <v>1171</v>
      </c>
      <c r="B1122" s="2">
        <v>10959317</v>
      </c>
      <c r="C1122" s="1" t="s">
        <v>41</v>
      </c>
      <c r="D1122" s="5">
        <v>3876.0319731200002</v>
      </c>
      <c r="E1122" s="6">
        <v>4190.7549730000001</v>
      </c>
      <c r="F1122" s="6" t="s">
        <v>42</v>
      </c>
      <c r="G1122" s="5">
        <v>-1.1739999999999999</v>
      </c>
      <c r="H1122" s="5" t="s">
        <v>799</v>
      </c>
      <c r="I1122" s="5">
        <v>-1.1739999999999999</v>
      </c>
      <c r="J1122" s="5" t="s">
        <v>799</v>
      </c>
      <c r="K1122" s="5" t="s">
        <v>799</v>
      </c>
      <c r="L1122" s="5" t="s">
        <v>799</v>
      </c>
      <c r="M1122" s="5" t="s">
        <v>799</v>
      </c>
      <c r="N1122" s="5" t="s">
        <v>42</v>
      </c>
      <c r="O1122" s="5" t="s">
        <v>42</v>
      </c>
      <c r="P1122" s="5">
        <v>7.5146769999999998</v>
      </c>
      <c r="Q1122" s="5">
        <v>25.911724</v>
      </c>
      <c r="R1122" s="5">
        <v>25.911724</v>
      </c>
      <c r="S1122" s="1" t="s">
        <v>49</v>
      </c>
      <c r="T1122" s="7">
        <v>502400</v>
      </c>
      <c r="U1122" s="7">
        <v>640313</v>
      </c>
      <c r="V1122" s="7">
        <v>544483</v>
      </c>
      <c r="W1122" s="7">
        <v>60320</v>
      </c>
      <c r="X1122" s="7">
        <v>557676</v>
      </c>
      <c r="Y1122" s="7">
        <v>575226</v>
      </c>
      <c r="Z1122" s="7">
        <v>561036</v>
      </c>
      <c r="AA1122" s="7">
        <v>502400</v>
      </c>
      <c r="AB1122" s="5">
        <v>24.574000000000002</v>
      </c>
      <c r="AC1122" s="5">
        <v>29.324999999999999</v>
      </c>
      <c r="AD1122" s="5">
        <v>22.062000000000001</v>
      </c>
      <c r="AE1122" s="5">
        <v>27.311</v>
      </c>
      <c r="AF1122" s="7">
        <v>279821000</v>
      </c>
      <c r="AG1122" s="7">
        <v>187892000</v>
      </c>
      <c r="AH1122" s="7">
        <v>385868000</v>
      </c>
      <c r="AI1122" s="5">
        <v>60.43</v>
      </c>
      <c r="AJ1122" s="7">
        <v>290</v>
      </c>
      <c r="AK1122" s="7">
        <v>168763958</v>
      </c>
      <c r="AL1122" s="6">
        <v>2342.4437370000001</v>
      </c>
      <c r="AM1122" s="7">
        <v>235513356</v>
      </c>
      <c r="AN1122" s="8">
        <v>84.3369</v>
      </c>
    </row>
    <row r="1123" spans="1:40" x14ac:dyDescent="0.3">
      <c r="A1123" s="4" t="s">
        <v>1172</v>
      </c>
      <c r="B1123" s="2">
        <v>4419132</v>
      </c>
      <c r="C1123" s="1" t="s">
        <v>41</v>
      </c>
      <c r="D1123" s="5">
        <v>4774.0232456000003</v>
      </c>
      <c r="E1123" s="6">
        <v>4821.8532450000002</v>
      </c>
      <c r="F1123" s="6" t="s">
        <v>42</v>
      </c>
      <c r="G1123" s="5">
        <v>1.56</v>
      </c>
      <c r="H1123" s="5">
        <v>23.211901999999998</v>
      </c>
      <c r="I1123" s="5">
        <v>1.56</v>
      </c>
      <c r="J1123" s="5">
        <v>23.211901999999998</v>
      </c>
      <c r="K1123" s="5">
        <v>2.8423059899999998</v>
      </c>
      <c r="L1123" s="5">
        <v>2.6739492600000001</v>
      </c>
      <c r="M1123" s="5">
        <v>10.244232</v>
      </c>
      <c r="N1123" s="5" t="s">
        <v>42</v>
      </c>
      <c r="O1123" s="5" t="s">
        <v>42</v>
      </c>
      <c r="P1123" s="5">
        <v>1.4471400000000001</v>
      </c>
      <c r="Q1123" s="5">
        <v>8.4914240000000003</v>
      </c>
      <c r="R1123" s="5">
        <v>8.4914240000000003</v>
      </c>
      <c r="S1123" s="1" t="s">
        <v>49</v>
      </c>
      <c r="T1123" s="7">
        <v>3487203</v>
      </c>
      <c r="U1123" s="7">
        <v>3464152</v>
      </c>
      <c r="V1123" s="7">
        <v>3126402</v>
      </c>
      <c r="W1123" s="7">
        <v>2501554</v>
      </c>
      <c r="X1123" s="7">
        <v>3331988</v>
      </c>
      <c r="Y1123" s="7">
        <v>3385903</v>
      </c>
      <c r="Z1123" s="7">
        <v>3436592</v>
      </c>
      <c r="AA1123" s="7">
        <v>3487203</v>
      </c>
      <c r="AB1123" s="5">
        <v>49.607999999999997</v>
      </c>
      <c r="AC1123" s="5">
        <v>50.021999999999998</v>
      </c>
      <c r="AD1123" s="5">
        <v>13.257999999999999</v>
      </c>
      <c r="AE1123" s="8">
        <v>11.958</v>
      </c>
      <c r="AF1123" s="7">
        <v>57261000</v>
      </c>
      <c r="AG1123" s="7">
        <v>58752000</v>
      </c>
      <c r="AH1123" s="7">
        <v>60526000</v>
      </c>
      <c r="AI1123" s="5">
        <v>51.68</v>
      </c>
      <c r="AJ1123" s="7">
        <v>363</v>
      </c>
      <c r="AK1123" s="7">
        <v>29555568</v>
      </c>
      <c r="AL1123" s="6">
        <v>2467.00326</v>
      </c>
      <c r="AM1123" s="7">
        <v>51236832</v>
      </c>
      <c r="AN1123" s="5">
        <v>89.583529999999996</v>
      </c>
    </row>
    <row r="1124" spans="1:40" x14ac:dyDescent="0.3">
      <c r="A1124" s="4" t="s">
        <v>1173</v>
      </c>
      <c r="B1124" s="2">
        <v>4150271</v>
      </c>
      <c r="C1124" s="1" t="s">
        <v>41</v>
      </c>
      <c r="D1124" s="5">
        <v>4770.6349768</v>
      </c>
      <c r="E1124" s="6">
        <v>5775.1939759999996</v>
      </c>
      <c r="F1124" s="6" t="s">
        <v>42</v>
      </c>
      <c r="G1124" s="5">
        <v>1.52</v>
      </c>
      <c r="H1124" s="5">
        <v>18.931182</v>
      </c>
      <c r="I1124" s="5">
        <v>1.52</v>
      </c>
      <c r="J1124" s="5">
        <v>18.931182</v>
      </c>
      <c r="K1124" s="5">
        <v>11.125101839999999</v>
      </c>
      <c r="L1124" s="5">
        <v>2.7008559300000003</v>
      </c>
      <c r="M1124" s="5">
        <v>8.3999780000000008</v>
      </c>
      <c r="N1124" s="5" t="s">
        <v>42</v>
      </c>
      <c r="O1124" s="5" t="s">
        <v>42</v>
      </c>
      <c r="P1124" s="5">
        <v>0.65145699999999995</v>
      </c>
      <c r="Q1124" s="5">
        <v>10.272508</v>
      </c>
      <c r="R1124" s="5">
        <v>10.272508</v>
      </c>
      <c r="S1124" s="1" t="s">
        <v>49</v>
      </c>
      <c r="T1124" s="7">
        <v>9175840</v>
      </c>
      <c r="U1124" s="7">
        <v>10431191</v>
      </c>
      <c r="V1124" s="7">
        <v>9436113</v>
      </c>
      <c r="W1124" s="7">
        <v>8340579</v>
      </c>
      <c r="X1124" s="7">
        <v>8865044</v>
      </c>
      <c r="Y1124" s="7">
        <v>9043444</v>
      </c>
      <c r="Z1124" s="7">
        <v>9231378</v>
      </c>
      <c r="AA1124" s="7">
        <v>9175840</v>
      </c>
      <c r="AB1124" s="5">
        <v>18.195</v>
      </c>
      <c r="AC1124" s="5">
        <v>19.882000000000001</v>
      </c>
      <c r="AD1124" s="8">
        <v>5.4029999999999996</v>
      </c>
      <c r="AE1124" s="8">
        <v>6.07</v>
      </c>
      <c r="AF1124" s="7">
        <v>31761000</v>
      </c>
      <c r="AG1124" s="7">
        <v>32584000</v>
      </c>
      <c r="AH1124" s="7">
        <v>32577000</v>
      </c>
      <c r="AI1124" s="5">
        <v>101.97</v>
      </c>
      <c r="AJ1124" s="7">
        <v>432</v>
      </c>
      <c r="AK1124" s="7">
        <v>32386837</v>
      </c>
      <c r="AL1124" s="6">
        <v>4864.5029169999998</v>
      </c>
      <c r="AM1124" s="7">
        <v>27287126</v>
      </c>
      <c r="AN1124" s="5">
        <v>85.911550000000005</v>
      </c>
    </row>
    <row r="1125" spans="1:40" x14ac:dyDescent="0.3">
      <c r="A1125" s="4" t="s">
        <v>1174</v>
      </c>
      <c r="B1125" s="2">
        <v>1024119</v>
      </c>
      <c r="C1125" s="1" t="s">
        <v>54</v>
      </c>
      <c r="D1125" s="5">
        <v>3798.3012801</v>
      </c>
      <c r="E1125" s="6" t="s">
        <v>42</v>
      </c>
      <c r="F1125" s="6">
        <v>2039.3012799999997</v>
      </c>
      <c r="G1125" s="5">
        <v>-0.79</v>
      </c>
      <c r="H1125" s="5" t="s">
        <v>799</v>
      </c>
      <c r="I1125" s="5">
        <v>-0.79</v>
      </c>
      <c r="J1125" s="5" t="s">
        <v>799</v>
      </c>
      <c r="K1125" s="5">
        <v>0.50332632110875697</v>
      </c>
      <c r="L1125" s="5">
        <v>0.47094823971864103</v>
      </c>
      <c r="M1125" s="5">
        <v>12.151394</v>
      </c>
      <c r="N1125" s="5" t="s">
        <v>42</v>
      </c>
      <c r="O1125" s="5" t="s">
        <v>42</v>
      </c>
      <c r="P1125" s="5" t="s">
        <v>42</v>
      </c>
      <c r="Q1125" s="5" t="s">
        <v>42</v>
      </c>
      <c r="R1125" s="5" t="s">
        <v>42</v>
      </c>
      <c r="S1125" s="1" t="s">
        <v>49</v>
      </c>
      <c r="T1125" s="7">
        <v>3633000</v>
      </c>
      <c r="U1125" s="7">
        <v>1482300</v>
      </c>
      <c r="V1125" s="7">
        <v>1350000</v>
      </c>
      <c r="W1125" s="7">
        <v>1161082</v>
      </c>
      <c r="X1125" s="7">
        <v>2926000</v>
      </c>
      <c r="Y1125" s="7">
        <v>3345000</v>
      </c>
      <c r="Z1125" s="7">
        <v>3735000</v>
      </c>
      <c r="AA1125" s="7">
        <v>3633000</v>
      </c>
      <c r="AB1125" s="5" t="s">
        <v>42</v>
      </c>
      <c r="AC1125" s="5" t="s">
        <v>42</v>
      </c>
      <c r="AD1125" s="5" t="s">
        <v>42</v>
      </c>
      <c r="AE1125" s="5" t="s">
        <v>42</v>
      </c>
      <c r="AF1125" s="7">
        <v>415257967</v>
      </c>
      <c r="AG1125" s="7">
        <v>351304364</v>
      </c>
      <c r="AH1125" s="7">
        <v>240825252</v>
      </c>
      <c r="AI1125" s="8">
        <v>46.5</v>
      </c>
      <c r="AJ1125" s="7">
        <v>413</v>
      </c>
      <c r="AK1125" s="7">
        <v>193026056</v>
      </c>
      <c r="AL1125" s="6">
        <v>1766.188412</v>
      </c>
      <c r="AM1125" s="7">
        <v>261074466</v>
      </c>
      <c r="AN1125" s="8">
        <v>62.892099999999999</v>
      </c>
    </row>
    <row r="1126" spans="1:40" x14ac:dyDescent="0.3">
      <c r="A1126" s="4" t="s">
        <v>1175</v>
      </c>
      <c r="B1126" s="2">
        <v>4103938</v>
      </c>
      <c r="C1126" s="1" t="s">
        <v>41</v>
      </c>
      <c r="D1126" s="5">
        <v>4961.0359305000002</v>
      </c>
      <c r="E1126" s="6">
        <v>4596.55393</v>
      </c>
      <c r="F1126" s="6" t="s">
        <v>42</v>
      </c>
      <c r="G1126" s="8">
        <v>1.1399999999999999</v>
      </c>
      <c r="H1126" s="5">
        <v>21.059709999999999</v>
      </c>
      <c r="I1126" s="8">
        <v>1.1399999999999999</v>
      </c>
      <c r="J1126" s="5">
        <v>21.059709999999999</v>
      </c>
      <c r="K1126" s="5">
        <v>12.33614822</v>
      </c>
      <c r="L1126" s="5">
        <v>6.8386668499999992</v>
      </c>
      <c r="M1126" s="5" t="s">
        <v>799</v>
      </c>
      <c r="N1126" s="5" t="s">
        <v>42</v>
      </c>
      <c r="O1126" s="5" t="s">
        <v>42</v>
      </c>
      <c r="P1126" s="5">
        <v>6.3731970000000002</v>
      </c>
      <c r="Q1126" s="5">
        <v>12.329986</v>
      </c>
      <c r="R1126" s="5">
        <v>12.329986</v>
      </c>
      <c r="S1126" s="1" t="s">
        <v>49</v>
      </c>
      <c r="T1126" s="7">
        <v>549588</v>
      </c>
      <c r="U1126" s="7">
        <v>457794</v>
      </c>
      <c r="V1126" s="7">
        <v>425409</v>
      </c>
      <c r="W1126" s="7">
        <v>358991</v>
      </c>
      <c r="X1126" s="7">
        <v>721232</v>
      </c>
      <c r="Y1126" s="7">
        <v>732659</v>
      </c>
      <c r="Z1126" s="7">
        <v>610757</v>
      </c>
      <c r="AA1126" s="7">
        <v>549588</v>
      </c>
      <c r="AB1126" s="5">
        <v>86.924999999999997</v>
      </c>
      <c r="AC1126" s="5">
        <v>75.953000000000003</v>
      </c>
      <c r="AD1126" s="8">
        <v>55.85</v>
      </c>
      <c r="AE1126" s="5">
        <v>51.191000000000003</v>
      </c>
      <c r="AF1126" s="7">
        <v>25242000</v>
      </c>
      <c r="AG1126" s="7">
        <v>25129000</v>
      </c>
      <c r="AH1126" s="7">
        <v>25975000</v>
      </c>
      <c r="AI1126" s="5">
        <v>104.93</v>
      </c>
      <c r="AJ1126" s="7">
        <v>461</v>
      </c>
      <c r="AK1126" s="7">
        <v>26593884</v>
      </c>
      <c r="AL1126" s="6">
        <v>5205.7527929999997</v>
      </c>
      <c r="AM1126" s="7">
        <v>24811616</v>
      </c>
      <c r="AN1126" s="8">
        <v>97.900400000000005</v>
      </c>
    </row>
    <row r="1127" spans="1:40" x14ac:dyDescent="0.3">
      <c r="A1127" s="4" t="s">
        <v>1176</v>
      </c>
      <c r="B1127" s="2">
        <v>4025264</v>
      </c>
      <c r="C1127" s="1" t="s">
        <v>54</v>
      </c>
      <c r="D1127" s="5">
        <v>3865.1739418500001</v>
      </c>
      <c r="E1127" s="6">
        <v>6877.0739409999996</v>
      </c>
      <c r="F1127" s="6" t="s">
        <v>42</v>
      </c>
      <c r="G1127" s="5">
        <v>-0.21299999999999999</v>
      </c>
      <c r="H1127" s="5">
        <v>26.798707</v>
      </c>
      <c r="I1127" s="5">
        <v>-0.21299999999999999</v>
      </c>
      <c r="J1127" s="5">
        <v>26.798707</v>
      </c>
      <c r="K1127" s="5" t="s">
        <v>799</v>
      </c>
      <c r="L1127" s="5">
        <v>1.87935824</v>
      </c>
      <c r="M1127" s="5">
        <v>7.9898769999999999</v>
      </c>
      <c r="N1127" s="5" t="s">
        <v>42</v>
      </c>
      <c r="O1127" s="5" t="s">
        <v>42</v>
      </c>
      <c r="P1127" s="5">
        <v>1.0607200000000001</v>
      </c>
      <c r="Q1127" s="5">
        <v>6.8121879999999999</v>
      </c>
      <c r="R1127" s="5">
        <v>6.8121879999999999</v>
      </c>
      <c r="S1127" s="1" t="s">
        <v>49</v>
      </c>
      <c r="T1127" s="7">
        <v>6833000</v>
      </c>
      <c r="U1127" s="7">
        <v>9376200</v>
      </c>
      <c r="V1127" s="7">
        <v>8910600</v>
      </c>
      <c r="W1127" s="7">
        <v>5758000</v>
      </c>
      <c r="X1127" s="7">
        <v>6483400</v>
      </c>
      <c r="Y1127" s="7">
        <v>6565300</v>
      </c>
      <c r="Z1127" s="7">
        <v>6624000</v>
      </c>
      <c r="AA1127" s="7">
        <v>6833000</v>
      </c>
      <c r="AB1127" s="5">
        <v>16.963000000000001</v>
      </c>
      <c r="AC1127" s="8">
        <v>11.673999999999999</v>
      </c>
      <c r="AD1127" s="5">
        <v>19.401</v>
      </c>
      <c r="AE1127" s="5">
        <v>13.977</v>
      </c>
      <c r="AF1127" s="7">
        <v>116596499</v>
      </c>
      <c r="AG1127" s="7">
        <v>117500000</v>
      </c>
      <c r="AH1127" s="7">
        <v>122549597</v>
      </c>
      <c r="AI1127" s="5">
        <v>92.39</v>
      </c>
      <c r="AJ1127" s="7">
        <v>457</v>
      </c>
      <c r="AK1127" s="7">
        <v>107723506</v>
      </c>
      <c r="AL1127" s="6">
        <v>3571.0342230000001</v>
      </c>
      <c r="AM1127" s="7">
        <v>116035146</v>
      </c>
      <c r="AN1127" s="5">
        <v>99.518550000000005</v>
      </c>
    </row>
    <row r="1128" spans="1:40" x14ac:dyDescent="0.3">
      <c r="A1128" s="4" t="s">
        <v>1177</v>
      </c>
      <c r="B1128" s="2">
        <v>4991786</v>
      </c>
      <c r="C1128" s="1" t="s">
        <v>41</v>
      </c>
      <c r="D1128" s="5">
        <v>4444.4657971200004</v>
      </c>
      <c r="E1128" s="6">
        <v>4491.8647970000002</v>
      </c>
      <c r="F1128" s="6" t="s">
        <v>42</v>
      </c>
      <c r="G1128" s="8">
        <v>1.17</v>
      </c>
      <c r="H1128" s="5">
        <v>24.571861999999999</v>
      </c>
      <c r="I1128" s="8">
        <v>1.17</v>
      </c>
      <c r="J1128" s="5">
        <v>24.571861999999999</v>
      </c>
      <c r="K1128" s="5">
        <v>6.2483139600000008</v>
      </c>
      <c r="L1128" s="5">
        <v>3.5005397599999997</v>
      </c>
      <c r="M1128" s="5">
        <v>19.616858000000001</v>
      </c>
      <c r="N1128" s="5" t="s">
        <v>42</v>
      </c>
      <c r="O1128" s="5" t="s">
        <v>42</v>
      </c>
      <c r="P1128" s="5">
        <v>2.236354</v>
      </c>
      <c r="Q1128" s="5">
        <v>13.710929</v>
      </c>
      <c r="R1128" s="5">
        <v>13.710929</v>
      </c>
      <c r="S1128" s="1" t="s">
        <v>49</v>
      </c>
      <c r="T1128" s="7">
        <v>2065133</v>
      </c>
      <c r="U1128" s="7">
        <v>2043711</v>
      </c>
      <c r="V1128" s="7">
        <v>1661865</v>
      </c>
      <c r="W1128" s="7">
        <v>1247331</v>
      </c>
      <c r="X1128" s="7">
        <v>2008566</v>
      </c>
      <c r="Y1128" s="7">
        <v>2015559</v>
      </c>
      <c r="Z1128" s="7">
        <v>2041482</v>
      </c>
      <c r="AA1128" s="7">
        <v>2065133</v>
      </c>
      <c r="AB1128" s="5">
        <v>33.750999999999998</v>
      </c>
      <c r="AC1128" s="8">
        <v>35.5</v>
      </c>
      <c r="AD1128" s="5">
        <v>15.287000000000001</v>
      </c>
      <c r="AE1128" s="5">
        <v>15.286</v>
      </c>
      <c r="AF1128" s="7">
        <v>45687000</v>
      </c>
      <c r="AG1128" s="7">
        <v>45749000</v>
      </c>
      <c r="AH1128" s="7">
        <v>46208000</v>
      </c>
      <c r="AI1128" s="5">
        <v>83.63</v>
      </c>
      <c r="AJ1128" s="7">
        <v>415</v>
      </c>
      <c r="AK1128" s="7">
        <v>38210235</v>
      </c>
      <c r="AL1128" s="6">
        <v>3717.09166</v>
      </c>
      <c r="AM1128" s="7">
        <v>39395399</v>
      </c>
      <c r="AN1128" s="5">
        <v>86.22824</v>
      </c>
    </row>
    <row r="1129" spans="1:40" x14ac:dyDescent="0.3">
      <c r="A1129" s="4" t="s">
        <v>1178</v>
      </c>
      <c r="B1129" s="2">
        <v>4198848</v>
      </c>
      <c r="C1129" s="1" t="s">
        <v>54</v>
      </c>
      <c r="D1129" s="5">
        <v>4523.7545124500002</v>
      </c>
      <c r="E1129" s="6">
        <v>5562.0055119999997</v>
      </c>
      <c r="F1129" s="6" t="s">
        <v>42</v>
      </c>
      <c r="G1129" s="8">
        <v>1.3</v>
      </c>
      <c r="H1129" s="5">
        <v>26.111757999999998</v>
      </c>
      <c r="I1129" s="8">
        <v>1.3</v>
      </c>
      <c r="J1129" s="5">
        <v>26.111757999999998</v>
      </c>
      <c r="K1129" s="5" t="s">
        <v>799</v>
      </c>
      <c r="L1129" s="5">
        <v>3.6907230099999997</v>
      </c>
      <c r="M1129" s="5">
        <v>21.759798</v>
      </c>
      <c r="N1129" s="5" t="s">
        <v>42</v>
      </c>
      <c r="O1129" s="5" t="s">
        <v>42</v>
      </c>
      <c r="P1129" s="5">
        <v>2.3706640000000001</v>
      </c>
      <c r="Q1129" s="5">
        <v>14.361530999999999</v>
      </c>
      <c r="R1129" s="5">
        <v>14.361530999999999</v>
      </c>
      <c r="S1129" s="1" t="s">
        <v>49</v>
      </c>
      <c r="T1129" s="7">
        <v>2512084</v>
      </c>
      <c r="U1129" s="7">
        <v>2606485</v>
      </c>
      <c r="V1129" s="7">
        <v>2301260</v>
      </c>
      <c r="W1129" s="7">
        <v>1752192</v>
      </c>
      <c r="X1129" s="7">
        <v>2346180</v>
      </c>
      <c r="Y1129" s="7">
        <v>2318061</v>
      </c>
      <c r="Z1129" s="7">
        <v>2405970</v>
      </c>
      <c r="AA1129" s="7">
        <v>2512084</v>
      </c>
      <c r="AB1129" s="5">
        <v>38.081000000000003</v>
      </c>
      <c r="AC1129" s="5">
        <v>37.526000000000003</v>
      </c>
      <c r="AD1129" s="5">
        <v>16.629000000000001</v>
      </c>
      <c r="AE1129" s="5">
        <v>15.353999999999999</v>
      </c>
      <c r="AF1129" s="7">
        <v>40649000</v>
      </c>
      <c r="AG1129" s="7">
        <v>40714000</v>
      </c>
      <c r="AH1129" s="7">
        <v>41675000</v>
      </c>
      <c r="AI1129" s="5">
        <v>103.54</v>
      </c>
      <c r="AJ1129" s="7">
        <v>370</v>
      </c>
      <c r="AK1129" s="7">
        <v>41764634</v>
      </c>
      <c r="AL1129" s="6">
        <v>4683.903703</v>
      </c>
      <c r="AM1129" s="7">
        <v>39833453</v>
      </c>
      <c r="AN1129" s="5">
        <v>98.752520000000004</v>
      </c>
    </row>
    <row r="1130" spans="1:40" x14ac:dyDescent="0.3">
      <c r="A1130" s="4" t="s">
        <v>1179</v>
      </c>
      <c r="B1130" s="2">
        <v>4087066</v>
      </c>
      <c r="C1130" s="1" t="s">
        <v>54</v>
      </c>
      <c r="D1130" s="5">
        <v>4139.0134394400002</v>
      </c>
      <c r="E1130" s="6">
        <v>6609.4334390000004</v>
      </c>
      <c r="F1130" s="6">
        <v>6608.5504390000006</v>
      </c>
      <c r="G1130" s="5">
        <v>0.36</v>
      </c>
      <c r="H1130" s="5">
        <v>34.954034999999998</v>
      </c>
      <c r="I1130" s="5">
        <v>0.36</v>
      </c>
      <c r="J1130" s="5">
        <v>34.954034999999998</v>
      </c>
      <c r="K1130" s="5">
        <v>2.1472046200000001</v>
      </c>
      <c r="L1130" s="5">
        <v>1.7326582300000002</v>
      </c>
      <c r="M1130" s="5" t="s">
        <v>799</v>
      </c>
      <c r="N1130" s="5" t="s">
        <v>799</v>
      </c>
      <c r="O1130" s="5" t="s">
        <v>799</v>
      </c>
      <c r="P1130" s="5">
        <v>7.4242189999999999</v>
      </c>
      <c r="Q1130" s="5">
        <v>14.671531999999999</v>
      </c>
      <c r="R1130" s="5">
        <v>14.671531999999999</v>
      </c>
      <c r="S1130" s="1" t="s">
        <v>49</v>
      </c>
      <c r="T1130" s="7">
        <v>829424</v>
      </c>
      <c r="U1130" s="7">
        <v>734159</v>
      </c>
      <c r="V1130" s="7">
        <v>663084</v>
      </c>
      <c r="W1130" s="7">
        <v>705342</v>
      </c>
      <c r="X1130" s="7">
        <v>890253</v>
      </c>
      <c r="Y1130" s="7">
        <v>886525</v>
      </c>
      <c r="Z1130" s="7">
        <v>868358</v>
      </c>
      <c r="AA1130" s="7">
        <v>829424</v>
      </c>
      <c r="AB1130" s="5">
        <v>31.831</v>
      </c>
      <c r="AC1130" s="8">
        <v>31.88</v>
      </c>
      <c r="AD1130" s="5">
        <v>48.207999999999998</v>
      </c>
      <c r="AE1130" s="5">
        <v>49.433999999999997</v>
      </c>
      <c r="AF1130" s="7">
        <v>60476526</v>
      </c>
      <c r="AG1130" s="7">
        <v>60453143</v>
      </c>
      <c r="AH1130" s="7">
        <v>60354082</v>
      </c>
      <c r="AI1130" s="5">
        <v>85.61</v>
      </c>
      <c r="AJ1130" s="7">
        <v>386</v>
      </c>
      <c r="AK1130" s="7">
        <v>51773634</v>
      </c>
      <c r="AL1130" s="6">
        <v>3543.38751</v>
      </c>
      <c r="AM1130" s="7">
        <v>57355241</v>
      </c>
      <c r="AN1130" s="5">
        <v>94.838849999999994</v>
      </c>
    </row>
    <row r="1131" spans="1:40" x14ac:dyDescent="0.3">
      <c r="A1131" s="4" t="s">
        <v>1180</v>
      </c>
      <c r="B1131" s="2">
        <v>4235858</v>
      </c>
      <c r="C1131" s="1" t="s">
        <v>54</v>
      </c>
      <c r="D1131" s="5">
        <v>4449.5915507999998</v>
      </c>
      <c r="E1131" s="6">
        <v>6837.4145500000004</v>
      </c>
      <c r="F1131" s="6">
        <v>6838.5590820000007</v>
      </c>
      <c r="G1131" s="5">
        <v>0.05</v>
      </c>
      <c r="H1131" s="5" t="s">
        <v>799</v>
      </c>
      <c r="I1131" s="5">
        <v>0.05</v>
      </c>
      <c r="J1131" s="5" t="s">
        <v>799</v>
      </c>
      <c r="K1131" s="5">
        <v>1.3288083631110701</v>
      </c>
      <c r="L1131" s="5">
        <v>1.3283497399388902</v>
      </c>
      <c r="M1131" s="5">
        <v>34.554974000000001</v>
      </c>
      <c r="N1131" s="5" t="s">
        <v>42</v>
      </c>
      <c r="O1131" s="5" t="s">
        <v>42</v>
      </c>
      <c r="P1131" s="5">
        <v>10.656319999999999</v>
      </c>
      <c r="Q1131" s="5">
        <v>19.667297000000001</v>
      </c>
      <c r="R1131" s="5">
        <v>22.917269596718501</v>
      </c>
      <c r="S1131" s="1" t="s">
        <v>49</v>
      </c>
      <c r="T1131" s="7">
        <v>656068</v>
      </c>
      <c r="U1131" s="7">
        <v>627914</v>
      </c>
      <c r="V1131" s="7">
        <v>250164</v>
      </c>
      <c r="W1131" s="7">
        <v>211698</v>
      </c>
      <c r="X1131" s="7">
        <v>641630</v>
      </c>
      <c r="Y1131" s="7">
        <v>649953</v>
      </c>
      <c r="Z1131" s="7">
        <v>655079</v>
      </c>
      <c r="AA1131" s="7">
        <v>656068</v>
      </c>
      <c r="AB1131" s="5">
        <v>58.658000000000001</v>
      </c>
      <c r="AC1131" s="5">
        <v>57.872999999999998</v>
      </c>
      <c r="AD1131" s="8">
        <v>55.19</v>
      </c>
      <c r="AE1131" s="5">
        <v>54.064999999999998</v>
      </c>
      <c r="AF1131" s="7">
        <v>225093090</v>
      </c>
      <c r="AG1131" s="7">
        <v>225122235</v>
      </c>
      <c r="AH1131" s="7">
        <v>224695566</v>
      </c>
      <c r="AI1131" s="5">
        <v>100.87</v>
      </c>
      <c r="AJ1131" s="7">
        <v>459</v>
      </c>
      <c r="AK1131" s="7">
        <v>226672012</v>
      </c>
      <c r="AL1131" s="6">
        <v>4488.1058370000001</v>
      </c>
      <c r="AM1131" s="7">
        <v>222991830</v>
      </c>
      <c r="AN1131" s="5">
        <v>99.227940000000004</v>
      </c>
    </row>
    <row r="1132" spans="1:40" x14ac:dyDescent="0.3">
      <c r="A1132" s="4" t="s">
        <v>1181</v>
      </c>
      <c r="B1132" s="2">
        <v>108109</v>
      </c>
      <c r="C1132" s="1" t="s">
        <v>54</v>
      </c>
      <c r="D1132" s="5">
        <v>4780.8902969999999</v>
      </c>
      <c r="E1132" s="6">
        <v>9513.4592969999994</v>
      </c>
      <c r="F1132" s="6">
        <v>9507.6165440000004</v>
      </c>
      <c r="G1132" s="5">
        <v>0.44</v>
      </c>
      <c r="H1132" s="5">
        <v>24.251497005988</v>
      </c>
      <c r="I1132" s="5">
        <v>0.44</v>
      </c>
      <c r="J1132" s="5">
        <v>24.251497005988</v>
      </c>
      <c r="K1132" s="5">
        <v>0.8885866</v>
      </c>
      <c r="L1132" s="5">
        <v>0.88858549351360494</v>
      </c>
      <c r="M1132" s="5">
        <v>8.7567570000000003</v>
      </c>
      <c r="N1132" s="5" t="s">
        <v>42</v>
      </c>
      <c r="O1132" s="5" t="s">
        <v>42</v>
      </c>
      <c r="P1132" s="5">
        <v>8.5073310000000006</v>
      </c>
      <c r="Q1132" s="5">
        <v>14.622189000000001</v>
      </c>
      <c r="R1132" s="5">
        <v>13.2342486101251</v>
      </c>
      <c r="S1132" s="1" t="s">
        <v>49</v>
      </c>
      <c r="T1132" s="7">
        <v>1152286</v>
      </c>
      <c r="U1132" s="7">
        <v>1098752</v>
      </c>
      <c r="V1132" s="7">
        <v>955344</v>
      </c>
      <c r="W1132" s="7">
        <v>898957</v>
      </c>
      <c r="X1132" s="7">
        <v>1161924</v>
      </c>
      <c r="Y1132" s="7">
        <v>1152907</v>
      </c>
      <c r="Z1132" s="7">
        <v>1149795</v>
      </c>
      <c r="AA1132" s="7">
        <v>1152286</v>
      </c>
      <c r="AB1132" s="5">
        <v>68.923000000000002</v>
      </c>
      <c r="AC1132" s="5">
        <v>67.195999999999998</v>
      </c>
      <c r="AD1132" s="5">
        <v>57.252000000000002</v>
      </c>
      <c r="AE1132" s="5">
        <v>57.171999999999997</v>
      </c>
      <c r="AF1132" s="7">
        <v>118046674</v>
      </c>
      <c r="AG1132" s="7">
        <v>117385231</v>
      </c>
      <c r="AH1132" s="7">
        <v>117239558</v>
      </c>
      <c r="AI1132" s="5">
        <v>94.27</v>
      </c>
      <c r="AJ1132" s="7">
        <v>391</v>
      </c>
      <c r="AK1132" s="7">
        <v>111287615</v>
      </c>
      <c r="AL1132" s="6">
        <v>4507.1484069999997</v>
      </c>
      <c r="AM1132" s="7">
        <v>106323901</v>
      </c>
      <c r="AN1132" s="5">
        <v>90.069379999999995</v>
      </c>
    </row>
    <row r="1133" spans="1:40" x14ac:dyDescent="0.3">
      <c r="A1133" s="4" t="s">
        <v>1182</v>
      </c>
      <c r="B1133" s="2">
        <v>4160255</v>
      </c>
      <c r="C1133" s="1" t="s">
        <v>54</v>
      </c>
      <c r="D1133" s="5">
        <v>5116.0985837999997</v>
      </c>
      <c r="E1133" s="6">
        <v>7242.5215829999997</v>
      </c>
      <c r="F1133" s="6">
        <v>7231.1675839999998</v>
      </c>
      <c r="G1133" s="8">
        <v>1.4179999999999999</v>
      </c>
      <c r="H1133" s="5">
        <v>10.528034999999999</v>
      </c>
      <c r="I1133" s="8">
        <v>1.4179999999999999</v>
      </c>
      <c r="J1133" s="5">
        <v>10.528034999999999</v>
      </c>
      <c r="K1133" s="5">
        <v>1.8976908499999998</v>
      </c>
      <c r="L1133" s="5">
        <v>1.8976908499999998</v>
      </c>
      <c r="M1133" s="5" t="s">
        <v>799</v>
      </c>
      <c r="N1133" s="5" t="s">
        <v>42</v>
      </c>
      <c r="O1133" s="5" t="s">
        <v>42</v>
      </c>
      <c r="P1133" s="5">
        <v>13.667790999999999</v>
      </c>
      <c r="Q1133" s="5" t="s">
        <v>42</v>
      </c>
      <c r="R1133" s="5" t="s">
        <v>42</v>
      </c>
      <c r="S1133" s="1" t="s">
        <v>49</v>
      </c>
      <c r="T1133" s="7">
        <v>500385</v>
      </c>
      <c r="U1133" s="7">
        <v>376860</v>
      </c>
      <c r="V1133" s="7">
        <v>289047</v>
      </c>
      <c r="W1133" s="7">
        <v>222614</v>
      </c>
      <c r="X1133" s="7">
        <v>529897</v>
      </c>
      <c r="Y1133" s="7">
        <v>516306</v>
      </c>
      <c r="Z1133" s="7">
        <v>511737</v>
      </c>
      <c r="AA1133" s="7">
        <v>500385</v>
      </c>
      <c r="AB1133" s="8">
        <v>100</v>
      </c>
      <c r="AC1133" s="8">
        <v>100</v>
      </c>
      <c r="AD1133" s="5" t="s">
        <v>42</v>
      </c>
      <c r="AE1133" s="5" t="s">
        <v>42</v>
      </c>
      <c r="AF1133" s="7">
        <v>88057324</v>
      </c>
      <c r="AG1133" s="7">
        <v>86552506</v>
      </c>
      <c r="AH1133" s="7">
        <v>83677488</v>
      </c>
      <c r="AI1133" s="5">
        <v>21.36</v>
      </c>
      <c r="AJ1133" s="7">
        <v>376</v>
      </c>
      <c r="AK1133" s="7">
        <v>18835247</v>
      </c>
      <c r="AL1133" s="6">
        <v>1092.8210300000001</v>
      </c>
      <c r="AM1133" s="7">
        <v>84494197</v>
      </c>
      <c r="AN1133" s="8">
        <v>95.822100000000006</v>
      </c>
    </row>
    <row r="1134" spans="1:40" x14ac:dyDescent="0.3">
      <c r="A1134" s="4" t="s">
        <v>1183</v>
      </c>
      <c r="B1134" s="2">
        <v>102876</v>
      </c>
      <c r="C1134" s="1" t="s">
        <v>41</v>
      </c>
      <c r="D1134" s="5">
        <v>4607.2542266</v>
      </c>
      <c r="E1134" s="6">
        <v>6555.2872260000004</v>
      </c>
      <c r="F1134" s="6">
        <v>6555.2872270000007</v>
      </c>
      <c r="G1134" s="5">
        <v>1.44</v>
      </c>
      <c r="H1134" s="5">
        <v>19.019027999999999</v>
      </c>
      <c r="I1134" s="5">
        <v>1.44</v>
      </c>
      <c r="J1134" s="5">
        <v>19.019027999999999</v>
      </c>
      <c r="K1134" s="5" t="s">
        <v>799</v>
      </c>
      <c r="L1134" s="5">
        <v>2.3045239900000003</v>
      </c>
      <c r="M1134" s="5">
        <v>12.495448</v>
      </c>
      <c r="N1134" s="5" t="s">
        <v>42</v>
      </c>
      <c r="O1134" s="5" t="s">
        <v>42</v>
      </c>
      <c r="P1134" s="5">
        <v>1.952817</v>
      </c>
      <c r="Q1134" s="5">
        <v>9.0734139999999996</v>
      </c>
      <c r="R1134" s="5">
        <v>9.0734139999999996</v>
      </c>
      <c r="S1134" s="1" t="s">
        <v>49</v>
      </c>
      <c r="T1134" s="7">
        <v>3151796</v>
      </c>
      <c r="U1134" s="7">
        <v>2728942</v>
      </c>
      <c r="V1134" s="7">
        <v>1698965</v>
      </c>
      <c r="W1134" s="7">
        <v>1631284</v>
      </c>
      <c r="X1134" s="7">
        <v>3356837</v>
      </c>
      <c r="Y1134" s="7">
        <v>3305817</v>
      </c>
      <c r="Z1134" s="7">
        <v>3225427</v>
      </c>
      <c r="AA1134" s="7">
        <v>3151796</v>
      </c>
      <c r="AB1134" s="5">
        <v>60.875999999999998</v>
      </c>
      <c r="AC1134" s="5">
        <v>61.143999999999998</v>
      </c>
      <c r="AD1134" s="5">
        <v>16.268000000000001</v>
      </c>
      <c r="AE1134" s="5">
        <v>16.527000000000001</v>
      </c>
      <c r="AF1134" s="7">
        <v>44752000</v>
      </c>
      <c r="AG1134" s="7">
        <v>44752000</v>
      </c>
      <c r="AH1134" s="7">
        <v>45108000</v>
      </c>
      <c r="AI1134" s="5">
        <v>84.27</v>
      </c>
      <c r="AJ1134" s="7">
        <v>387</v>
      </c>
      <c r="AK1134" s="7">
        <v>37710721</v>
      </c>
      <c r="AL1134" s="6">
        <v>3882.318726</v>
      </c>
      <c r="AM1134" s="7">
        <v>38823520</v>
      </c>
      <c r="AN1134" s="5">
        <v>86.751919999999998</v>
      </c>
    </row>
    <row r="1135" spans="1:40" x14ac:dyDescent="0.3">
      <c r="A1135" s="4" t="s">
        <v>1184</v>
      </c>
      <c r="B1135" s="2">
        <v>5254433</v>
      </c>
      <c r="C1135" s="1" t="s">
        <v>41</v>
      </c>
      <c r="D1135" s="5">
        <v>3886.04435792</v>
      </c>
      <c r="E1135" s="6">
        <v>3869.2903569999999</v>
      </c>
      <c r="F1135" s="6" t="s">
        <v>42</v>
      </c>
      <c r="G1135" s="5">
        <v>-4.4999999999999998E-2</v>
      </c>
      <c r="H1135" s="5" t="s">
        <v>799</v>
      </c>
      <c r="I1135" s="5">
        <v>-4.4999999999999998E-2</v>
      </c>
      <c r="J1135" s="5" t="s">
        <v>799</v>
      </c>
      <c r="K1135" s="5">
        <v>75.585585589999994</v>
      </c>
      <c r="L1135" s="5">
        <v>3.5664186999999998</v>
      </c>
      <c r="M1135" s="5">
        <v>54.129032000000002</v>
      </c>
      <c r="N1135" s="5" t="s">
        <v>42</v>
      </c>
      <c r="O1135" s="5" t="s">
        <v>42</v>
      </c>
      <c r="P1135" s="5">
        <v>7.3985440000000002</v>
      </c>
      <c r="Q1135" s="5">
        <v>104.631973</v>
      </c>
      <c r="R1135" s="5">
        <v>104.631973</v>
      </c>
      <c r="S1135" s="1" t="s">
        <v>45</v>
      </c>
      <c r="T1135" s="7">
        <v>476543</v>
      </c>
      <c r="U1135" s="7">
        <v>408315</v>
      </c>
      <c r="V1135" s="7">
        <v>273865</v>
      </c>
      <c r="W1135" s="7">
        <v>204293</v>
      </c>
      <c r="X1135" s="7">
        <v>522980</v>
      </c>
      <c r="Y1135" s="7">
        <v>506125</v>
      </c>
      <c r="Z1135" s="7">
        <v>490958</v>
      </c>
      <c r="AA1135" s="7">
        <v>476543</v>
      </c>
      <c r="AB1135" s="5">
        <v>59.856999999999999</v>
      </c>
      <c r="AC1135" s="5">
        <v>60.247999999999998</v>
      </c>
      <c r="AD1135" s="8">
        <v>2.472</v>
      </c>
      <c r="AE1135" s="8">
        <v>5.5739999999999998</v>
      </c>
      <c r="AF1135" s="7">
        <v>115650585</v>
      </c>
      <c r="AG1135" s="7">
        <v>115387309</v>
      </c>
      <c r="AH1135" s="7">
        <v>113030730</v>
      </c>
      <c r="AI1135" s="5">
        <v>84.83</v>
      </c>
      <c r="AJ1135" s="7">
        <v>332</v>
      </c>
      <c r="AK1135" s="7">
        <v>98231245</v>
      </c>
      <c r="AL1135" s="6">
        <v>3296.640582</v>
      </c>
      <c r="AM1135" s="7">
        <v>103631767</v>
      </c>
      <c r="AN1135" s="5">
        <v>89.496719999999996</v>
      </c>
    </row>
    <row r="1136" spans="1:40" x14ac:dyDescent="0.3">
      <c r="A1136" s="4" t="s">
        <v>1185</v>
      </c>
      <c r="B1136" s="2">
        <v>4992405</v>
      </c>
      <c r="C1136" s="1" t="s">
        <v>54</v>
      </c>
      <c r="D1136" s="5">
        <v>4059.65378736</v>
      </c>
      <c r="E1136" s="6">
        <v>4308.7317869999997</v>
      </c>
      <c r="F1136" s="6" t="s">
        <v>42</v>
      </c>
      <c r="G1136" s="5">
        <v>2.68</v>
      </c>
      <c r="H1136" s="5">
        <v>35.374065999999999</v>
      </c>
      <c r="I1136" s="5">
        <v>2.68</v>
      </c>
      <c r="J1136" s="5">
        <v>35.374065999999999</v>
      </c>
      <c r="K1136" s="5">
        <v>61.121131740000003</v>
      </c>
      <c r="L1136" s="5">
        <v>4.7663306499999996</v>
      </c>
      <c r="M1136" s="5">
        <v>29.501536000000002</v>
      </c>
      <c r="N1136" s="5" t="s">
        <v>42</v>
      </c>
      <c r="O1136" s="5" t="s">
        <v>42</v>
      </c>
      <c r="P1136" s="5">
        <v>4.166919</v>
      </c>
      <c r="Q1136" s="5">
        <v>18.427795</v>
      </c>
      <c r="R1136" s="5">
        <v>18.427795</v>
      </c>
      <c r="S1136" s="1" t="s">
        <v>49</v>
      </c>
      <c r="T1136" s="7">
        <v>957672</v>
      </c>
      <c r="U1136" s="7">
        <v>904739</v>
      </c>
      <c r="V1136" s="7">
        <v>786579</v>
      </c>
      <c r="W1136" s="7">
        <v>635028</v>
      </c>
      <c r="X1136" s="7">
        <v>1034033</v>
      </c>
      <c r="Y1136" s="7">
        <v>1006601</v>
      </c>
      <c r="Z1136" s="7">
        <v>976889</v>
      </c>
      <c r="AA1136" s="7">
        <v>957672</v>
      </c>
      <c r="AB1136" s="5">
        <v>43.470999999999997</v>
      </c>
      <c r="AC1136" s="5">
        <v>44.518999999999998</v>
      </c>
      <c r="AD1136" s="5">
        <v>21.097000000000001</v>
      </c>
      <c r="AE1136" s="8">
        <v>21.93</v>
      </c>
      <c r="AF1136" s="7">
        <v>11745324</v>
      </c>
      <c r="AG1136" s="7">
        <v>11744521</v>
      </c>
      <c r="AH1136" s="7">
        <v>11707096</v>
      </c>
      <c r="AI1136" s="8">
        <v>112.06</v>
      </c>
      <c r="AJ1136" s="7">
        <v>351</v>
      </c>
      <c r="AK1136" s="7">
        <v>13161394</v>
      </c>
      <c r="AL1136" s="6">
        <v>4549.1042219999999</v>
      </c>
      <c r="AM1136" s="7">
        <v>11623586</v>
      </c>
      <c r="AN1136" s="5">
        <v>98.963520000000003</v>
      </c>
    </row>
    <row r="1137" spans="1:40" x14ac:dyDescent="0.3">
      <c r="A1137" s="4" t="s">
        <v>1186</v>
      </c>
      <c r="B1137" s="2">
        <v>106554287</v>
      </c>
      <c r="C1137" s="1" t="s">
        <v>54</v>
      </c>
      <c r="D1137" s="5">
        <v>3875.0403495999999</v>
      </c>
      <c r="E1137" s="6">
        <v>4523.0403489999999</v>
      </c>
      <c r="F1137" s="6" t="s">
        <v>42</v>
      </c>
      <c r="G1137" s="5">
        <v>-1.8120000000000001</v>
      </c>
      <c r="H1137" s="5" t="s">
        <v>799</v>
      </c>
      <c r="I1137" s="5">
        <v>-1.8120000000000001</v>
      </c>
      <c r="J1137" s="5" t="s">
        <v>799</v>
      </c>
      <c r="K1137" s="5">
        <v>64.611260049999999</v>
      </c>
      <c r="L1137" s="5">
        <v>2.3457270800000001</v>
      </c>
      <c r="M1137" s="5" t="s">
        <v>799</v>
      </c>
      <c r="N1137" s="5" t="s">
        <v>42</v>
      </c>
      <c r="O1137" s="5" t="s">
        <v>42</v>
      </c>
      <c r="P1137" s="5">
        <v>1.1714690000000001</v>
      </c>
      <c r="Q1137" s="5">
        <v>21.797785000000001</v>
      </c>
      <c r="R1137" s="5">
        <v>21.797785000000001</v>
      </c>
      <c r="S1137" s="1" t="s">
        <v>49</v>
      </c>
      <c r="T1137" s="7">
        <v>3927000</v>
      </c>
      <c r="U1137" s="7">
        <v>4796000</v>
      </c>
      <c r="V1137" s="7">
        <v>4689000</v>
      </c>
      <c r="W1137" s="7">
        <v>3357000</v>
      </c>
      <c r="X1137" s="7">
        <v>3861000</v>
      </c>
      <c r="Y1137" s="7">
        <v>3797000</v>
      </c>
      <c r="Z1137" s="7">
        <v>3830000</v>
      </c>
      <c r="AA1137" s="7">
        <v>3927000</v>
      </c>
      <c r="AB1137" s="5">
        <v>18.462</v>
      </c>
      <c r="AC1137" s="5">
        <v>18.181999999999999</v>
      </c>
      <c r="AD1137" s="8">
        <v>3.4119999999999999</v>
      </c>
      <c r="AE1137" s="8">
        <v>2.7970000000000002</v>
      </c>
      <c r="AF1137" s="7">
        <v>160790000</v>
      </c>
      <c r="AG1137" s="7">
        <v>117607000</v>
      </c>
      <c r="AH1137" s="7">
        <v>117002000</v>
      </c>
      <c r="AI1137" s="5">
        <v>88.02</v>
      </c>
      <c r="AJ1137" s="7">
        <v>340</v>
      </c>
      <c r="AK1137" s="7">
        <v>141534803</v>
      </c>
      <c r="AL1137" s="6">
        <v>3410.9887520000002</v>
      </c>
      <c r="AM1137" s="7">
        <v>132074574</v>
      </c>
      <c r="AN1137" s="5">
        <v>82.141009999999994</v>
      </c>
    </row>
    <row r="1138" spans="1:40" x14ac:dyDescent="0.3">
      <c r="A1138" s="4" t="s">
        <v>1187</v>
      </c>
      <c r="B1138" s="2">
        <v>4249007</v>
      </c>
      <c r="C1138" s="1" t="s">
        <v>41</v>
      </c>
      <c r="D1138" s="5">
        <v>4561.2780000000002</v>
      </c>
      <c r="E1138" s="6">
        <v>6989.4409999999998</v>
      </c>
      <c r="F1138" s="6">
        <v>7166.9164000000001</v>
      </c>
      <c r="G1138" s="5">
        <v>9.4E-2</v>
      </c>
      <c r="H1138" s="5">
        <v>80.869565217391298</v>
      </c>
      <c r="I1138" s="5">
        <v>9.4E-2</v>
      </c>
      <c r="J1138" s="5">
        <v>80.869565217391298</v>
      </c>
      <c r="K1138" s="5">
        <v>2.0606771674531301</v>
      </c>
      <c r="L1138" s="5">
        <v>2.02792235767062</v>
      </c>
      <c r="M1138" s="5">
        <v>18.415842000000001</v>
      </c>
      <c r="N1138" s="5" t="s">
        <v>42</v>
      </c>
      <c r="O1138" s="5" t="s">
        <v>42</v>
      </c>
      <c r="P1138" s="5">
        <v>10.873549000000001</v>
      </c>
      <c r="Q1138" s="5">
        <v>16.955499</v>
      </c>
      <c r="R1138" s="5">
        <v>17.548766895200799</v>
      </c>
      <c r="S1138" s="1" t="s">
        <v>49</v>
      </c>
      <c r="T1138" s="7">
        <v>611925</v>
      </c>
      <c r="U1138" s="7">
        <v>574569</v>
      </c>
      <c r="V1138" s="7">
        <v>504175</v>
      </c>
      <c r="W1138" s="7">
        <v>508141</v>
      </c>
      <c r="X1138" s="7">
        <v>645431</v>
      </c>
      <c r="Y1138" s="7">
        <v>630636</v>
      </c>
      <c r="Z1138" s="7">
        <v>621844</v>
      </c>
      <c r="AA1138" s="7">
        <v>611925</v>
      </c>
      <c r="AB1138" s="5">
        <v>71.298000000000002</v>
      </c>
      <c r="AC1138" s="5">
        <v>71.221999999999994</v>
      </c>
      <c r="AD1138" s="5">
        <v>63.177</v>
      </c>
      <c r="AE1138" s="5">
        <v>63.149000000000001</v>
      </c>
      <c r="AF1138" s="7">
        <v>122615000</v>
      </c>
      <c r="AG1138" s="7">
        <v>122408000</v>
      </c>
      <c r="AH1138" s="7">
        <v>119578000</v>
      </c>
      <c r="AI1138" s="8">
        <v>82.7</v>
      </c>
      <c r="AJ1138" s="7">
        <v>459</v>
      </c>
      <c r="AK1138" s="7">
        <v>101408638</v>
      </c>
      <c r="AL1138" s="6">
        <v>3772.4013329999998</v>
      </c>
      <c r="AM1138" s="7">
        <v>121879860</v>
      </c>
      <c r="AN1138" s="5">
        <v>99.400450000000006</v>
      </c>
    </row>
    <row r="1139" spans="1:40" x14ac:dyDescent="0.3">
      <c r="A1139" s="4" t="s">
        <v>1188</v>
      </c>
      <c r="B1139" s="2">
        <v>5230232</v>
      </c>
      <c r="C1139" s="1" t="s">
        <v>41</v>
      </c>
      <c r="D1139" s="5">
        <v>4845.6719359999997</v>
      </c>
      <c r="E1139" s="6">
        <v>3821.8459360000002</v>
      </c>
      <c r="F1139" s="6" t="s">
        <v>42</v>
      </c>
      <c r="G1139" s="5">
        <v>-9.9000000000000005E-2</v>
      </c>
      <c r="H1139" s="5" t="s">
        <v>799</v>
      </c>
      <c r="I1139" s="5">
        <v>-9.9000000000000005E-2</v>
      </c>
      <c r="J1139" s="5" t="s">
        <v>799</v>
      </c>
      <c r="K1139" s="5">
        <v>5.50774527</v>
      </c>
      <c r="L1139" s="5">
        <v>4.2655291899999996</v>
      </c>
      <c r="M1139" s="5">
        <v>34.115138999999999</v>
      </c>
      <c r="N1139" s="5" t="s">
        <v>42</v>
      </c>
      <c r="O1139" s="5" t="s">
        <v>42</v>
      </c>
      <c r="P1139" s="5">
        <v>5.571529</v>
      </c>
      <c r="Q1139" s="5" t="s">
        <v>799</v>
      </c>
      <c r="R1139" s="5">
        <v>-29.722331000000001</v>
      </c>
      <c r="S1139" s="1" t="s">
        <v>49</v>
      </c>
      <c r="T1139" s="7">
        <v>596432</v>
      </c>
      <c r="U1139" s="7">
        <v>497999</v>
      </c>
      <c r="V1139" s="7">
        <v>371022</v>
      </c>
      <c r="W1139" s="7">
        <v>249659</v>
      </c>
      <c r="X1139" s="7">
        <v>685960</v>
      </c>
      <c r="Y1139" s="7">
        <v>652935</v>
      </c>
      <c r="Z1139" s="7">
        <v>623883</v>
      </c>
      <c r="AA1139" s="7">
        <v>596432</v>
      </c>
      <c r="AB1139" s="5">
        <v>82.668999999999997</v>
      </c>
      <c r="AC1139" s="5">
        <v>83.835999999999999</v>
      </c>
      <c r="AD1139" s="5">
        <v>-27.352</v>
      </c>
      <c r="AE1139" s="5">
        <v>-21.047000000000001</v>
      </c>
      <c r="AF1139" s="7">
        <v>302577530</v>
      </c>
      <c r="AG1139" s="7">
        <v>300961424</v>
      </c>
      <c r="AH1139" s="7">
        <v>294861055</v>
      </c>
      <c r="AI1139" s="8">
        <v>55.91</v>
      </c>
      <c r="AJ1139" s="7">
        <v>305</v>
      </c>
      <c r="AK1139" s="7">
        <v>169330126</v>
      </c>
      <c r="AL1139" s="6">
        <v>2709.2820160000001</v>
      </c>
      <c r="AM1139" s="7">
        <v>207785965</v>
      </c>
      <c r="AN1139" s="5">
        <v>68.609170000000006</v>
      </c>
    </row>
    <row r="1140" spans="1:40" x14ac:dyDescent="0.3">
      <c r="A1140" s="4" t="s">
        <v>1189</v>
      </c>
      <c r="B1140" s="2">
        <v>5131475</v>
      </c>
      <c r="C1140" s="1" t="s">
        <v>41</v>
      </c>
      <c r="D1140" s="5">
        <v>5031.6053400399996</v>
      </c>
      <c r="E1140" s="6">
        <v>4801.9643400000004</v>
      </c>
      <c r="F1140" s="6" t="s">
        <v>42</v>
      </c>
      <c r="G1140" s="5">
        <v>-0.06</v>
      </c>
      <c r="H1140" s="5" t="s">
        <v>799</v>
      </c>
      <c r="I1140" s="5">
        <v>-0.06</v>
      </c>
      <c r="J1140" s="5" t="s">
        <v>799</v>
      </c>
      <c r="K1140" s="5">
        <v>43.873144400000001</v>
      </c>
      <c r="L1140" s="5">
        <v>11.36514595</v>
      </c>
      <c r="M1140" s="5">
        <v>65.743174999999994</v>
      </c>
      <c r="N1140" s="5" t="s">
        <v>42</v>
      </c>
      <c r="O1140" s="5" t="s">
        <v>42</v>
      </c>
      <c r="P1140" s="5">
        <v>10.724583000000001</v>
      </c>
      <c r="Q1140" s="5" t="s">
        <v>799</v>
      </c>
      <c r="R1140" s="5" t="s">
        <v>799</v>
      </c>
      <c r="S1140" s="1" t="s">
        <v>47</v>
      </c>
      <c r="T1140" s="7">
        <v>430523</v>
      </c>
      <c r="U1140" s="7">
        <v>350873</v>
      </c>
      <c r="V1140" s="7">
        <v>272071</v>
      </c>
      <c r="W1140" s="7">
        <v>214633</v>
      </c>
      <c r="X1140" s="7">
        <v>447753</v>
      </c>
      <c r="Y1140" s="7">
        <v>430523</v>
      </c>
      <c r="Z1140" s="7">
        <v>410766</v>
      </c>
      <c r="AA1140" s="7">
        <v>392151</v>
      </c>
      <c r="AB1140" s="5">
        <v>71.277000000000001</v>
      </c>
      <c r="AC1140" s="5">
        <v>72.301000000000002</v>
      </c>
      <c r="AD1140" s="5">
        <v>-4.5739999999999998</v>
      </c>
      <c r="AE1140" s="5">
        <v>-2.7050000000000001</v>
      </c>
      <c r="AF1140" s="7">
        <v>77285000</v>
      </c>
      <c r="AG1140" s="7">
        <v>74624000</v>
      </c>
      <c r="AH1140" s="7">
        <v>69378000</v>
      </c>
      <c r="AI1140" s="5">
        <v>68.44</v>
      </c>
      <c r="AJ1140" s="7">
        <v>280</v>
      </c>
      <c r="AK1140" s="7">
        <v>52965389</v>
      </c>
      <c r="AL1140" s="6">
        <v>3443.8095920000001</v>
      </c>
      <c r="AM1140" s="7">
        <v>52696165</v>
      </c>
      <c r="AN1140" s="5">
        <v>68.095659999999995</v>
      </c>
    </row>
    <row r="1141" spans="1:40" x14ac:dyDescent="0.3">
      <c r="A1141" s="4" t="s">
        <v>1190</v>
      </c>
      <c r="B1141" s="2">
        <v>100594</v>
      </c>
      <c r="C1141" s="1" t="s">
        <v>54</v>
      </c>
      <c r="D1141" s="5">
        <v>4321.2087795999996</v>
      </c>
      <c r="E1141" s="6" t="s">
        <v>42</v>
      </c>
      <c r="F1141" s="6">
        <v>3440.3097799999996</v>
      </c>
      <c r="G1141" s="5">
        <v>1.44</v>
      </c>
      <c r="H1141" s="5">
        <v>13.0833333333333</v>
      </c>
      <c r="I1141" s="5">
        <v>1.44</v>
      </c>
      <c r="J1141" s="5">
        <v>13.0833333333333</v>
      </c>
      <c r="K1141" s="5">
        <v>1.67541653302967</v>
      </c>
      <c r="L1141" s="5">
        <v>1.1782057086387399</v>
      </c>
      <c r="M1141" s="5">
        <v>14.221014</v>
      </c>
      <c r="N1141" s="5" t="s">
        <v>42</v>
      </c>
      <c r="O1141" s="5" t="s">
        <v>42</v>
      </c>
      <c r="P1141" s="5" t="s">
        <v>42</v>
      </c>
      <c r="Q1141" s="5" t="s">
        <v>42</v>
      </c>
      <c r="R1141" s="5" t="s">
        <v>42</v>
      </c>
      <c r="S1141" s="1" t="s">
        <v>49</v>
      </c>
      <c r="T1141" s="7">
        <v>1077386</v>
      </c>
      <c r="U1141" s="7">
        <v>1085395</v>
      </c>
      <c r="V1141" s="7">
        <v>1020268</v>
      </c>
      <c r="W1141" s="7">
        <v>1083305</v>
      </c>
      <c r="X1141" s="7">
        <v>1099998</v>
      </c>
      <c r="Y1141" s="7">
        <v>1087161</v>
      </c>
      <c r="Z1141" s="7">
        <v>1076438</v>
      </c>
      <c r="AA1141" s="7">
        <v>1077386</v>
      </c>
      <c r="AB1141" s="5" t="s">
        <v>42</v>
      </c>
      <c r="AC1141" s="5" t="s">
        <v>42</v>
      </c>
      <c r="AD1141" s="5" t="s">
        <v>42</v>
      </c>
      <c r="AE1141" s="5" t="s">
        <v>42</v>
      </c>
      <c r="AF1141" s="7">
        <v>69067019</v>
      </c>
      <c r="AG1141" s="7">
        <v>69066573</v>
      </c>
      <c r="AH1141" s="7">
        <v>69138461</v>
      </c>
      <c r="AI1141" s="5">
        <v>92.13</v>
      </c>
      <c r="AJ1141" s="7">
        <v>347</v>
      </c>
      <c r="AK1141" s="7">
        <v>63390732</v>
      </c>
      <c r="AL1141" s="6">
        <v>3980.9379690000001</v>
      </c>
      <c r="AM1141" s="7">
        <v>64990984</v>
      </c>
      <c r="AN1141" s="5">
        <v>94.451210000000003</v>
      </c>
    </row>
    <row r="1142" spans="1:40" x14ac:dyDescent="0.3">
      <c r="A1142" s="4" t="s">
        <v>1191</v>
      </c>
      <c r="B1142" s="2">
        <v>4945122</v>
      </c>
      <c r="C1142" s="1" t="s">
        <v>41</v>
      </c>
      <c r="D1142" s="5">
        <v>5232.7676216</v>
      </c>
      <c r="E1142" s="6">
        <v>6296.3736209999997</v>
      </c>
      <c r="F1142" s="6" t="s">
        <v>42</v>
      </c>
      <c r="G1142" s="5">
        <v>-0.10100000000000001</v>
      </c>
      <c r="H1142" s="5" t="s">
        <v>799</v>
      </c>
      <c r="I1142" s="5">
        <v>-0.10100000000000001</v>
      </c>
      <c r="J1142" s="5" t="s">
        <v>799</v>
      </c>
      <c r="K1142" s="5" t="s">
        <v>799</v>
      </c>
      <c r="L1142" s="5" t="s">
        <v>799</v>
      </c>
      <c r="M1142" s="5">
        <v>170.44198900000001</v>
      </c>
      <c r="N1142" s="5" t="s">
        <v>42</v>
      </c>
      <c r="O1142" s="5" t="s">
        <v>42</v>
      </c>
      <c r="P1142" s="5">
        <v>7.3967689999999999</v>
      </c>
      <c r="Q1142" s="5">
        <v>81.701057000000006</v>
      </c>
      <c r="R1142" s="5">
        <v>81.701057000000006</v>
      </c>
      <c r="S1142" s="1" t="s">
        <v>45</v>
      </c>
      <c r="T1142" s="7">
        <v>868758</v>
      </c>
      <c r="U1142" s="7">
        <v>756533</v>
      </c>
      <c r="V1142" s="7">
        <v>740858</v>
      </c>
      <c r="W1142" s="7">
        <v>595117</v>
      </c>
      <c r="X1142" s="7">
        <v>851233</v>
      </c>
      <c r="Y1142" s="7">
        <v>815307</v>
      </c>
      <c r="Z1142" s="7">
        <v>838324</v>
      </c>
      <c r="AA1142" s="7">
        <v>868758</v>
      </c>
      <c r="AB1142" s="5">
        <v>48.646000000000001</v>
      </c>
      <c r="AC1142" s="5">
        <v>50.109000000000002</v>
      </c>
      <c r="AD1142" s="8">
        <v>5.2130000000000001</v>
      </c>
      <c r="AE1142" s="8">
        <v>8.1760000000000002</v>
      </c>
      <c r="AF1142" s="7">
        <v>75401839</v>
      </c>
      <c r="AG1142" s="7">
        <v>75118173</v>
      </c>
      <c r="AH1142" s="7">
        <v>64284760</v>
      </c>
      <c r="AI1142" s="8">
        <v>101.07</v>
      </c>
      <c r="AJ1142" s="7">
        <v>334</v>
      </c>
      <c r="AK1142" s="7">
        <v>85718980</v>
      </c>
      <c r="AL1142" s="6">
        <v>5288.8610660000004</v>
      </c>
      <c r="AM1142" s="7">
        <v>83894285</v>
      </c>
      <c r="AN1142" s="5">
        <v>98.920450000000002</v>
      </c>
    </row>
    <row r="1143" spans="1:40" x14ac:dyDescent="0.3">
      <c r="A1143" s="4" t="s">
        <v>1192</v>
      </c>
      <c r="B1143" s="2">
        <v>4156274</v>
      </c>
      <c r="C1143" s="1" t="s">
        <v>41</v>
      </c>
      <c r="D1143" s="5">
        <v>4294.7084426700003</v>
      </c>
      <c r="E1143" s="6">
        <v>6063.243442</v>
      </c>
      <c r="F1143" s="6" t="s">
        <v>42</v>
      </c>
      <c r="G1143" s="5">
        <v>0.97</v>
      </c>
      <c r="H1143" s="5">
        <v>14.426752</v>
      </c>
      <c r="I1143" s="5">
        <v>0.97</v>
      </c>
      <c r="J1143" s="5">
        <v>14.426752</v>
      </c>
      <c r="K1143" s="5">
        <v>2.5978494599999999</v>
      </c>
      <c r="L1143" s="5">
        <v>2.0615898100000001</v>
      </c>
      <c r="M1143" s="5" t="s">
        <v>799</v>
      </c>
      <c r="N1143" s="5" t="s">
        <v>42</v>
      </c>
      <c r="O1143" s="5" t="s">
        <v>42</v>
      </c>
      <c r="P1143" s="5">
        <v>0.77489300000000005</v>
      </c>
      <c r="Q1143" s="5">
        <v>8.5822070000000004</v>
      </c>
      <c r="R1143" s="5">
        <v>8.5822070000000004</v>
      </c>
      <c r="S1143" s="1" t="s">
        <v>49</v>
      </c>
      <c r="T1143" s="7">
        <v>7925024</v>
      </c>
      <c r="U1143" s="7">
        <v>7101670</v>
      </c>
      <c r="V1143" s="7">
        <v>5126142</v>
      </c>
      <c r="W1143" s="7">
        <v>4735940</v>
      </c>
      <c r="X1143" s="7">
        <v>7824625</v>
      </c>
      <c r="Y1143" s="7">
        <v>7909232</v>
      </c>
      <c r="Z1143" s="7">
        <v>7885256</v>
      </c>
      <c r="AA1143" s="7">
        <v>7925024</v>
      </c>
      <c r="AB1143" s="5">
        <v>20.177</v>
      </c>
      <c r="AC1143" s="5">
        <v>19.852</v>
      </c>
      <c r="AD1143" s="8">
        <v>9.2449999999999992</v>
      </c>
      <c r="AE1143" s="8">
        <v>9.0289999999999999</v>
      </c>
      <c r="AF1143" s="7">
        <v>79003437</v>
      </c>
      <c r="AG1143" s="7">
        <v>78569485</v>
      </c>
      <c r="AH1143" s="7">
        <v>80042637</v>
      </c>
      <c r="AI1143" s="5">
        <v>91.88</v>
      </c>
      <c r="AJ1143" s="7">
        <v>345</v>
      </c>
      <c r="AK1143" s="7">
        <v>72606186</v>
      </c>
      <c r="AL1143" s="6">
        <v>3946.8722699999998</v>
      </c>
      <c r="AM1143" s="7">
        <v>69801355</v>
      </c>
      <c r="AN1143" s="5">
        <v>88.326589999999996</v>
      </c>
    </row>
    <row r="1144" spans="1:40" x14ac:dyDescent="0.3">
      <c r="A1144" s="4" t="s">
        <v>1193</v>
      </c>
      <c r="B1144" s="2">
        <v>4992057</v>
      </c>
      <c r="C1144" s="1" t="s">
        <v>54</v>
      </c>
      <c r="D1144" s="5">
        <v>4056.2361575999998</v>
      </c>
      <c r="E1144" s="6">
        <v>6748.1531569999997</v>
      </c>
      <c r="F1144" s="6" t="s">
        <v>42</v>
      </c>
      <c r="G1144" s="5">
        <v>-0.17</v>
      </c>
      <c r="H1144" s="5" t="s">
        <v>799</v>
      </c>
      <c r="I1144" s="5">
        <v>-0.17</v>
      </c>
      <c r="J1144" s="5" t="s">
        <v>799</v>
      </c>
      <c r="K1144" s="5" t="s">
        <v>799</v>
      </c>
      <c r="L1144" s="5">
        <v>1.3756023300000002</v>
      </c>
      <c r="M1144" s="5">
        <v>12.514998</v>
      </c>
      <c r="N1144" s="5" t="s">
        <v>42</v>
      </c>
      <c r="O1144" s="5" t="s">
        <v>42</v>
      </c>
      <c r="P1144" s="5">
        <v>1.6796610000000001</v>
      </c>
      <c r="Q1144" s="5">
        <v>8.413862</v>
      </c>
      <c r="R1144" s="5">
        <v>8.413862</v>
      </c>
      <c r="S1144" s="1" t="s">
        <v>49</v>
      </c>
      <c r="T1144" s="7">
        <v>4054083</v>
      </c>
      <c r="U1144" s="7">
        <v>4029262</v>
      </c>
      <c r="V1144" s="7">
        <v>3820806</v>
      </c>
      <c r="W1144" s="7">
        <v>3045578</v>
      </c>
      <c r="X1144" s="7">
        <v>4017568</v>
      </c>
      <c r="Y1144" s="7">
        <v>4036040</v>
      </c>
      <c r="Z1144" s="7">
        <v>4062617</v>
      </c>
      <c r="AA1144" s="7">
        <v>4054083</v>
      </c>
      <c r="AB1144" s="5">
        <v>30.919</v>
      </c>
      <c r="AC1144" s="5">
        <v>29.454000000000001</v>
      </c>
      <c r="AD1144" s="5">
        <v>21.492000000000001</v>
      </c>
      <c r="AE1144" s="5">
        <v>19.605</v>
      </c>
      <c r="AF1144" s="7">
        <v>150027000</v>
      </c>
      <c r="AG1144" s="7">
        <v>150956000</v>
      </c>
      <c r="AH1144" s="7">
        <v>151559000</v>
      </c>
      <c r="AI1144" s="5">
        <v>106.93</v>
      </c>
      <c r="AJ1144" s="7">
        <v>454</v>
      </c>
      <c r="AK1144" s="7">
        <v>159934059</v>
      </c>
      <c r="AL1144" s="6">
        <v>4337.4116800000002</v>
      </c>
      <c r="AM1144" s="7">
        <v>148394631</v>
      </c>
      <c r="AN1144" s="5">
        <v>99.216669999999993</v>
      </c>
    </row>
    <row r="1145" spans="1:40" x14ac:dyDescent="0.3">
      <c r="A1145" s="4" t="s">
        <v>1194</v>
      </c>
      <c r="B1145" s="2">
        <v>4565245</v>
      </c>
      <c r="C1145" s="1" t="s">
        <v>54</v>
      </c>
      <c r="D1145" s="5">
        <v>4086.0007021000001</v>
      </c>
      <c r="E1145" s="6">
        <v>4634.070702</v>
      </c>
      <c r="F1145" s="6" t="s">
        <v>42</v>
      </c>
      <c r="G1145" s="5">
        <v>0.98899999999999999</v>
      </c>
      <c r="H1145" s="5">
        <v>15.958515</v>
      </c>
      <c r="I1145" s="5">
        <v>0.98899999999999999</v>
      </c>
      <c r="J1145" s="5">
        <v>15.958515</v>
      </c>
      <c r="K1145" s="5">
        <v>7.2095087800000002</v>
      </c>
      <c r="L1145" s="5">
        <v>2.93569506</v>
      </c>
      <c r="M1145" s="5">
        <v>13.209832</v>
      </c>
      <c r="N1145" s="5" t="s">
        <v>42</v>
      </c>
      <c r="O1145" s="5" t="s">
        <v>42</v>
      </c>
      <c r="P1145" s="5">
        <v>1.2128060000000001</v>
      </c>
      <c r="Q1145" s="5">
        <v>8.9710909999999995</v>
      </c>
      <c r="R1145" s="5">
        <v>8.9710909999999995</v>
      </c>
      <c r="S1145" s="1" t="s">
        <v>66</v>
      </c>
      <c r="T1145" s="7">
        <v>3820951</v>
      </c>
      <c r="U1145" s="7">
        <v>4009282</v>
      </c>
      <c r="V1145" s="7">
        <v>3691893</v>
      </c>
      <c r="W1145" s="7">
        <v>3243224</v>
      </c>
      <c r="X1145" s="7">
        <v>3820951</v>
      </c>
      <c r="Y1145" s="7">
        <v>3904108</v>
      </c>
      <c r="Z1145" s="7">
        <v>3979222</v>
      </c>
      <c r="AA1145" s="7">
        <v>4005506</v>
      </c>
      <c r="AB1145" s="5">
        <v>41.161999999999999</v>
      </c>
      <c r="AC1145" s="5">
        <v>41.161999999999999</v>
      </c>
      <c r="AD1145" s="8">
        <v>12.742000000000001</v>
      </c>
      <c r="AE1145" s="8">
        <v>12.742000000000001</v>
      </c>
      <c r="AF1145" s="7">
        <v>55902379</v>
      </c>
      <c r="AG1145" s="7">
        <v>56122955</v>
      </c>
      <c r="AH1145" s="7">
        <v>55498150</v>
      </c>
      <c r="AI1145" s="5">
        <v>83.56</v>
      </c>
      <c r="AJ1145" s="7">
        <v>493</v>
      </c>
      <c r="AK1145" s="7">
        <v>46710357</v>
      </c>
      <c r="AL1145" s="6">
        <v>3414.0599929999998</v>
      </c>
      <c r="AM1145" s="7">
        <v>43430421</v>
      </c>
      <c r="AN1145" s="5">
        <v>77.687929999999994</v>
      </c>
    </row>
    <row r="1146" spans="1:40" x14ac:dyDescent="0.3">
      <c r="A1146" s="4" t="s">
        <v>1195</v>
      </c>
      <c r="B1146" s="2">
        <v>4205752</v>
      </c>
      <c r="C1146" s="1" t="s">
        <v>41</v>
      </c>
      <c r="D1146" s="5">
        <v>4256.9401682300004</v>
      </c>
      <c r="E1146" s="6">
        <v>5923.7151679999997</v>
      </c>
      <c r="F1146" s="6">
        <v>8526.8103809999993</v>
      </c>
      <c r="G1146" s="5">
        <v>0.25600000000000001</v>
      </c>
      <c r="H1146" s="5">
        <v>93.562299999999993</v>
      </c>
      <c r="I1146" s="5">
        <v>0.25600000000000001</v>
      </c>
      <c r="J1146" s="5">
        <v>93.562299999999993</v>
      </c>
      <c r="K1146" s="5" t="s">
        <v>799</v>
      </c>
      <c r="L1146" s="5">
        <v>10.70945328</v>
      </c>
      <c r="M1146" s="5">
        <v>29.700811000000002</v>
      </c>
      <c r="N1146" s="5" t="s">
        <v>42</v>
      </c>
      <c r="O1146" s="5" t="s">
        <v>42</v>
      </c>
      <c r="P1146" s="5">
        <v>7.4020900000000003</v>
      </c>
      <c r="Q1146" s="5">
        <v>23.874396000000001</v>
      </c>
      <c r="R1146" s="5">
        <v>23.874396000000001</v>
      </c>
      <c r="S1146" s="1" t="s">
        <v>98</v>
      </c>
      <c r="T1146" s="7">
        <v>711631</v>
      </c>
      <c r="U1146" s="7">
        <v>-67574</v>
      </c>
      <c r="V1146" s="7">
        <v>1365525</v>
      </c>
      <c r="W1146" s="7">
        <v>787716</v>
      </c>
      <c r="X1146" s="7">
        <v>800276</v>
      </c>
      <c r="Y1146" s="7">
        <v>720021</v>
      </c>
      <c r="Z1146" s="7">
        <v>711631</v>
      </c>
      <c r="AA1146" s="7">
        <v>527195</v>
      </c>
      <c r="AB1146" s="5">
        <v>47.649000000000001</v>
      </c>
      <c r="AC1146" s="5">
        <v>43.156999999999996</v>
      </c>
      <c r="AD1146" s="5">
        <v>33.241999999999997</v>
      </c>
      <c r="AE1146" s="5">
        <v>29.172000000000001</v>
      </c>
      <c r="AF1146" s="7">
        <v>72681239</v>
      </c>
      <c r="AG1146" s="7">
        <v>67931869</v>
      </c>
      <c r="AH1146" s="7">
        <v>64068952</v>
      </c>
      <c r="AI1146" s="5">
        <v>94.99</v>
      </c>
      <c r="AJ1146" s="7">
        <v>262</v>
      </c>
      <c r="AK1146" s="7">
        <v>69040401</v>
      </c>
      <c r="AL1146" s="6">
        <v>4043.6962859999999</v>
      </c>
      <c r="AM1146" s="7">
        <v>66031911</v>
      </c>
      <c r="AN1146" s="5">
        <v>90.851380000000006</v>
      </c>
    </row>
    <row r="1147" spans="1:40" x14ac:dyDescent="0.3">
      <c r="A1147" s="4" t="s">
        <v>1196</v>
      </c>
      <c r="B1147" s="2">
        <v>4917416</v>
      </c>
      <c r="C1147" s="1" t="s">
        <v>41</v>
      </c>
      <c r="D1147" s="5">
        <v>5003.2024614600004</v>
      </c>
      <c r="E1147" s="6">
        <v>4246.1224609999999</v>
      </c>
      <c r="F1147" s="6" t="s">
        <v>42</v>
      </c>
      <c r="G1147" s="8">
        <v>3.06</v>
      </c>
      <c r="H1147" s="5">
        <v>11.687284999999999</v>
      </c>
      <c r="I1147" s="8">
        <v>3.06</v>
      </c>
      <c r="J1147" s="5">
        <v>11.687284999999999</v>
      </c>
      <c r="K1147" s="5">
        <v>2.7182629500000002</v>
      </c>
      <c r="L1147" s="5">
        <v>2.6297747299999998</v>
      </c>
      <c r="M1147" s="5">
        <v>12.784112</v>
      </c>
      <c r="N1147" s="5" t="s">
        <v>42</v>
      </c>
      <c r="O1147" s="5" t="s">
        <v>42</v>
      </c>
      <c r="P1147" s="5">
        <v>1.600517</v>
      </c>
      <c r="Q1147" s="5">
        <v>7.1899689999999996</v>
      </c>
      <c r="R1147" s="5">
        <v>7.1899689999999996</v>
      </c>
      <c r="S1147" s="1" t="s">
        <v>63</v>
      </c>
      <c r="T1147" s="7">
        <v>2326443</v>
      </c>
      <c r="U1147" s="7">
        <v>3146217</v>
      </c>
      <c r="V1147" s="7">
        <v>1777159</v>
      </c>
      <c r="W1147" s="7">
        <v>1348987</v>
      </c>
      <c r="X1147" s="7">
        <v>2652970</v>
      </c>
      <c r="Y1147" s="7">
        <v>2326443</v>
      </c>
      <c r="Z1147" s="7">
        <v>2374334</v>
      </c>
      <c r="AA1147" s="7">
        <v>2668751</v>
      </c>
      <c r="AB1147" s="5">
        <v>23.279</v>
      </c>
      <c r="AC1147" s="8">
        <v>28.02</v>
      </c>
      <c r="AD1147" s="8">
        <v>16.95</v>
      </c>
      <c r="AE1147" s="5">
        <v>22.207000000000001</v>
      </c>
      <c r="AF1147" s="7">
        <v>49037000</v>
      </c>
      <c r="AG1147" s="7">
        <v>49038766</v>
      </c>
      <c r="AH1147" s="7">
        <v>48983000</v>
      </c>
      <c r="AI1147" s="5">
        <v>80.09</v>
      </c>
      <c r="AJ1147" s="7">
        <v>415</v>
      </c>
      <c r="AK1147" s="7">
        <v>39271503</v>
      </c>
      <c r="AL1147" s="6">
        <v>4006.871451</v>
      </c>
      <c r="AM1147" s="7">
        <v>42407951</v>
      </c>
      <c r="AN1147" s="5">
        <v>86.48227</v>
      </c>
    </row>
    <row r="1148" spans="1:40" x14ac:dyDescent="0.3">
      <c r="A1148" s="4" t="s">
        <v>1197</v>
      </c>
      <c r="B1148" s="2">
        <v>10400346</v>
      </c>
      <c r="C1148" s="1" t="s">
        <v>41</v>
      </c>
      <c r="D1148" s="5">
        <v>6074.2525662300004</v>
      </c>
      <c r="E1148" s="6">
        <v>5965.2225660000004</v>
      </c>
      <c r="F1148" s="6" t="s">
        <v>42</v>
      </c>
      <c r="G1148" s="5">
        <v>-1</v>
      </c>
      <c r="H1148" s="5" t="s">
        <v>799</v>
      </c>
      <c r="I1148" s="5">
        <v>-1</v>
      </c>
      <c r="J1148" s="5" t="s">
        <v>799</v>
      </c>
      <c r="K1148" s="5">
        <v>12.00330215</v>
      </c>
      <c r="L1148" s="5">
        <v>12.00330215</v>
      </c>
      <c r="M1148" s="5" t="s">
        <v>799</v>
      </c>
      <c r="N1148" s="5" t="s">
        <v>42</v>
      </c>
      <c r="O1148" s="5" t="s">
        <v>42</v>
      </c>
      <c r="P1148" s="5" t="s">
        <v>799</v>
      </c>
      <c r="Q1148" s="5" t="s">
        <v>799</v>
      </c>
      <c r="R1148" s="5">
        <v>-36.22251</v>
      </c>
      <c r="S1148" s="1" t="s">
        <v>49</v>
      </c>
      <c r="T1148" s="7" t="s">
        <v>42</v>
      </c>
      <c r="U1148" s="7">
        <v>13825</v>
      </c>
      <c r="V1148" s="7">
        <v>12405</v>
      </c>
      <c r="W1148" s="7">
        <v>5967</v>
      </c>
      <c r="X1148" s="7">
        <v>2500</v>
      </c>
      <c r="Y1148" s="7">
        <v>1400</v>
      </c>
      <c r="Z1148" s="7">
        <v>500</v>
      </c>
      <c r="AA1148" s="7" t="s">
        <v>42</v>
      </c>
      <c r="AB1148" s="5" t="s">
        <v>42</v>
      </c>
      <c r="AC1148" s="8">
        <v>100</v>
      </c>
      <c r="AD1148" s="5" t="s">
        <v>42</v>
      </c>
      <c r="AE1148" s="5" t="s">
        <v>799</v>
      </c>
      <c r="AF1148" s="7">
        <v>170039305</v>
      </c>
      <c r="AG1148" s="7">
        <v>148751110</v>
      </c>
      <c r="AH1148" s="7">
        <v>89675329</v>
      </c>
      <c r="AI1148" s="5">
        <v>25.45</v>
      </c>
      <c r="AJ1148" s="7">
        <v>298</v>
      </c>
      <c r="AK1148" s="7">
        <v>70873395</v>
      </c>
      <c r="AL1148" s="6">
        <v>1545.748744</v>
      </c>
      <c r="AM1148" s="7">
        <v>236069557</v>
      </c>
      <c r="AN1148" s="5">
        <v>84.762309999999999</v>
      </c>
    </row>
    <row r="1149" spans="1:40" x14ac:dyDescent="0.3">
      <c r="A1149" s="4" t="s">
        <v>1198</v>
      </c>
      <c r="B1149" s="2">
        <v>4315858</v>
      </c>
      <c r="C1149" s="1" t="s">
        <v>54</v>
      </c>
      <c r="D1149" s="5">
        <v>4327.7798168999998</v>
      </c>
      <c r="E1149" s="6">
        <v>5694.5678159999998</v>
      </c>
      <c r="F1149" s="6" t="s">
        <v>42</v>
      </c>
      <c r="G1149" s="5">
        <v>0.308</v>
      </c>
      <c r="H1149" s="5">
        <v>18.026316000000001</v>
      </c>
      <c r="I1149" s="5">
        <v>0.308</v>
      </c>
      <c r="J1149" s="5">
        <v>18.026316000000001</v>
      </c>
      <c r="K1149" s="5">
        <v>46.493212670000005</v>
      </c>
      <c r="L1149" s="5">
        <v>3.0768079099999999</v>
      </c>
      <c r="M1149" s="5">
        <v>19.063079999999999</v>
      </c>
      <c r="N1149" s="5" t="s">
        <v>42</v>
      </c>
      <c r="O1149" s="5" t="s">
        <v>42</v>
      </c>
      <c r="P1149" s="5">
        <v>1.1119190000000001</v>
      </c>
      <c r="Q1149" s="5">
        <v>8.9475750000000005</v>
      </c>
      <c r="R1149" s="5">
        <v>8.9475750000000005</v>
      </c>
      <c r="S1149" s="1" t="s">
        <v>49</v>
      </c>
      <c r="T1149" s="7">
        <v>5090830</v>
      </c>
      <c r="U1149" s="7">
        <v>4805822</v>
      </c>
      <c r="V1149" s="7">
        <v>4330767</v>
      </c>
      <c r="W1149" s="7">
        <v>4387991</v>
      </c>
      <c r="X1149" s="7">
        <v>5121389</v>
      </c>
      <c r="Y1149" s="7">
        <v>5130088</v>
      </c>
      <c r="Z1149" s="7">
        <v>5133155</v>
      </c>
      <c r="AA1149" s="7">
        <v>5090830</v>
      </c>
      <c r="AB1149" s="5">
        <v>48.296999999999997</v>
      </c>
      <c r="AC1149" s="5">
        <v>49.301000000000002</v>
      </c>
      <c r="AD1149" s="8">
        <v>9.5489999999999995</v>
      </c>
      <c r="AE1149" s="8">
        <v>10.117000000000001</v>
      </c>
      <c r="AF1149" s="7">
        <v>210599053</v>
      </c>
      <c r="AG1149" s="7">
        <v>210598633</v>
      </c>
      <c r="AH1149" s="7">
        <v>211120226</v>
      </c>
      <c r="AI1149" s="5">
        <v>70.63</v>
      </c>
      <c r="AJ1149" s="7">
        <v>440</v>
      </c>
      <c r="AK1149" s="7">
        <v>148743905</v>
      </c>
      <c r="AL1149" s="6">
        <v>3056.6872469999998</v>
      </c>
      <c r="AM1149" s="7">
        <v>194982762</v>
      </c>
      <c r="AN1149" s="5">
        <v>92.585480000000004</v>
      </c>
    </row>
    <row r="1150" spans="1:40" x14ac:dyDescent="0.3">
      <c r="A1150" s="4" t="s">
        <v>1199</v>
      </c>
      <c r="B1150" s="2">
        <v>5306107</v>
      </c>
      <c r="C1150" s="1" t="s">
        <v>41</v>
      </c>
      <c r="D1150" s="5">
        <v>4236.7503944999999</v>
      </c>
      <c r="E1150" s="6">
        <v>3625.4003939999998</v>
      </c>
      <c r="F1150" s="6" t="s">
        <v>42</v>
      </c>
      <c r="G1150" s="5">
        <v>-0.48099999999999998</v>
      </c>
      <c r="H1150" s="5" t="s">
        <v>799</v>
      </c>
      <c r="I1150" s="5">
        <v>-0.48099999999999998</v>
      </c>
      <c r="J1150" s="5" t="s">
        <v>799</v>
      </c>
      <c r="K1150" s="5">
        <v>8.7581041800000001</v>
      </c>
      <c r="L1150" s="5">
        <v>8.7581041800000001</v>
      </c>
      <c r="M1150" s="5" t="s">
        <v>799</v>
      </c>
      <c r="N1150" s="5" t="s">
        <v>42</v>
      </c>
      <c r="O1150" s="5" t="s">
        <v>42</v>
      </c>
      <c r="P1150" s="5">
        <v>23.266891000000001</v>
      </c>
      <c r="Q1150" s="5" t="s">
        <v>799</v>
      </c>
      <c r="R1150" s="5">
        <v>-71.867666999999997</v>
      </c>
      <c r="S1150" s="1" t="s">
        <v>49</v>
      </c>
      <c r="T1150" s="7">
        <v>110319</v>
      </c>
      <c r="U1150" s="7" t="s">
        <v>42</v>
      </c>
      <c r="V1150" s="7" t="s">
        <v>42</v>
      </c>
      <c r="W1150" s="7" t="s">
        <v>42</v>
      </c>
      <c r="X1150" s="7">
        <v>155818</v>
      </c>
      <c r="Y1150" s="7">
        <v>144746</v>
      </c>
      <c r="Z1150" s="7">
        <v>131663</v>
      </c>
      <c r="AA1150" s="7">
        <v>110319</v>
      </c>
      <c r="AB1150" s="8">
        <v>100</v>
      </c>
      <c r="AC1150" s="5">
        <v>95.263999999999996</v>
      </c>
      <c r="AD1150" s="5">
        <v>-79.623999999999995</v>
      </c>
      <c r="AE1150" s="5">
        <v>-41.906999999999996</v>
      </c>
      <c r="AF1150" s="7">
        <v>53994996</v>
      </c>
      <c r="AG1150" s="7">
        <v>53631144</v>
      </c>
      <c r="AH1150" s="7">
        <v>48673675</v>
      </c>
      <c r="AI1150" s="5">
        <v>67.23</v>
      </c>
      <c r="AJ1150" s="7">
        <v>238</v>
      </c>
      <c r="AK1150" s="7">
        <v>36351925</v>
      </c>
      <c r="AL1150" s="6">
        <v>2848.173323</v>
      </c>
      <c r="AM1150" s="7">
        <v>32028995</v>
      </c>
      <c r="AN1150" s="5">
        <v>59.231050000000003</v>
      </c>
    </row>
    <row r="1151" spans="1:40" x14ac:dyDescent="0.3">
      <c r="A1151" s="4" t="s">
        <v>1200</v>
      </c>
      <c r="B1151" s="2">
        <v>4005314</v>
      </c>
      <c r="C1151" s="1" t="s">
        <v>41</v>
      </c>
      <c r="D1151" s="5">
        <v>4727.5609291999999</v>
      </c>
      <c r="E1151" s="6">
        <v>6118.5609290000002</v>
      </c>
      <c r="F1151" s="6">
        <v>6076.5609290000002</v>
      </c>
      <c r="G1151" s="5">
        <v>9.84</v>
      </c>
      <c r="H1151" s="5">
        <v>4.8795034816833196</v>
      </c>
      <c r="I1151" s="5">
        <v>9.84</v>
      </c>
      <c r="J1151" s="5">
        <v>4.8795034816833196</v>
      </c>
      <c r="K1151" s="5">
        <v>0.79200768999999993</v>
      </c>
      <c r="L1151" s="5">
        <v>0.88513070555255102</v>
      </c>
      <c r="M1151" s="5">
        <v>8.6823250000000005</v>
      </c>
      <c r="N1151" s="5" t="s">
        <v>42</v>
      </c>
      <c r="O1151" s="5" t="s">
        <v>42</v>
      </c>
      <c r="P1151" s="5">
        <v>5.7343590000000004</v>
      </c>
      <c r="Q1151" s="5">
        <v>9.0746179999999992</v>
      </c>
      <c r="R1151" s="5">
        <v>5.8824403961277802</v>
      </c>
      <c r="S1151" s="1" t="s">
        <v>49</v>
      </c>
      <c r="T1151" s="7">
        <v>1429000</v>
      </c>
      <c r="U1151" s="7">
        <v>-1058000</v>
      </c>
      <c r="V1151" s="7">
        <v>716000</v>
      </c>
      <c r="W1151" s="7">
        <v>2657000</v>
      </c>
      <c r="X1151" s="7">
        <v>1375000</v>
      </c>
      <c r="Y1151" s="7">
        <v>1113000</v>
      </c>
      <c r="Z1151" s="7">
        <v>1031000</v>
      </c>
      <c r="AA1151" s="7">
        <v>1429000</v>
      </c>
      <c r="AB1151" s="8">
        <v>98.7</v>
      </c>
      <c r="AC1151" s="5">
        <v>103.468</v>
      </c>
      <c r="AD1151" s="5">
        <v>67.331000000000003</v>
      </c>
      <c r="AE1151" s="5">
        <v>66.753</v>
      </c>
      <c r="AF1151" s="7">
        <v>15231805</v>
      </c>
      <c r="AG1151" s="7">
        <v>15230911</v>
      </c>
      <c r="AH1151" s="7">
        <v>16031203</v>
      </c>
      <c r="AI1151" s="5">
        <v>74.77</v>
      </c>
      <c r="AJ1151" s="7">
        <v>315</v>
      </c>
      <c r="AK1151" s="7">
        <v>10966702</v>
      </c>
      <c r="AL1151" s="6">
        <v>3535.0067220000001</v>
      </c>
      <c r="AM1151" s="7">
        <v>11277583</v>
      </c>
      <c r="AN1151" s="5">
        <v>76.894109999999998</v>
      </c>
    </row>
    <row r="1152" spans="1:40" x14ac:dyDescent="0.3">
      <c r="A1152" s="4" t="s">
        <v>1201</v>
      </c>
      <c r="B1152" s="2">
        <v>4004310</v>
      </c>
      <c r="C1152" s="1" t="s">
        <v>41</v>
      </c>
      <c r="D1152" s="5">
        <v>4528.7539813200001</v>
      </c>
      <c r="E1152" s="6">
        <v>7446.8859810000004</v>
      </c>
      <c r="F1152" s="6" t="s">
        <v>42</v>
      </c>
      <c r="G1152" s="5">
        <v>0.66</v>
      </c>
      <c r="H1152" s="5">
        <v>13.604074000000001</v>
      </c>
      <c r="I1152" s="5">
        <v>0.66</v>
      </c>
      <c r="J1152" s="5">
        <v>13.604074000000001</v>
      </c>
      <c r="K1152" s="5">
        <v>1.07730807</v>
      </c>
      <c r="L1152" s="5">
        <v>0.90219442999999999</v>
      </c>
      <c r="M1152" s="5">
        <v>7.1297560000000004</v>
      </c>
      <c r="N1152" s="5" t="s">
        <v>42</v>
      </c>
      <c r="O1152" s="5" t="s">
        <v>42</v>
      </c>
      <c r="P1152" s="5">
        <v>0.32341700000000001</v>
      </c>
      <c r="Q1152" s="5">
        <v>7.4314840000000002</v>
      </c>
      <c r="R1152" s="5">
        <v>7.4314840000000002</v>
      </c>
      <c r="S1152" s="1" t="s">
        <v>47</v>
      </c>
      <c r="T1152" s="7">
        <v>23757129</v>
      </c>
      <c r="U1152" s="7">
        <v>26536881</v>
      </c>
      <c r="V1152" s="7">
        <v>24310708</v>
      </c>
      <c r="W1152" s="7">
        <v>19534679</v>
      </c>
      <c r="X1152" s="7">
        <v>23025633</v>
      </c>
      <c r="Y1152" s="7">
        <v>23757129</v>
      </c>
      <c r="Z1152" s="7">
        <v>24748761</v>
      </c>
      <c r="AA1152" s="7">
        <v>25609789</v>
      </c>
      <c r="AB1152" s="8">
        <v>11.645</v>
      </c>
      <c r="AC1152" s="8">
        <v>11.403</v>
      </c>
      <c r="AD1152" s="8">
        <v>4.2039999999999997</v>
      </c>
      <c r="AE1152" s="8">
        <v>3.9449999999999998</v>
      </c>
      <c r="AF1152" s="7">
        <v>87253739</v>
      </c>
      <c r="AG1152" s="7">
        <v>89045996</v>
      </c>
      <c r="AH1152" s="7">
        <v>90983772</v>
      </c>
      <c r="AI1152" s="5">
        <v>101.63</v>
      </c>
      <c r="AJ1152" s="7">
        <v>435</v>
      </c>
      <c r="AK1152" s="7">
        <v>88360194</v>
      </c>
      <c r="AL1152" s="6">
        <v>4602.6825049999998</v>
      </c>
      <c r="AM1152" s="7">
        <v>86471914</v>
      </c>
      <c r="AN1152" s="5">
        <v>99.460509999999999</v>
      </c>
    </row>
    <row r="1153" spans="1:40" x14ac:dyDescent="0.3">
      <c r="A1153" s="4" t="s">
        <v>1202</v>
      </c>
      <c r="B1153" s="2">
        <v>4062541</v>
      </c>
      <c r="C1153" s="1" t="s">
        <v>54</v>
      </c>
      <c r="D1153" s="5">
        <v>3857.59027182</v>
      </c>
      <c r="E1153" s="6">
        <v>5259.4432710000001</v>
      </c>
      <c r="F1153" s="6">
        <v>5245.3807969999998</v>
      </c>
      <c r="G1153" s="5">
        <v>0.193</v>
      </c>
      <c r="H1153" s="5">
        <v>24.424528301886799</v>
      </c>
      <c r="I1153" s="5">
        <v>0.193</v>
      </c>
      <c r="J1153" s="5">
        <v>24.424528301886799</v>
      </c>
      <c r="K1153" s="5">
        <v>2.1587592799999999</v>
      </c>
      <c r="L1153" s="5">
        <v>2.1587061586509297</v>
      </c>
      <c r="M1153" s="5">
        <v>21.629073000000002</v>
      </c>
      <c r="N1153" s="5" t="s">
        <v>42</v>
      </c>
      <c r="O1153" s="5" t="s">
        <v>42</v>
      </c>
      <c r="P1153" s="5">
        <v>5.2379309999999997</v>
      </c>
      <c r="Q1153" s="5">
        <v>14.652056</v>
      </c>
      <c r="R1153" s="5">
        <v>14.577467002012099</v>
      </c>
      <c r="S1153" s="1" t="s">
        <v>49</v>
      </c>
      <c r="T1153" s="7">
        <v>943487</v>
      </c>
      <c r="U1153" s="7">
        <v>893195</v>
      </c>
      <c r="V1153" s="7">
        <v>1061520</v>
      </c>
      <c r="W1153" s="7">
        <v>827032</v>
      </c>
      <c r="X1153" s="7">
        <v>892251</v>
      </c>
      <c r="Y1153" s="7">
        <v>897877</v>
      </c>
      <c r="Z1153" s="7">
        <v>931137</v>
      </c>
      <c r="AA1153" s="7">
        <v>943487</v>
      </c>
      <c r="AB1153" s="5">
        <v>28.068000000000001</v>
      </c>
      <c r="AC1153" s="8">
        <v>28.451000000000001</v>
      </c>
      <c r="AD1153" s="5">
        <v>35.781999999999996</v>
      </c>
      <c r="AE1153" s="8">
        <v>34.72</v>
      </c>
      <c r="AF1153" s="7">
        <v>149000336</v>
      </c>
      <c r="AG1153" s="7">
        <v>148979418</v>
      </c>
      <c r="AH1153" s="7">
        <v>148287338</v>
      </c>
      <c r="AI1153" s="5">
        <v>87.18</v>
      </c>
      <c r="AJ1153" s="7">
        <v>387</v>
      </c>
      <c r="AK1153" s="7">
        <v>129901599</v>
      </c>
      <c r="AL1153" s="6">
        <v>3363.1523980000002</v>
      </c>
      <c r="AM1153" s="7">
        <v>134532828</v>
      </c>
      <c r="AN1153" s="5">
        <v>90.290949999999995</v>
      </c>
    </row>
    <row r="1154" spans="1:40" x14ac:dyDescent="0.3">
      <c r="A1154" s="4" t="s">
        <v>1203</v>
      </c>
      <c r="B1154" s="2">
        <v>4090916</v>
      </c>
      <c r="C1154" s="1" t="s">
        <v>54</v>
      </c>
      <c r="D1154" s="5">
        <v>4547.09528469</v>
      </c>
      <c r="E1154" s="6">
        <v>6152.095284</v>
      </c>
      <c r="F1154" s="6">
        <v>6125.0952850000003</v>
      </c>
      <c r="G1154" s="8">
        <v>3.17</v>
      </c>
      <c r="H1154" s="5">
        <v>6.9440559440559504</v>
      </c>
      <c r="I1154" s="8">
        <v>3.17</v>
      </c>
      <c r="J1154" s="5">
        <v>6.9440559440559504</v>
      </c>
      <c r="K1154" s="5">
        <v>0.80524759655714906</v>
      </c>
      <c r="L1154" s="5">
        <v>0.80440411094622599</v>
      </c>
      <c r="M1154" s="5">
        <v>24.004835</v>
      </c>
      <c r="N1154" s="5" t="s">
        <v>42</v>
      </c>
      <c r="O1154" s="5" t="s">
        <v>42</v>
      </c>
      <c r="P1154" s="5">
        <v>7.0958420000000002</v>
      </c>
      <c r="Q1154" s="5">
        <v>10.262043999999999</v>
      </c>
      <c r="R1154" s="5">
        <v>10.262043999999999</v>
      </c>
      <c r="S1154" s="1" t="s">
        <v>49</v>
      </c>
      <c r="T1154" s="7">
        <v>1139000</v>
      </c>
      <c r="U1154" s="7">
        <v>684000</v>
      </c>
      <c r="V1154" s="7">
        <v>942000</v>
      </c>
      <c r="W1154" s="7">
        <v>1142000</v>
      </c>
      <c r="X1154" s="7">
        <v>1086000</v>
      </c>
      <c r="Y1154" s="7">
        <v>965000</v>
      </c>
      <c r="Z1154" s="7">
        <v>1123000</v>
      </c>
      <c r="AA1154" s="7">
        <v>1139000</v>
      </c>
      <c r="AB1154" s="5">
        <v>81.578999999999994</v>
      </c>
      <c r="AC1154" s="5">
        <v>103.922</v>
      </c>
      <c r="AD1154" s="5">
        <v>32.526000000000003</v>
      </c>
      <c r="AE1154" s="5">
        <v>61.649000000000001</v>
      </c>
      <c r="AF1154" s="7">
        <v>51556750</v>
      </c>
      <c r="AG1154" s="7">
        <v>53185707</v>
      </c>
      <c r="AH1154" s="7">
        <v>57819732</v>
      </c>
      <c r="AI1154" s="5">
        <v>93.27</v>
      </c>
      <c r="AJ1154" s="7">
        <v>388</v>
      </c>
      <c r="AK1154" s="7">
        <v>47454185</v>
      </c>
      <c r="AL1154" s="6">
        <v>4240.9805130000004</v>
      </c>
      <c r="AM1154" s="7">
        <v>48130629</v>
      </c>
      <c r="AN1154" s="5">
        <v>94.597409999999996</v>
      </c>
    </row>
    <row r="1155" spans="1:40" x14ac:dyDescent="0.3">
      <c r="A1155" s="4" t="s">
        <v>1204</v>
      </c>
      <c r="B1155" s="2">
        <v>7558555</v>
      </c>
      <c r="C1155" s="1" t="s">
        <v>54</v>
      </c>
      <c r="D1155" s="5">
        <v>3666.7641063999999</v>
      </c>
      <c r="E1155" s="6">
        <v>3746.6061060000002</v>
      </c>
      <c r="F1155" s="6" t="s">
        <v>42</v>
      </c>
      <c r="G1155" s="5">
        <v>-0.18099999999999999</v>
      </c>
      <c r="H1155" s="5" t="s">
        <v>799</v>
      </c>
      <c r="I1155" s="5">
        <v>-0.18099999999999999</v>
      </c>
      <c r="J1155" s="5" t="s">
        <v>799</v>
      </c>
      <c r="K1155" s="5">
        <v>9.0987370799999994</v>
      </c>
      <c r="L1155" s="5">
        <v>7.9111554799999997</v>
      </c>
      <c r="M1155" s="5" t="s">
        <v>799</v>
      </c>
      <c r="N1155" s="5" t="s">
        <v>42</v>
      </c>
      <c r="O1155" s="5" t="s">
        <v>42</v>
      </c>
      <c r="P1155" s="5">
        <v>5.6007429999999996</v>
      </c>
      <c r="Q1155" s="5">
        <v>131.751103</v>
      </c>
      <c r="R1155" s="5">
        <v>131.751103</v>
      </c>
      <c r="S1155" s="1" t="s">
        <v>49</v>
      </c>
      <c r="T1155" s="7">
        <v>584041</v>
      </c>
      <c r="U1155" s="7">
        <v>470105</v>
      </c>
      <c r="V1155" s="7">
        <v>339874</v>
      </c>
      <c r="W1155" s="7">
        <v>220615</v>
      </c>
      <c r="X1155" s="7">
        <v>668948</v>
      </c>
      <c r="Y1155" s="7">
        <v>648945</v>
      </c>
      <c r="Z1155" s="7">
        <v>616829</v>
      </c>
      <c r="AA1155" s="7">
        <v>584041</v>
      </c>
      <c r="AB1155" s="5">
        <v>17.981999999999999</v>
      </c>
      <c r="AC1155" s="5">
        <v>19.864000000000001</v>
      </c>
      <c r="AD1155" s="5">
        <v>-10.895</v>
      </c>
      <c r="AE1155" s="5">
        <v>-5.218</v>
      </c>
      <c r="AF1155" s="7">
        <v>115623488</v>
      </c>
      <c r="AG1155" s="7">
        <v>114139532</v>
      </c>
      <c r="AH1155" s="7">
        <v>112421547</v>
      </c>
      <c r="AI1155" s="5">
        <v>88.31</v>
      </c>
      <c r="AJ1155" s="7">
        <v>329</v>
      </c>
      <c r="AK1155" s="7">
        <v>102143515</v>
      </c>
      <c r="AL1155" s="6">
        <v>3237.9494249999998</v>
      </c>
      <c r="AM1155" s="7">
        <v>99806044</v>
      </c>
      <c r="AN1155" s="5">
        <v>86.284570000000002</v>
      </c>
    </row>
    <row r="1156" spans="1:40" x14ac:dyDescent="0.3">
      <c r="A1156" s="4" t="s">
        <v>1205</v>
      </c>
      <c r="B1156" s="2">
        <v>4000820</v>
      </c>
      <c r="C1156" s="1" t="s">
        <v>54</v>
      </c>
      <c r="D1156" s="5">
        <v>4316.9634263999997</v>
      </c>
      <c r="E1156" s="6">
        <v>6354.6444259999998</v>
      </c>
      <c r="F1156" s="6" t="s">
        <v>42</v>
      </c>
      <c r="G1156" s="5">
        <v>0.93</v>
      </c>
      <c r="H1156" s="5">
        <v>9.5299420000000001</v>
      </c>
      <c r="I1156" s="5">
        <v>0.92600000000000005</v>
      </c>
      <c r="J1156" s="5">
        <v>9.588597</v>
      </c>
      <c r="K1156" s="5">
        <v>0.82231358999999993</v>
      </c>
      <c r="L1156" s="5">
        <v>0.82231358999999993</v>
      </c>
      <c r="M1156" s="5">
        <v>4.8437239999999999</v>
      </c>
      <c r="N1156" s="5" t="s">
        <v>42</v>
      </c>
      <c r="O1156" s="5" t="s">
        <v>42</v>
      </c>
      <c r="P1156" s="5">
        <v>1.991244</v>
      </c>
      <c r="Q1156" s="5">
        <v>2.9984540000000002</v>
      </c>
      <c r="R1156" s="5">
        <v>2.9984540000000002</v>
      </c>
      <c r="S1156" s="1" t="s">
        <v>49</v>
      </c>
      <c r="T1156" s="7">
        <v>3448854</v>
      </c>
      <c r="U1156" s="7">
        <v>4220140</v>
      </c>
      <c r="V1156" s="7">
        <v>2801215</v>
      </c>
      <c r="W1156" s="7">
        <v>1954370</v>
      </c>
      <c r="X1156" s="7">
        <v>3191294</v>
      </c>
      <c r="Y1156" s="7">
        <v>3391891</v>
      </c>
      <c r="Z1156" s="7">
        <v>3403734</v>
      </c>
      <c r="AA1156" s="7">
        <v>3448854</v>
      </c>
      <c r="AB1156" s="5">
        <v>76.012</v>
      </c>
      <c r="AC1156" s="5">
        <v>72.105000000000004</v>
      </c>
      <c r="AD1156" s="5">
        <v>57.904000000000003</v>
      </c>
      <c r="AE1156" s="5">
        <v>53.758000000000003</v>
      </c>
      <c r="AF1156" s="7">
        <v>145843359</v>
      </c>
      <c r="AG1156" s="7">
        <v>151216548</v>
      </c>
      <c r="AH1156" s="7">
        <v>154473141</v>
      </c>
      <c r="AI1156" s="5">
        <v>85.59</v>
      </c>
      <c r="AJ1156" s="7">
        <v>490</v>
      </c>
      <c r="AK1156" s="7">
        <v>124826655</v>
      </c>
      <c r="AL1156" s="6">
        <v>3694.8689880000002</v>
      </c>
      <c r="AM1156" s="7">
        <v>137346721</v>
      </c>
      <c r="AN1156" s="5">
        <v>94.174130000000005</v>
      </c>
    </row>
    <row r="1157" spans="1:40" x14ac:dyDescent="0.3">
      <c r="A1157" s="4" t="s">
        <v>1206</v>
      </c>
      <c r="B1157" s="2">
        <v>4253482</v>
      </c>
      <c r="C1157" s="1" t="s">
        <v>41</v>
      </c>
      <c r="D1157" s="5">
        <v>4699.4446934999996</v>
      </c>
      <c r="E1157" s="6">
        <v>4542.8326930000003</v>
      </c>
      <c r="F1157" s="6" t="s">
        <v>42</v>
      </c>
      <c r="G1157" s="5">
        <v>1.42</v>
      </c>
      <c r="H1157" s="5">
        <v>21.408930000000002</v>
      </c>
      <c r="I1157" s="5">
        <v>1.42</v>
      </c>
      <c r="J1157" s="5">
        <v>21.408930000000002</v>
      </c>
      <c r="K1157" s="5">
        <v>10.696761530000002</v>
      </c>
      <c r="L1157" s="5">
        <v>6.1775040600000004</v>
      </c>
      <c r="M1157" s="5">
        <v>20.633517999999999</v>
      </c>
      <c r="N1157" s="5" t="s">
        <v>42</v>
      </c>
      <c r="O1157" s="5" t="s">
        <v>42</v>
      </c>
      <c r="P1157" s="5">
        <v>4.459384</v>
      </c>
      <c r="Q1157" s="5">
        <v>13.977603</v>
      </c>
      <c r="R1157" s="5">
        <v>13.977603</v>
      </c>
      <c r="S1157" s="1" t="s">
        <v>49</v>
      </c>
      <c r="T1157" s="7">
        <v>960899</v>
      </c>
      <c r="U1157" s="7">
        <v>911306</v>
      </c>
      <c r="V1157" s="7">
        <v>896564</v>
      </c>
      <c r="W1157" s="7">
        <v>844096</v>
      </c>
      <c r="X1157" s="7">
        <v>1018713</v>
      </c>
      <c r="Y1157" s="7">
        <v>1002335</v>
      </c>
      <c r="Z1157" s="7">
        <v>985449</v>
      </c>
      <c r="AA1157" s="7">
        <v>960899</v>
      </c>
      <c r="AB1157" s="5">
        <v>52.420999999999999</v>
      </c>
      <c r="AC1157" s="5">
        <v>52.664000000000001</v>
      </c>
      <c r="AD1157" s="5">
        <v>29.266999999999999</v>
      </c>
      <c r="AE1157" s="5">
        <v>30.318000000000001</v>
      </c>
      <c r="AF1157" s="7">
        <v>28871000</v>
      </c>
      <c r="AG1157" s="7">
        <v>29140000</v>
      </c>
      <c r="AH1157" s="7">
        <v>29638000</v>
      </c>
      <c r="AI1157" s="5">
        <v>96.78</v>
      </c>
      <c r="AJ1157" s="7">
        <v>480</v>
      </c>
      <c r="AK1157" s="7">
        <v>27816459</v>
      </c>
      <c r="AL1157" s="6">
        <v>4547.9910460000001</v>
      </c>
      <c r="AM1157" s="7">
        <v>28083079</v>
      </c>
      <c r="AN1157" s="5">
        <v>97.704809999999995</v>
      </c>
    </row>
    <row r="1158" spans="1:40" x14ac:dyDescent="0.3">
      <c r="A1158" s="4" t="s">
        <v>1207</v>
      </c>
      <c r="B1158" s="2">
        <v>4055785</v>
      </c>
      <c r="C1158" s="1" t="s">
        <v>54</v>
      </c>
      <c r="D1158" s="5">
        <v>4047.8535705999998</v>
      </c>
      <c r="E1158" s="6" t="s">
        <v>42</v>
      </c>
      <c r="F1158" s="6">
        <v>1563.1905710000001</v>
      </c>
      <c r="G1158" s="5">
        <v>1.93</v>
      </c>
      <c r="H1158" s="5">
        <v>8.5835351089588396</v>
      </c>
      <c r="I1158" s="5">
        <v>1.93</v>
      </c>
      <c r="J1158" s="5">
        <v>8.5835351089588396</v>
      </c>
      <c r="K1158" s="5">
        <v>1.78593200850822</v>
      </c>
      <c r="L1158" s="5">
        <v>1.6825834485029099</v>
      </c>
      <c r="M1158" s="5">
        <v>12.599964</v>
      </c>
      <c r="N1158" s="5" t="s">
        <v>42</v>
      </c>
      <c r="O1158" s="5" t="s">
        <v>42</v>
      </c>
      <c r="P1158" s="5" t="s">
        <v>42</v>
      </c>
      <c r="Q1158" s="5" t="s">
        <v>42</v>
      </c>
      <c r="R1158" s="5" t="s">
        <v>42</v>
      </c>
      <c r="S1158" s="1" t="s">
        <v>47</v>
      </c>
      <c r="T1158" s="7">
        <v>1091692</v>
      </c>
      <c r="U1158" s="7">
        <v>903609</v>
      </c>
      <c r="V1158" s="7">
        <v>720521</v>
      </c>
      <c r="W1158" s="7">
        <v>644003</v>
      </c>
      <c r="X1158" s="7">
        <v>1166687</v>
      </c>
      <c r="Y1158" s="7">
        <v>1091692</v>
      </c>
      <c r="Z1158" s="7">
        <v>1037228</v>
      </c>
      <c r="AA1158" s="7">
        <v>973687</v>
      </c>
      <c r="AB1158" s="5" t="s">
        <v>42</v>
      </c>
      <c r="AC1158" s="5" t="s">
        <v>42</v>
      </c>
      <c r="AD1158" s="5" t="s">
        <v>42</v>
      </c>
      <c r="AE1158" s="5" t="s">
        <v>42</v>
      </c>
      <c r="AF1158" s="7">
        <v>57092216</v>
      </c>
      <c r="AG1158" s="7">
        <v>56894565</v>
      </c>
      <c r="AH1158" s="7">
        <v>58503976</v>
      </c>
      <c r="AI1158" s="5">
        <v>84.76</v>
      </c>
      <c r="AJ1158" s="7">
        <v>401</v>
      </c>
      <c r="AK1158" s="7">
        <v>48389520</v>
      </c>
      <c r="AL1158" s="6">
        <v>3430.8169680000001</v>
      </c>
      <c r="AM1158" s="7">
        <v>51687129</v>
      </c>
      <c r="AN1158" s="5">
        <v>90.532359999999997</v>
      </c>
    </row>
    <row r="1159" spans="1:40" x14ac:dyDescent="0.3">
      <c r="A1159" s="4" t="s">
        <v>1208</v>
      </c>
      <c r="B1159" s="2">
        <v>4395931</v>
      </c>
      <c r="C1159" s="1" t="s">
        <v>54</v>
      </c>
      <c r="D1159" s="5">
        <v>4554.7151075100001</v>
      </c>
      <c r="E1159" s="6">
        <v>3829.8751069999998</v>
      </c>
      <c r="F1159" s="6" t="s">
        <v>42</v>
      </c>
      <c r="G1159" s="5">
        <v>-0.51600000000000001</v>
      </c>
      <c r="H1159" s="5" t="s">
        <v>799</v>
      </c>
      <c r="I1159" s="5">
        <v>-0.51600000000000001</v>
      </c>
      <c r="J1159" s="5" t="s">
        <v>799</v>
      </c>
      <c r="K1159" s="5">
        <v>5.2948237099999993</v>
      </c>
      <c r="L1159" s="5">
        <v>5.2908545700000005</v>
      </c>
      <c r="M1159" s="5" t="s">
        <v>799</v>
      </c>
      <c r="N1159" s="5" t="s">
        <v>42</v>
      </c>
      <c r="O1159" s="5" t="s">
        <v>42</v>
      </c>
      <c r="P1159" s="5">
        <v>11.051691</v>
      </c>
      <c r="Q1159" s="5" t="s">
        <v>799</v>
      </c>
      <c r="R1159" s="5">
        <v>-13.089964999999999</v>
      </c>
      <c r="S1159" s="1" t="s">
        <v>152</v>
      </c>
      <c r="T1159" s="7">
        <v>310582</v>
      </c>
      <c r="U1159" s="7">
        <v>266795</v>
      </c>
      <c r="V1159" s="7">
        <v>252759</v>
      </c>
      <c r="W1159" s="7">
        <v>183217</v>
      </c>
      <c r="X1159" s="7">
        <v>346542</v>
      </c>
      <c r="Y1159" s="7">
        <v>325433</v>
      </c>
      <c r="Z1159" s="7">
        <v>310582</v>
      </c>
      <c r="AA1159" s="7">
        <v>296402</v>
      </c>
      <c r="AB1159" s="5">
        <v>57.491999999999997</v>
      </c>
      <c r="AC1159" s="5">
        <v>59.704999999999998</v>
      </c>
      <c r="AD1159" s="5">
        <v>-98.822000000000003</v>
      </c>
      <c r="AE1159" s="5">
        <v>-86.983999999999995</v>
      </c>
      <c r="AF1159" s="7">
        <v>128781000</v>
      </c>
      <c r="AG1159" s="7">
        <v>126204874</v>
      </c>
      <c r="AH1159" s="7">
        <v>119865197</v>
      </c>
      <c r="AI1159" s="8">
        <v>45.81</v>
      </c>
      <c r="AJ1159" s="7">
        <v>382</v>
      </c>
      <c r="AK1159" s="7">
        <v>59122759</v>
      </c>
      <c r="AL1159" s="6">
        <v>2086.4421649999999</v>
      </c>
      <c r="AM1159" s="7">
        <v>112218138</v>
      </c>
      <c r="AN1159" s="5">
        <v>86.946780000000004</v>
      </c>
    </row>
    <row r="1160" spans="1:40" x14ac:dyDescent="0.3">
      <c r="A1160" s="4" t="s">
        <v>1209</v>
      </c>
      <c r="B1160" s="2">
        <v>4812583</v>
      </c>
      <c r="C1160" s="1" t="s">
        <v>54</v>
      </c>
      <c r="D1160" s="5">
        <v>4480.5432987599997</v>
      </c>
      <c r="E1160" s="6">
        <v>5616.3022979999996</v>
      </c>
      <c r="F1160" s="6" t="s">
        <v>42</v>
      </c>
      <c r="G1160" s="8">
        <v>1.01</v>
      </c>
      <c r="H1160" s="5">
        <v>40.138221000000001</v>
      </c>
      <c r="I1160" s="5">
        <v>0.98599999999999999</v>
      </c>
      <c r="J1160" s="5">
        <v>41.139513000000001</v>
      </c>
      <c r="K1160" s="5" t="s">
        <v>799</v>
      </c>
      <c r="L1160" s="5">
        <v>2.7636860200000002</v>
      </c>
      <c r="M1160" s="5">
        <v>60.525599999999997</v>
      </c>
      <c r="N1160" s="5" t="s">
        <v>42</v>
      </c>
      <c r="O1160" s="5" t="s">
        <v>42</v>
      </c>
      <c r="P1160" s="5">
        <v>3.279363</v>
      </c>
      <c r="Q1160" s="5">
        <v>16.202269999999999</v>
      </c>
      <c r="R1160" s="5">
        <v>16.202269999999999</v>
      </c>
      <c r="S1160" s="1" t="s">
        <v>49</v>
      </c>
      <c r="T1160" s="7">
        <v>1596673</v>
      </c>
      <c r="U1160" s="7">
        <v>1376096</v>
      </c>
      <c r="V1160" s="7">
        <v>1221079</v>
      </c>
      <c r="W1160" s="7">
        <v>1073442</v>
      </c>
      <c r="X1160" s="7">
        <v>1712620</v>
      </c>
      <c r="Y1160" s="7">
        <v>1678006</v>
      </c>
      <c r="Z1160" s="7">
        <v>1632693</v>
      </c>
      <c r="AA1160" s="7">
        <v>1596673</v>
      </c>
      <c r="AB1160" s="5">
        <v>26.302</v>
      </c>
      <c r="AC1160" s="5">
        <v>26.997</v>
      </c>
      <c r="AD1160" s="5">
        <v>17.664999999999999</v>
      </c>
      <c r="AE1160" s="5">
        <v>19.253</v>
      </c>
      <c r="AF1160" s="7">
        <v>33541478</v>
      </c>
      <c r="AG1160" s="7">
        <v>33531179</v>
      </c>
      <c r="AH1160" s="7">
        <v>33326647</v>
      </c>
      <c r="AI1160" s="5">
        <v>118.22</v>
      </c>
      <c r="AJ1160" s="7">
        <v>402</v>
      </c>
      <c r="AK1160" s="7">
        <v>39653376</v>
      </c>
      <c r="AL1160" s="6">
        <v>5296.8979660000005</v>
      </c>
      <c r="AM1160" s="7">
        <v>33017917</v>
      </c>
      <c r="AN1160" s="5">
        <v>98.437470000000005</v>
      </c>
    </row>
    <row r="1161" spans="1:40" x14ac:dyDescent="0.3">
      <c r="A1161" s="4" t="s">
        <v>1210</v>
      </c>
      <c r="B1161" s="2">
        <v>28804202</v>
      </c>
      <c r="C1161" s="1" t="s">
        <v>54</v>
      </c>
      <c r="D1161" s="5">
        <v>4151.5444165600002</v>
      </c>
      <c r="E1161" s="6">
        <v>3973.246416</v>
      </c>
      <c r="F1161" s="6">
        <v>3973.2464169999998</v>
      </c>
      <c r="G1161" s="5">
        <v>0.11</v>
      </c>
      <c r="H1161" s="5">
        <v>104.420063</v>
      </c>
      <c r="I1161" s="5">
        <v>0.11</v>
      </c>
      <c r="J1161" s="5">
        <v>104.420063</v>
      </c>
      <c r="K1161" s="5">
        <v>16.613466330000001</v>
      </c>
      <c r="L1161" s="5">
        <v>8.8543327999999999</v>
      </c>
      <c r="M1161" s="5">
        <v>171.701031</v>
      </c>
      <c r="N1161" s="5" t="s">
        <v>42</v>
      </c>
      <c r="O1161" s="5" t="s">
        <v>42</v>
      </c>
      <c r="P1161" s="5">
        <v>5.1026189999999998</v>
      </c>
      <c r="Q1161" s="5">
        <v>76.234126000000003</v>
      </c>
      <c r="R1161" s="5">
        <v>76.234126000000003</v>
      </c>
      <c r="S1161" s="1" t="s">
        <v>49</v>
      </c>
      <c r="T1161" s="7">
        <v>614490</v>
      </c>
      <c r="U1161" s="7">
        <v>497001</v>
      </c>
      <c r="V1161" s="7">
        <v>395524</v>
      </c>
      <c r="W1161" s="7">
        <v>301767</v>
      </c>
      <c r="X1161" s="7">
        <v>778668</v>
      </c>
      <c r="Y1161" s="7">
        <v>699520</v>
      </c>
      <c r="Z1161" s="7">
        <v>651037</v>
      </c>
      <c r="AA1161" s="7">
        <v>614490</v>
      </c>
      <c r="AB1161" s="5">
        <v>29.673999999999999</v>
      </c>
      <c r="AC1161" s="5">
        <v>28.463000000000001</v>
      </c>
      <c r="AD1161" s="8">
        <v>4.4580000000000002</v>
      </c>
      <c r="AE1161" s="8">
        <v>6.27</v>
      </c>
      <c r="AF1161" s="7">
        <v>124605186</v>
      </c>
      <c r="AG1161" s="7">
        <v>124474479</v>
      </c>
      <c r="AH1161" s="7">
        <v>123691948</v>
      </c>
      <c r="AI1161" s="5">
        <v>13.94</v>
      </c>
      <c r="AJ1161" s="7">
        <v>132</v>
      </c>
      <c r="AK1161" s="7">
        <v>17372456</v>
      </c>
      <c r="AL1161" s="6">
        <v>578.67650900000001</v>
      </c>
      <c r="AM1161" s="7">
        <v>20689965</v>
      </c>
      <c r="AN1161" s="5">
        <v>16.600639999999999</v>
      </c>
    </row>
    <row r="1162" spans="1:40" x14ac:dyDescent="0.3">
      <c r="A1162" s="4" t="s">
        <v>1211</v>
      </c>
      <c r="B1162" s="2">
        <v>4812385</v>
      </c>
      <c r="C1162" s="1" t="s">
        <v>41</v>
      </c>
      <c r="D1162" s="5">
        <v>4656.6761802399997</v>
      </c>
      <c r="E1162" s="6">
        <v>4113.8151799999996</v>
      </c>
      <c r="F1162" s="6" t="s">
        <v>42</v>
      </c>
      <c r="G1162" s="5">
        <v>0.56000000000000005</v>
      </c>
      <c r="H1162" s="5">
        <v>12.589676000000001</v>
      </c>
      <c r="I1162" s="5">
        <v>0.55800000000000005</v>
      </c>
      <c r="J1162" s="5">
        <v>14.616557</v>
      </c>
      <c r="K1162" s="5">
        <v>3.8537761100000001</v>
      </c>
      <c r="L1162" s="5">
        <v>3.6033554500000005</v>
      </c>
      <c r="M1162" s="5">
        <v>15.211416</v>
      </c>
      <c r="N1162" s="5" t="s">
        <v>42</v>
      </c>
      <c r="O1162" s="5" t="s">
        <v>42</v>
      </c>
      <c r="P1162" s="5">
        <v>2.733212</v>
      </c>
      <c r="Q1162" s="5">
        <v>11.112233</v>
      </c>
      <c r="R1162" s="5">
        <v>11.112233</v>
      </c>
      <c r="S1162" s="1" t="s">
        <v>49</v>
      </c>
      <c r="T1162" s="7">
        <v>1663405</v>
      </c>
      <c r="U1162" s="7">
        <v>1111795</v>
      </c>
      <c r="V1162" s="7">
        <v>1173751</v>
      </c>
      <c r="W1162" s="7">
        <v>1038756</v>
      </c>
      <c r="X1162" s="7">
        <v>1505121</v>
      </c>
      <c r="Y1162" s="7">
        <v>1507916</v>
      </c>
      <c r="Z1162" s="7">
        <v>1726182</v>
      </c>
      <c r="AA1162" s="7">
        <v>1663405</v>
      </c>
      <c r="AB1162" s="5">
        <v>84.787999999999997</v>
      </c>
      <c r="AC1162" s="5">
        <v>83.168000000000006</v>
      </c>
      <c r="AD1162" s="5">
        <v>29.760999999999999</v>
      </c>
      <c r="AE1162" s="5">
        <v>23.838999999999999</v>
      </c>
      <c r="AF1162" s="7">
        <v>161776205</v>
      </c>
      <c r="AG1162" s="7">
        <v>165886689</v>
      </c>
      <c r="AH1162" s="7">
        <v>166714095</v>
      </c>
      <c r="AI1162" s="5">
        <v>112.9</v>
      </c>
      <c r="AJ1162" s="7">
        <v>417</v>
      </c>
      <c r="AK1162" s="7">
        <v>182680879</v>
      </c>
      <c r="AL1162" s="6">
        <v>5257.5556969999998</v>
      </c>
      <c r="AM1162" s="7">
        <v>153446507</v>
      </c>
      <c r="AN1162" s="5">
        <v>94.835679999999996</v>
      </c>
    </row>
    <row r="1163" spans="1:40" x14ac:dyDescent="0.3">
      <c r="A1163" s="4" t="s">
        <v>1212</v>
      </c>
      <c r="B1163" s="2">
        <v>4394651</v>
      </c>
      <c r="C1163" s="1" t="s">
        <v>54</v>
      </c>
      <c r="D1163" s="5">
        <v>3665.5414932799999</v>
      </c>
      <c r="E1163" s="6">
        <v>5244.7414930000004</v>
      </c>
      <c r="F1163" s="6" t="s">
        <v>42</v>
      </c>
      <c r="G1163" s="5">
        <v>0.41</v>
      </c>
      <c r="H1163" s="5">
        <v>24.613496999999999</v>
      </c>
      <c r="I1163" s="5">
        <v>0.41</v>
      </c>
      <c r="J1163" s="5">
        <v>24.478339999999999</v>
      </c>
      <c r="K1163" s="5" t="s">
        <v>799</v>
      </c>
      <c r="L1163" s="5">
        <v>1.5512508199999999</v>
      </c>
      <c r="M1163" s="5">
        <v>22.388393000000001</v>
      </c>
      <c r="N1163" s="5" t="s">
        <v>42</v>
      </c>
      <c r="O1163" s="5" t="s">
        <v>42</v>
      </c>
      <c r="P1163" s="5">
        <v>1.632401</v>
      </c>
      <c r="Q1163" s="5">
        <v>9.0224349999999998</v>
      </c>
      <c r="R1163" s="5">
        <v>9.0224349999999998</v>
      </c>
      <c r="S1163" s="1" t="s">
        <v>49</v>
      </c>
      <c r="T1163" s="7">
        <v>3142800</v>
      </c>
      <c r="U1163" s="7">
        <v>3396900</v>
      </c>
      <c r="V1163" s="7">
        <v>3315500</v>
      </c>
      <c r="W1163" s="7">
        <v>2214900</v>
      </c>
      <c r="X1163" s="7">
        <v>3212900</v>
      </c>
      <c r="Y1163" s="7">
        <v>3151400</v>
      </c>
      <c r="Z1163" s="7">
        <v>3126100</v>
      </c>
      <c r="AA1163" s="7">
        <v>3142800</v>
      </c>
      <c r="AB1163" s="5">
        <v>30.937000000000001</v>
      </c>
      <c r="AC1163" s="5">
        <v>33.042000000000002</v>
      </c>
      <c r="AD1163" s="5">
        <v>15.712</v>
      </c>
      <c r="AE1163" s="5">
        <v>17.117999999999999</v>
      </c>
      <c r="AF1163" s="7">
        <v>91364444</v>
      </c>
      <c r="AG1163" s="7">
        <v>91312725</v>
      </c>
      <c r="AH1163" s="7">
        <v>91161436</v>
      </c>
      <c r="AI1163" s="5">
        <v>98.17</v>
      </c>
      <c r="AJ1163" s="7">
        <v>383</v>
      </c>
      <c r="AK1163" s="7">
        <v>89692366</v>
      </c>
      <c r="AL1163" s="6">
        <v>3598.457723</v>
      </c>
      <c r="AM1163" s="7">
        <v>89749635</v>
      </c>
      <c r="AN1163" s="5">
        <v>98.232560000000007</v>
      </c>
    </row>
    <row r="1164" spans="1:40" x14ac:dyDescent="0.3">
      <c r="A1164" s="4" t="s">
        <v>1213</v>
      </c>
      <c r="B1164" s="2">
        <v>4051608</v>
      </c>
      <c r="C1164" s="1" t="s">
        <v>41</v>
      </c>
      <c r="D1164" s="5">
        <v>4280.5345416800001</v>
      </c>
      <c r="E1164" s="6" t="s">
        <v>42</v>
      </c>
      <c r="F1164" s="6">
        <v>5494.9245420000007</v>
      </c>
      <c r="G1164" s="5">
        <v>0.03</v>
      </c>
      <c r="H1164" s="5">
        <v>35.68</v>
      </c>
      <c r="I1164" s="5">
        <v>0.03</v>
      </c>
      <c r="J1164" s="5">
        <v>35.68</v>
      </c>
      <c r="K1164" s="5">
        <v>27.522230494553</v>
      </c>
      <c r="L1164" s="5">
        <v>5.0286459320526395</v>
      </c>
      <c r="M1164" s="5">
        <v>20.494494842187802</v>
      </c>
      <c r="N1164" s="5" t="s">
        <v>42</v>
      </c>
      <c r="O1164" s="5" t="s">
        <v>42</v>
      </c>
      <c r="P1164" s="5" t="s">
        <v>42</v>
      </c>
      <c r="Q1164" s="5" t="s">
        <v>42</v>
      </c>
      <c r="R1164" s="5">
        <v>15.8578188971233</v>
      </c>
      <c r="S1164" s="1" t="s">
        <v>49</v>
      </c>
      <c r="T1164" s="7">
        <v>1973308</v>
      </c>
      <c r="U1164" s="7">
        <v>1757663</v>
      </c>
      <c r="V1164" s="7">
        <v>1972446</v>
      </c>
      <c r="W1164" s="7">
        <v>1986757</v>
      </c>
      <c r="X1164" s="7">
        <v>2188434</v>
      </c>
      <c r="Y1164" s="7">
        <v>2114087</v>
      </c>
      <c r="Z1164" s="7">
        <v>2054886</v>
      </c>
      <c r="AA1164" s="7">
        <v>1973308</v>
      </c>
      <c r="AB1164" s="5">
        <v>89.307000000000002</v>
      </c>
      <c r="AC1164" s="5">
        <v>89.616</v>
      </c>
      <c r="AD1164" s="5" t="s">
        <v>42</v>
      </c>
      <c r="AE1164" s="5" t="s">
        <v>42</v>
      </c>
      <c r="AF1164" s="7">
        <v>484884929</v>
      </c>
      <c r="AG1164" s="7">
        <v>489041207</v>
      </c>
      <c r="AH1164" s="7">
        <v>499321000</v>
      </c>
      <c r="AI1164" s="5">
        <v>58.95</v>
      </c>
      <c r="AJ1164" s="7">
        <v>352</v>
      </c>
      <c r="AK1164" s="7">
        <v>282905221</v>
      </c>
      <c r="AL1164" s="6">
        <v>2523.5145710000002</v>
      </c>
      <c r="AM1164" s="7">
        <v>350125649</v>
      </c>
      <c r="AN1164" s="8">
        <v>72.960999999999999</v>
      </c>
    </row>
    <row r="1165" spans="1:40" x14ac:dyDescent="0.3">
      <c r="A1165" s="4" t="s">
        <v>1214</v>
      </c>
      <c r="B1165" s="2">
        <v>106997565</v>
      </c>
      <c r="C1165" s="1" t="s">
        <v>54</v>
      </c>
      <c r="D1165" s="5">
        <v>3618.1539618800002</v>
      </c>
      <c r="E1165" s="6">
        <v>3268.325961</v>
      </c>
      <c r="F1165" s="6" t="s">
        <v>42</v>
      </c>
      <c r="G1165" s="5">
        <v>-1.6990000000000001</v>
      </c>
      <c r="H1165" s="5" t="s">
        <v>799</v>
      </c>
      <c r="I1165" s="5">
        <v>-1.6990000000000001</v>
      </c>
      <c r="J1165" s="5" t="s">
        <v>799</v>
      </c>
      <c r="K1165" s="5">
        <v>11.464274270000001</v>
      </c>
      <c r="L1165" s="5">
        <v>10.744744740000002</v>
      </c>
      <c r="M1165" s="5" t="s">
        <v>799</v>
      </c>
      <c r="N1165" s="5" t="s">
        <v>42</v>
      </c>
      <c r="O1165" s="5" t="s">
        <v>42</v>
      </c>
      <c r="P1165" s="5" t="s">
        <v>42</v>
      </c>
      <c r="Q1165" s="5" t="s">
        <v>799</v>
      </c>
      <c r="R1165" s="5">
        <v>-3.9273699999999998</v>
      </c>
      <c r="S1165" s="1" t="s">
        <v>49</v>
      </c>
      <c r="T1165" s="7" t="s">
        <v>42</v>
      </c>
      <c r="U1165" s="7" t="s">
        <v>42</v>
      </c>
      <c r="V1165" s="7" t="s">
        <v>42</v>
      </c>
      <c r="W1165" s="7" t="s">
        <v>42</v>
      </c>
      <c r="X1165" s="7" t="s">
        <v>42</v>
      </c>
      <c r="Y1165" s="7" t="s">
        <v>42</v>
      </c>
      <c r="Z1165" s="7" t="s">
        <v>42</v>
      </c>
      <c r="AA1165" s="7" t="s">
        <v>42</v>
      </c>
      <c r="AB1165" s="5" t="s">
        <v>42</v>
      </c>
      <c r="AC1165" s="5" t="s">
        <v>42</v>
      </c>
      <c r="AD1165" s="5" t="s">
        <v>42</v>
      </c>
      <c r="AE1165" s="5" t="s">
        <v>42</v>
      </c>
      <c r="AF1165" s="7">
        <v>94899193</v>
      </c>
      <c r="AG1165" s="7">
        <v>92346332</v>
      </c>
      <c r="AH1165" s="7">
        <v>68364143</v>
      </c>
      <c r="AI1165" s="5">
        <v>81.73</v>
      </c>
      <c r="AJ1165" s="7">
        <v>312</v>
      </c>
      <c r="AK1165" s="7">
        <v>82644933</v>
      </c>
      <c r="AL1165" s="6">
        <v>2957.0357020000001</v>
      </c>
      <c r="AM1165" s="7">
        <v>84255009</v>
      </c>
      <c r="AN1165" s="5">
        <v>83.319950000000006</v>
      </c>
    </row>
    <row r="1166" spans="1:40" x14ac:dyDescent="0.3">
      <c r="A1166" s="4" t="s">
        <v>1215</v>
      </c>
      <c r="B1166" s="2">
        <v>4228223</v>
      </c>
      <c r="C1166" s="1" t="s">
        <v>54</v>
      </c>
      <c r="D1166" s="5">
        <v>4495.5534029199998</v>
      </c>
      <c r="E1166" s="6">
        <v>5162.5534019999996</v>
      </c>
      <c r="F1166" s="6">
        <v>5357.5534029999999</v>
      </c>
      <c r="G1166" s="5">
        <v>0.89</v>
      </c>
      <c r="H1166" s="5">
        <v>17.485537999999998</v>
      </c>
      <c r="I1166" s="5">
        <v>0.89</v>
      </c>
      <c r="J1166" s="5">
        <v>17.485537999999998</v>
      </c>
      <c r="K1166" s="5" t="s">
        <v>799</v>
      </c>
      <c r="L1166" s="5">
        <v>34.876923080000005</v>
      </c>
      <c r="M1166" s="5">
        <v>19.725908</v>
      </c>
      <c r="N1166" s="5">
        <v>23.440785908788499</v>
      </c>
      <c r="O1166" s="5">
        <v>49.836345872007797</v>
      </c>
      <c r="P1166" s="5">
        <v>1.0383249999999999</v>
      </c>
      <c r="Q1166" s="5">
        <v>12.906383999999999</v>
      </c>
      <c r="R1166" s="5">
        <v>12.906383999999999</v>
      </c>
      <c r="S1166" s="1" t="s">
        <v>49</v>
      </c>
      <c r="T1166" s="7">
        <v>4922000</v>
      </c>
      <c r="U1166" s="7">
        <v>4885000</v>
      </c>
      <c r="V1166" s="7">
        <v>4540000</v>
      </c>
      <c r="W1166" s="7">
        <v>4034000</v>
      </c>
      <c r="X1166" s="7">
        <v>4972000</v>
      </c>
      <c r="Y1166" s="7">
        <v>4957000</v>
      </c>
      <c r="Z1166" s="7">
        <v>4940000</v>
      </c>
      <c r="AA1166" s="7">
        <v>4922000</v>
      </c>
      <c r="AB1166" s="5">
        <v>22.388999999999999</v>
      </c>
      <c r="AC1166" s="8">
        <v>19.649999999999999</v>
      </c>
      <c r="AD1166" s="8">
        <v>10.666</v>
      </c>
      <c r="AE1166" s="8">
        <v>7.8840000000000003</v>
      </c>
      <c r="AF1166" s="7">
        <v>49611791</v>
      </c>
      <c r="AG1166" s="7">
        <v>49710395</v>
      </c>
      <c r="AH1166" s="7">
        <v>50507590</v>
      </c>
      <c r="AI1166" s="5">
        <v>58.63</v>
      </c>
      <c r="AJ1166" s="7">
        <v>333</v>
      </c>
      <c r="AK1166" s="7">
        <v>29065539</v>
      </c>
      <c r="AL1166" s="6">
        <v>2635.6630759999998</v>
      </c>
      <c r="AM1166" s="7">
        <v>30599457</v>
      </c>
      <c r="AN1166" s="8">
        <v>61.722299999999997</v>
      </c>
    </row>
    <row r="1167" spans="1:40" x14ac:dyDescent="0.3">
      <c r="A1167" s="4" t="s">
        <v>1216</v>
      </c>
      <c r="B1167" s="2">
        <v>4121677</v>
      </c>
      <c r="C1167" s="1" t="s">
        <v>54</v>
      </c>
      <c r="D1167" s="5">
        <v>4839.4526197799996</v>
      </c>
      <c r="E1167" s="6">
        <v>10316.445619</v>
      </c>
      <c r="F1167" s="6">
        <v>10316.749620000001</v>
      </c>
      <c r="G1167" s="8">
        <v>1.1000000000000001</v>
      </c>
      <c r="H1167" s="5">
        <v>131.857923</v>
      </c>
      <c r="I1167" s="8">
        <v>1.1000000000000001</v>
      </c>
      <c r="J1167" s="5">
        <v>131.857923</v>
      </c>
      <c r="K1167" s="5" t="s">
        <v>799</v>
      </c>
      <c r="L1167" s="5">
        <v>2.06663241</v>
      </c>
      <c r="M1167" s="5">
        <v>24.660194000000001</v>
      </c>
      <c r="N1167" s="5" t="s">
        <v>799</v>
      </c>
      <c r="O1167" s="5">
        <v>6.0962667102589698</v>
      </c>
      <c r="P1167" s="5">
        <v>4.3115629999999996</v>
      </c>
      <c r="Q1167" s="5">
        <v>14.013126</v>
      </c>
      <c r="R1167" s="5">
        <v>14.013126</v>
      </c>
      <c r="S1167" s="1" t="s">
        <v>49</v>
      </c>
      <c r="T1167" s="7">
        <v>1798668</v>
      </c>
      <c r="U1167" s="7">
        <v>1817383</v>
      </c>
      <c r="V1167" s="7">
        <v>1338219</v>
      </c>
      <c r="W1167" s="7">
        <v>181555</v>
      </c>
      <c r="X1167" s="7">
        <v>2392739</v>
      </c>
      <c r="Y1167" s="7">
        <v>1886363</v>
      </c>
      <c r="Z1167" s="7">
        <v>1815729</v>
      </c>
      <c r="AA1167" s="7">
        <v>1798668</v>
      </c>
      <c r="AB1167" s="5">
        <v>43.292000000000002</v>
      </c>
      <c r="AC1167" s="5">
        <v>44.598999999999997</v>
      </c>
      <c r="AD1167" s="5">
        <v>28.048999999999999</v>
      </c>
      <c r="AE1167" s="5">
        <v>29.315999999999999</v>
      </c>
      <c r="AF1167" s="7">
        <v>100275000</v>
      </c>
      <c r="AG1167" s="7">
        <v>51243000</v>
      </c>
      <c r="AH1167" s="7">
        <v>51017000</v>
      </c>
      <c r="AI1167" s="5">
        <v>86.99</v>
      </c>
      <c r="AJ1167" s="7">
        <v>357</v>
      </c>
      <c r="AK1167" s="7">
        <v>87235486</v>
      </c>
      <c r="AL1167" s="6">
        <v>4209.9845539999997</v>
      </c>
      <c r="AM1167" s="7">
        <v>92113345</v>
      </c>
      <c r="AN1167" s="5">
        <v>91.857290000000006</v>
      </c>
    </row>
    <row r="1168" spans="1:40" x14ac:dyDescent="0.3">
      <c r="A1168" s="4" t="s">
        <v>1217</v>
      </c>
      <c r="B1168" s="2">
        <v>4994493</v>
      </c>
      <c r="C1168" s="1" t="s">
        <v>41</v>
      </c>
      <c r="D1168" s="5">
        <v>4063.02695825</v>
      </c>
      <c r="E1168" s="6">
        <v>6005.6249580000003</v>
      </c>
      <c r="F1168" s="6" t="s">
        <v>42</v>
      </c>
      <c r="G1168" s="8">
        <v>2.16</v>
      </c>
      <c r="H1168" s="5">
        <v>17.216335999999998</v>
      </c>
      <c r="I1168" s="8">
        <v>2.16</v>
      </c>
      <c r="J1168" s="5">
        <v>17.216335999999998</v>
      </c>
      <c r="K1168" s="5">
        <v>1.7581976499999998</v>
      </c>
      <c r="L1168" s="5">
        <v>1.7581976499999998</v>
      </c>
      <c r="M1168" s="5">
        <v>8.4323739999999994</v>
      </c>
      <c r="N1168" s="5" t="s">
        <v>42</v>
      </c>
      <c r="O1168" s="5" t="s">
        <v>42</v>
      </c>
      <c r="P1168" s="5">
        <v>1.8006219999999999</v>
      </c>
      <c r="Q1168" s="5">
        <v>7.5863079999999998</v>
      </c>
      <c r="R1168" s="5">
        <v>7.5863079999999998</v>
      </c>
      <c r="S1168" s="1" t="s">
        <v>49</v>
      </c>
      <c r="T1168" s="7">
        <v>2935432</v>
      </c>
      <c r="U1168" s="7">
        <v>3004925</v>
      </c>
      <c r="V1168" s="7">
        <v>2713491</v>
      </c>
      <c r="W1168" s="7">
        <v>2127106</v>
      </c>
      <c r="X1168" s="7">
        <v>3335305</v>
      </c>
      <c r="Y1168" s="7">
        <v>3188690</v>
      </c>
      <c r="Z1168" s="7">
        <v>3047215</v>
      </c>
      <c r="AA1168" s="7">
        <v>2935432</v>
      </c>
      <c r="AB1168" s="5">
        <v>25.731000000000002</v>
      </c>
      <c r="AC1168" s="5">
        <v>31.341000000000001</v>
      </c>
      <c r="AD1168" s="5">
        <v>16.675999999999998</v>
      </c>
      <c r="AE1168" s="8">
        <v>22.94</v>
      </c>
      <c r="AF1168" s="7">
        <v>40338238</v>
      </c>
      <c r="AG1168" s="7">
        <v>40093723</v>
      </c>
      <c r="AH1168" s="7">
        <v>41220656</v>
      </c>
      <c r="AI1168" s="5">
        <v>90.79</v>
      </c>
      <c r="AJ1168" s="7">
        <v>372</v>
      </c>
      <c r="AK1168" s="7">
        <v>36613717</v>
      </c>
      <c r="AL1168" s="6">
        <v>3688.831987</v>
      </c>
      <c r="AM1168" s="7">
        <v>39538275</v>
      </c>
      <c r="AN1168" s="5">
        <v>98.042209999999997</v>
      </c>
    </row>
    <row r="1169" spans="1:40" x14ac:dyDescent="0.3">
      <c r="A1169" s="4" t="s">
        <v>1218</v>
      </c>
      <c r="B1169" s="2">
        <v>4910100</v>
      </c>
      <c r="C1169" s="1" t="s">
        <v>41</v>
      </c>
      <c r="D1169" s="5">
        <v>3978.6224550000002</v>
      </c>
      <c r="E1169" s="6">
        <v>3911.3184550000001</v>
      </c>
      <c r="F1169" s="6" t="s">
        <v>42</v>
      </c>
      <c r="G1169" s="5">
        <v>0.48799999999999999</v>
      </c>
      <c r="H1169" s="5">
        <v>21.464645999999998</v>
      </c>
      <c r="I1169" s="5">
        <v>0.48799999999999999</v>
      </c>
      <c r="J1169" s="5">
        <v>21.464645999999998</v>
      </c>
      <c r="K1169" s="5">
        <v>11.3575628</v>
      </c>
      <c r="L1169" s="5">
        <v>10.8974359</v>
      </c>
      <c r="M1169" s="5">
        <v>23.690078</v>
      </c>
      <c r="N1169" s="5" t="s">
        <v>42</v>
      </c>
      <c r="O1169" s="5" t="s">
        <v>42</v>
      </c>
      <c r="P1169" s="5">
        <v>3.2922030000000002</v>
      </c>
      <c r="Q1169" s="5">
        <v>14.718536</v>
      </c>
      <c r="R1169" s="5">
        <v>14.718536</v>
      </c>
      <c r="S1169" s="1" t="s">
        <v>152</v>
      </c>
      <c r="T1169" s="7">
        <v>1191694</v>
      </c>
      <c r="U1169" s="7">
        <v>1172932</v>
      </c>
      <c r="V1169" s="7">
        <v>1138013</v>
      </c>
      <c r="W1169" s="7">
        <v>1072210</v>
      </c>
      <c r="X1169" s="7">
        <v>1188055</v>
      </c>
      <c r="Y1169" s="7">
        <v>1196927</v>
      </c>
      <c r="Z1169" s="7">
        <v>1191694</v>
      </c>
      <c r="AA1169" s="7">
        <v>1181078</v>
      </c>
      <c r="AB1169" s="5">
        <v>35.953000000000003</v>
      </c>
      <c r="AC1169" s="5">
        <v>36.857999999999997</v>
      </c>
      <c r="AD1169" s="5">
        <v>20.027999999999999</v>
      </c>
      <c r="AE1169" s="5">
        <v>20.978999999999999</v>
      </c>
      <c r="AF1169" s="7">
        <v>93614646</v>
      </c>
      <c r="AG1169" s="7">
        <v>93611246</v>
      </c>
      <c r="AH1169" s="7">
        <v>93391946</v>
      </c>
      <c r="AI1169" s="5">
        <v>24.12</v>
      </c>
      <c r="AJ1169" s="7">
        <v>268</v>
      </c>
      <c r="AK1169" s="7">
        <v>22583263</v>
      </c>
      <c r="AL1169" s="6">
        <v>959.78867700000001</v>
      </c>
      <c r="AM1169" s="7">
        <v>23643316</v>
      </c>
      <c r="AN1169" s="8">
        <v>25.256</v>
      </c>
    </row>
    <row r="1170" spans="1:40" x14ac:dyDescent="0.3">
      <c r="A1170" s="4" t="s">
        <v>1219</v>
      </c>
      <c r="B1170" s="2">
        <v>4090259</v>
      </c>
      <c r="C1170" s="1" t="s">
        <v>41</v>
      </c>
      <c r="D1170" s="5">
        <v>4506.0672891000004</v>
      </c>
      <c r="E1170" s="6">
        <v>4600.5672889999996</v>
      </c>
      <c r="F1170" s="6">
        <v>4163.8672889999998</v>
      </c>
      <c r="G1170" s="8">
        <v>3.2090000000000001</v>
      </c>
      <c r="H1170" s="5">
        <v>14.901932</v>
      </c>
      <c r="I1170" s="8">
        <v>3.2090000000000001</v>
      </c>
      <c r="J1170" s="5">
        <v>14.901932</v>
      </c>
      <c r="K1170" s="5">
        <v>18.55798806</v>
      </c>
      <c r="L1170" s="5">
        <v>3.30902991</v>
      </c>
      <c r="M1170" s="5">
        <v>6.853993</v>
      </c>
      <c r="N1170" s="5">
        <v>13.308022847198799</v>
      </c>
      <c r="O1170" s="5">
        <v>6.5857227969725898</v>
      </c>
      <c r="P1170" s="5">
        <v>1.1795720000000001</v>
      </c>
      <c r="Q1170" s="5">
        <v>5.5575830000000002</v>
      </c>
      <c r="R1170" s="5">
        <v>5.5575830000000002</v>
      </c>
      <c r="S1170" s="1" t="s">
        <v>49</v>
      </c>
      <c r="T1170" s="7">
        <v>3688000</v>
      </c>
      <c r="U1170" s="7">
        <v>3358800</v>
      </c>
      <c r="V1170" s="7">
        <v>2995500</v>
      </c>
      <c r="W1170" s="7">
        <v>2482700</v>
      </c>
      <c r="X1170" s="7">
        <v>3900200</v>
      </c>
      <c r="Y1170" s="7">
        <v>3804900</v>
      </c>
      <c r="Z1170" s="7">
        <v>3757800</v>
      </c>
      <c r="AA1170" s="7">
        <v>3688000</v>
      </c>
      <c r="AB1170" s="5">
        <v>39.728999999999999</v>
      </c>
      <c r="AC1170" s="5">
        <v>38.918999999999997</v>
      </c>
      <c r="AD1170" s="5">
        <v>15.334</v>
      </c>
      <c r="AE1170" s="5">
        <v>15.657999999999999</v>
      </c>
      <c r="AF1170" s="7">
        <v>43929580</v>
      </c>
      <c r="AG1170" s="7">
        <v>44907350</v>
      </c>
      <c r="AH1170" s="7">
        <v>46161043</v>
      </c>
      <c r="AI1170" s="5">
        <v>93.86</v>
      </c>
      <c r="AJ1170" s="7">
        <v>453</v>
      </c>
      <c r="AK1170" s="7">
        <v>41234890</v>
      </c>
      <c r="AL1170" s="6">
        <v>4229.4626669999998</v>
      </c>
      <c r="AM1170" s="7">
        <v>41019830</v>
      </c>
      <c r="AN1170" s="5">
        <v>93.371970000000005</v>
      </c>
    </row>
    <row r="1171" spans="1:40" x14ac:dyDescent="0.3">
      <c r="A1171" s="4" t="s">
        <v>1220</v>
      </c>
      <c r="B1171" s="2">
        <v>4437870</v>
      </c>
      <c r="C1171" s="1" t="s">
        <v>41</v>
      </c>
      <c r="D1171" s="5">
        <v>4103.0602495800003</v>
      </c>
      <c r="E1171" s="6">
        <v>5335.8702590000003</v>
      </c>
      <c r="F1171" s="6" t="s">
        <v>42</v>
      </c>
      <c r="G1171" s="5" t="s">
        <v>42</v>
      </c>
      <c r="H1171" s="5" t="s">
        <v>42</v>
      </c>
      <c r="I1171" s="5" t="s">
        <v>42</v>
      </c>
      <c r="J1171" s="5" t="s">
        <v>42</v>
      </c>
      <c r="K1171" s="5" t="s">
        <v>42</v>
      </c>
      <c r="L1171" s="5" t="s">
        <v>42</v>
      </c>
      <c r="M1171" s="5" t="s">
        <v>42</v>
      </c>
      <c r="N1171" s="5" t="s">
        <v>42</v>
      </c>
      <c r="O1171" s="5" t="s">
        <v>42</v>
      </c>
      <c r="P1171" s="5">
        <v>1.4803379999999999</v>
      </c>
      <c r="Q1171" s="5">
        <v>4.1870500000000002</v>
      </c>
      <c r="R1171" s="5">
        <v>4.1870500000000002</v>
      </c>
      <c r="S1171" s="1"/>
      <c r="T1171" s="7">
        <v>3380011.4225472249</v>
      </c>
      <c r="U1171" s="7">
        <v>3181200.3291638447</v>
      </c>
      <c r="V1171" s="7">
        <v>3321059.5510845804</v>
      </c>
      <c r="W1171" s="7" t="s">
        <v>42</v>
      </c>
      <c r="X1171" s="7">
        <v>3380011.4225472249</v>
      </c>
      <c r="Y1171" s="7">
        <v>3181200.3291638447</v>
      </c>
      <c r="Z1171" s="7">
        <v>3321059.5510845804</v>
      </c>
      <c r="AA1171" s="7" t="s">
        <v>42</v>
      </c>
      <c r="AB1171" s="5">
        <v>72.503</v>
      </c>
      <c r="AC1171" s="5">
        <v>72.503</v>
      </c>
      <c r="AD1171" s="5">
        <v>31.148</v>
      </c>
      <c r="AE1171" s="5">
        <v>31.148</v>
      </c>
      <c r="AF1171" s="7" t="s">
        <v>42</v>
      </c>
      <c r="AG1171" s="7" t="s">
        <v>42</v>
      </c>
      <c r="AH1171" s="7" t="s">
        <v>42</v>
      </c>
      <c r="AI1171" s="8">
        <v>3.12</v>
      </c>
      <c r="AJ1171" s="7" t="s">
        <v>42</v>
      </c>
      <c r="AK1171" s="7">
        <v>2988752</v>
      </c>
      <c r="AL1171" s="6">
        <v>129.442849</v>
      </c>
      <c r="AM1171" s="7">
        <v>21280097</v>
      </c>
      <c r="AN1171" s="5">
        <v>22.22766</v>
      </c>
    </row>
    <row r="1172" spans="1:40" x14ac:dyDescent="0.3">
      <c r="A1172" s="4" t="s">
        <v>1221</v>
      </c>
      <c r="B1172" s="2">
        <v>4010420</v>
      </c>
      <c r="C1172" s="1" t="s">
        <v>54</v>
      </c>
      <c r="D1172" s="5">
        <v>4179.1611916499996</v>
      </c>
      <c r="E1172" s="6">
        <v>8518.5611910000007</v>
      </c>
      <c r="F1172" s="6">
        <v>8518.5611919999992</v>
      </c>
      <c r="G1172" s="5">
        <v>0.34599999999999997</v>
      </c>
      <c r="H1172" s="5">
        <v>15.858229</v>
      </c>
      <c r="I1172" s="5">
        <v>0.34599999999999997</v>
      </c>
      <c r="J1172" s="5">
        <v>15.858229</v>
      </c>
      <c r="K1172" s="5">
        <v>1.9536922400000001</v>
      </c>
      <c r="L1172" s="5">
        <v>1.21259319</v>
      </c>
      <c r="M1172" s="5">
        <v>44.572519</v>
      </c>
      <c r="N1172" s="5" t="s">
        <v>799</v>
      </c>
      <c r="O1172" s="5" t="s">
        <v>799</v>
      </c>
      <c r="P1172" s="5">
        <v>4.0138350000000003</v>
      </c>
      <c r="Q1172" s="5">
        <v>11.522468999999999</v>
      </c>
      <c r="R1172" s="5">
        <v>11.522468999999999</v>
      </c>
      <c r="S1172" s="1" t="s">
        <v>49</v>
      </c>
      <c r="T1172" s="7">
        <v>2331300</v>
      </c>
      <c r="U1172" s="7">
        <v>2551800</v>
      </c>
      <c r="V1172" s="7">
        <v>1949100</v>
      </c>
      <c r="W1172" s="7">
        <v>1696941</v>
      </c>
      <c r="X1172" s="7">
        <v>2122300</v>
      </c>
      <c r="Y1172" s="7">
        <v>2127900</v>
      </c>
      <c r="Z1172" s="7">
        <v>2136500</v>
      </c>
      <c r="AA1172" s="7">
        <v>2331300</v>
      </c>
      <c r="AB1172" s="5">
        <v>34.161000000000001</v>
      </c>
      <c r="AC1172" s="5">
        <v>38.198999999999998</v>
      </c>
      <c r="AD1172" s="5">
        <v>31.103000000000002</v>
      </c>
      <c r="AE1172" s="5">
        <v>34.835000000000001</v>
      </c>
      <c r="AF1172" s="7">
        <v>71575275</v>
      </c>
      <c r="AG1172" s="7">
        <v>69664060</v>
      </c>
      <c r="AH1172" s="7">
        <v>67991834</v>
      </c>
      <c r="AI1172" s="8">
        <v>85.1</v>
      </c>
      <c r="AJ1172" s="7">
        <v>441</v>
      </c>
      <c r="AK1172" s="7">
        <v>60909375</v>
      </c>
      <c r="AL1172" s="6">
        <v>3556.4984060000002</v>
      </c>
      <c r="AM1172" s="7">
        <v>71166537</v>
      </c>
      <c r="AN1172" s="5">
        <v>99.43177</v>
      </c>
    </row>
    <row r="1173" spans="1:40" x14ac:dyDescent="0.3">
      <c r="A1173" s="4" t="s">
        <v>1222</v>
      </c>
      <c r="B1173" s="2">
        <v>4289140</v>
      </c>
      <c r="C1173" s="1" t="s">
        <v>54</v>
      </c>
      <c r="D1173" s="5">
        <v>4520.1543853599997</v>
      </c>
      <c r="E1173" s="6">
        <v>4541.003385</v>
      </c>
      <c r="F1173" s="6" t="s">
        <v>42</v>
      </c>
      <c r="G1173" s="5">
        <v>0.94</v>
      </c>
      <c r="H1173" s="5">
        <v>19.167574999999999</v>
      </c>
      <c r="I1173" s="5">
        <v>0.94</v>
      </c>
      <c r="J1173" s="5">
        <v>19.167574999999999</v>
      </c>
      <c r="K1173" s="5">
        <v>5.4271305099999996</v>
      </c>
      <c r="L1173" s="5">
        <v>3.7217673599999999</v>
      </c>
      <c r="M1173" s="5">
        <v>21.262097000000001</v>
      </c>
      <c r="N1173" s="5" t="s">
        <v>42</v>
      </c>
      <c r="O1173" s="5" t="s">
        <v>42</v>
      </c>
      <c r="P1173" s="5">
        <v>2.1511429999999998</v>
      </c>
      <c r="Q1173" s="5">
        <v>12.979969000000001</v>
      </c>
      <c r="R1173" s="5">
        <v>12.979969000000001</v>
      </c>
      <c r="S1173" s="1" t="s">
        <v>47</v>
      </c>
      <c r="T1173" s="7">
        <v>2040069</v>
      </c>
      <c r="U1173" s="7">
        <v>1837358</v>
      </c>
      <c r="V1173" s="7">
        <v>1686666</v>
      </c>
      <c r="W1173" s="7">
        <v>1536760</v>
      </c>
      <c r="X1173" s="7">
        <v>2110972</v>
      </c>
      <c r="Y1173" s="7">
        <v>2040069</v>
      </c>
      <c r="Z1173" s="7">
        <v>1989375</v>
      </c>
      <c r="AA1173" s="7">
        <v>1938822</v>
      </c>
      <c r="AB1173" s="8">
        <v>37.43</v>
      </c>
      <c r="AC1173" s="5">
        <v>38.198999999999998</v>
      </c>
      <c r="AD1173" s="5">
        <v>14.474</v>
      </c>
      <c r="AE1173" s="5">
        <v>15.951000000000001</v>
      </c>
      <c r="AF1173" s="7">
        <v>42855970</v>
      </c>
      <c r="AG1173" s="7">
        <v>42510197</v>
      </c>
      <c r="AH1173" s="7">
        <v>42285060</v>
      </c>
      <c r="AI1173" s="5">
        <v>115.68</v>
      </c>
      <c r="AJ1173" s="7">
        <v>448</v>
      </c>
      <c r="AK1173" s="7">
        <v>49580834</v>
      </c>
      <c r="AL1173" s="6">
        <v>5228.7947530000001</v>
      </c>
      <c r="AM1173" s="7">
        <v>41573091</v>
      </c>
      <c r="AN1173" s="5">
        <v>96.994429999999994</v>
      </c>
    </row>
    <row r="1174" spans="1:40" x14ac:dyDescent="0.3">
      <c r="A1174" s="4" t="s">
        <v>1223</v>
      </c>
      <c r="B1174" s="2">
        <v>103308</v>
      </c>
      <c r="C1174" s="1" t="s">
        <v>54</v>
      </c>
      <c r="D1174" s="5">
        <v>4222.5181667500001</v>
      </c>
      <c r="E1174" s="6">
        <v>6130.2181659999997</v>
      </c>
      <c r="F1174" s="6">
        <v>5608.9181670000007</v>
      </c>
      <c r="G1174" s="8">
        <v>1.1399999999999999</v>
      </c>
      <c r="H1174" s="5">
        <v>15.697619047619</v>
      </c>
      <c r="I1174" s="8">
        <v>1.1399999999999999</v>
      </c>
      <c r="J1174" s="5">
        <v>15.697619047619</v>
      </c>
      <c r="K1174" s="5">
        <v>2.7731563115263298</v>
      </c>
      <c r="L1174" s="5">
        <v>1.5225211120073499</v>
      </c>
      <c r="M1174" s="5">
        <v>35.332262</v>
      </c>
      <c r="N1174" s="5" t="s">
        <v>42</v>
      </c>
      <c r="O1174" s="5" t="s">
        <v>42</v>
      </c>
      <c r="P1174" s="5">
        <v>1.321367</v>
      </c>
      <c r="Q1174" s="5">
        <v>9.6843889999999995</v>
      </c>
      <c r="R1174" s="5">
        <v>12.799904533888601</v>
      </c>
      <c r="S1174" s="1" t="s">
        <v>49</v>
      </c>
      <c r="T1174" s="7">
        <v>4944200</v>
      </c>
      <c r="U1174" s="7">
        <v>5523900</v>
      </c>
      <c r="V1174" s="7">
        <v>5793000</v>
      </c>
      <c r="W1174" s="7">
        <v>5205700</v>
      </c>
      <c r="X1174" s="7">
        <v>4639000</v>
      </c>
      <c r="Y1174" s="7">
        <v>4659500</v>
      </c>
      <c r="Z1174" s="7">
        <v>4792400</v>
      </c>
      <c r="AA1174" s="7">
        <v>4944200</v>
      </c>
      <c r="AB1174" s="5">
        <v>22.745999999999999</v>
      </c>
      <c r="AC1174" s="5">
        <v>33.658000000000001</v>
      </c>
      <c r="AD1174" s="8">
        <v>2.661</v>
      </c>
      <c r="AE1174" s="5">
        <v>13.234999999999999</v>
      </c>
      <c r="AF1174" s="7">
        <v>64043801</v>
      </c>
      <c r="AG1174" s="7">
        <v>64426521</v>
      </c>
      <c r="AH1174" s="7">
        <v>64081099</v>
      </c>
      <c r="AI1174" s="5">
        <v>84.91</v>
      </c>
      <c r="AJ1174" s="7">
        <v>337</v>
      </c>
      <c r="AK1174" s="7">
        <v>54379425</v>
      </c>
      <c r="AL1174" s="6">
        <v>3585.23549</v>
      </c>
      <c r="AM1174" s="7">
        <v>61101028</v>
      </c>
      <c r="AN1174" s="5">
        <v>95.402569999999997</v>
      </c>
    </row>
    <row r="1175" spans="1:40" x14ac:dyDescent="0.3">
      <c r="A1175" s="4" t="s">
        <v>1224</v>
      </c>
      <c r="B1175" s="2">
        <v>9796552</v>
      </c>
      <c r="C1175" s="1" t="s">
        <v>54</v>
      </c>
      <c r="D1175" s="5">
        <v>3835.3954463999999</v>
      </c>
      <c r="E1175" s="6">
        <v>3782.886446</v>
      </c>
      <c r="F1175" s="6" t="s">
        <v>42</v>
      </c>
      <c r="G1175" s="5">
        <v>0.74199999999999999</v>
      </c>
      <c r="H1175" s="5">
        <v>20.267700000000001</v>
      </c>
      <c r="I1175" s="5">
        <v>0.74199999999999999</v>
      </c>
      <c r="J1175" s="5">
        <v>20.267700000000001</v>
      </c>
      <c r="K1175" s="5">
        <v>6.0683400099999991</v>
      </c>
      <c r="L1175" s="5">
        <v>3.82376396</v>
      </c>
      <c r="M1175" s="5">
        <v>12.48427</v>
      </c>
      <c r="N1175" s="5" t="s">
        <v>42</v>
      </c>
      <c r="O1175" s="5" t="s">
        <v>42</v>
      </c>
      <c r="P1175" s="5">
        <v>3.3401230000000002</v>
      </c>
      <c r="Q1175" s="5">
        <v>9.4678199999999997</v>
      </c>
      <c r="R1175" s="5">
        <v>9.4678199999999997</v>
      </c>
      <c r="S1175" s="1" t="s">
        <v>49</v>
      </c>
      <c r="T1175" s="7">
        <v>1096960</v>
      </c>
      <c r="U1175" s="7">
        <v>688369</v>
      </c>
      <c r="V1175" s="7">
        <v>438589</v>
      </c>
      <c r="W1175" s="7">
        <v>348566</v>
      </c>
      <c r="X1175" s="7">
        <v>1132559</v>
      </c>
      <c r="Y1175" s="7">
        <v>1127248</v>
      </c>
      <c r="Z1175" s="7">
        <v>1142678</v>
      </c>
      <c r="AA1175" s="7">
        <v>1096960</v>
      </c>
      <c r="AB1175" s="5">
        <v>37.037999999999997</v>
      </c>
      <c r="AC1175" s="5">
        <v>39.151000000000003</v>
      </c>
      <c r="AD1175" s="5">
        <v>32.494999999999997</v>
      </c>
      <c r="AE1175" s="8">
        <v>34.26</v>
      </c>
      <c r="AF1175" s="7">
        <v>66655755</v>
      </c>
      <c r="AG1175" s="7">
        <v>66480000</v>
      </c>
      <c r="AH1175" s="7">
        <v>65323000</v>
      </c>
      <c r="AI1175" s="5">
        <v>114.86</v>
      </c>
      <c r="AJ1175" s="7">
        <v>350</v>
      </c>
      <c r="AK1175" s="7">
        <v>76561942</v>
      </c>
      <c r="AL1175" s="6">
        <v>4405.3741419999997</v>
      </c>
      <c r="AM1175" s="7">
        <v>66196546</v>
      </c>
      <c r="AN1175" s="5">
        <v>99.310469999999995</v>
      </c>
    </row>
    <row r="1176" spans="1:40" x14ac:dyDescent="0.3">
      <c r="A1176" s="4" t="s">
        <v>1225</v>
      </c>
      <c r="B1176" s="2">
        <v>4360922</v>
      </c>
      <c r="C1176" s="1" t="s">
        <v>54</v>
      </c>
      <c r="D1176" s="5">
        <v>4336.2579053199997</v>
      </c>
      <c r="E1176" s="6">
        <v>6413.523905</v>
      </c>
      <c r="F1176" s="6">
        <v>6493.5380219999988</v>
      </c>
      <c r="G1176" s="5">
        <v>-3.1E-2</v>
      </c>
      <c r="H1176" s="5" t="s">
        <v>799</v>
      </c>
      <c r="I1176" s="5">
        <v>-3.1E-2</v>
      </c>
      <c r="J1176" s="5" t="s">
        <v>799</v>
      </c>
      <c r="K1176" s="5">
        <v>2.4131053109940397</v>
      </c>
      <c r="L1176" s="5">
        <v>1.9619145407070702</v>
      </c>
      <c r="M1176" s="5">
        <v>19.936664</v>
      </c>
      <c r="N1176" s="5" t="s">
        <v>42</v>
      </c>
      <c r="O1176" s="5" t="s">
        <v>42</v>
      </c>
      <c r="P1176" s="5">
        <v>3.198251</v>
      </c>
      <c r="Q1176" s="5">
        <v>17.964751</v>
      </c>
      <c r="R1176" s="5">
        <v>23.192532510607698</v>
      </c>
      <c r="S1176" s="1" t="s">
        <v>49</v>
      </c>
      <c r="T1176" s="7">
        <v>1872501</v>
      </c>
      <c r="U1176" s="7">
        <v>1647646</v>
      </c>
      <c r="V1176" s="7">
        <v>1282753</v>
      </c>
      <c r="W1176" s="7">
        <v>1241354</v>
      </c>
      <c r="X1176" s="7">
        <v>2014108</v>
      </c>
      <c r="Y1176" s="7">
        <v>1955769</v>
      </c>
      <c r="Z1176" s="7">
        <v>1919164</v>
      </c>
      <c r="AA1176" s="7">
        <v>1872501</v>
      </c>
      <c r="AB1176" s="5">
        <v>15.712</v>
      </c>
      <c r="AC1176" s="5">
        <v>16.925000000000001</v>
      </c>
      <c r="AD1176" s="8">
        <v>15.36</v>
      </c>
      <c r="AE1176" s="5">
        <v>15.891999999999999</v>
      </c>
      <c r="AF1176" s="7">
        <v>152873586</v>
      </c>
      <c r="AG1176" s="7">
        <v>131647018</v>
      </c>
      <c r="AH1176" s="7">
        <v>66235859</v>
      </c>
      <c r="AI1176" s="5">
        <v>80.41</v>
      </c>
      <c r="AJ1176" s="7">
        <v>419</v>
      </c>
      <c r="AK1176" s="7">
        <v>123076226</v>
      </c>
      <c r="AL1176" s="6">
        <v>3486.7494820000002</v>
      </c>
      <c r="AM1176" s="7">
        <v>151663297</v>
      </c>
      <c r="AN1176" s="5">
        <v>99.085920000000002</v>
      </c>
    </row>
    <row r="1177" spans="1:40" x14ac:dyDescent="0.3">
      <c r="A1177" s="4" t="s">
        <v>1226</v>
      </c>
      <c r="B1177" s="2">
        <v>11028051</v>
      </c>
      <c r="C1177" s="1" t="s">
        <v>54</v>
      </c>
      <c r="D1177" s="5">
        <v>5529.5714034000002</v>
      </c>
      <c r="E1177" s="6">
        <v>8613.7634030000008</v>
      </c>
      <c r="F1177" s="6" t="s">
        <v>42</v>
      </c>
      <c r="G1177" s="5">
        <v>-0.1</v>
      </c>
      <c r="H1177" s="5" t="s">
        <v>799</v>
      </c>
      <c r="I1177" s="5">
        <v>-0.1</v>
      </c>
      <c r="J1177" s="5" t="s">
        <v>799</v>
      </c>
      <c r="K1177" s="5">
        <v>2.8221957</v>
      </c>
      <c r="L1177" s="5">
        <v>2.4089635899999999</v>
      </c>
      <c r="M1177" s="5" t="s">
        <v>799</v>
      </c>
      <c r="N1177" s="5" t="s">
        <v>42</v>
      </c>
      <c r="O1177" s="5" t="s">
        <v>42</v>
      </c>
      <c r="P1177" s="5">
        <v>6.6379349999999997</v>
      </c>
      <c r="Q1177" s="5">
        <v>12.935385</v>
      </c>
      <c r="R1177" s="5">
        <v>12.935385</v>
      </c>
      <c r="S1177" s="1" t="s">
        <v>49</v>
      </c>
      <c r="T1177" s="7">
        <v>1565109</v>
      </c>
      <c r="U1177" s="7">
        <v>3628057</v>
      </c>
      <c r="V1177" s="7">
        <v>1850730</v>
      </c>
      <c r="W1177" s="7">
        <v>858195</v>
      </c>
      <c r="X1177" s="7">
        <v>1297657</v>
      </c>
      <c r="Y1177" s="7">
        <v>1369922</v>
      </c>
      <c r="Z1177" s="7">
        <v>1411303</v>
      </c>
      <c r="AA1177" s="7">
        <v>1565109</v>
      </c>
      <c r="AB1177" s="5">
        <v>55.984000000000002</v>
      </c>
      <c r="AC1177" s="5">
        <v>53.902999999999999</v>
      </c>
      <c r="AD1177" s="5">
        <v>53.311</v>
      </c>
      <c r="AE1177" s="5">
        <v>51.017000000000003</v>
      </c>
      <c r="AF1177" s="7">
        <v>292260645</v>
      </c>
      <c r="AG1177" s="7">
        <v>292260645</v>
      </c>
      <c r="AH1177" s="7">
        <v>278429463</v>
      </c>
      <c r="AI1177" s="8">
        <v>32.299999999999997</v>
      </c>
      <c r="AJ1177" s="7">
        <v>283</v>
      </c>
      <c r="AK1177" s="7">
        <v>94390497</v>
      </c>
      <c r="AL1177" s="6">
        <v>1785.868203</v>
      </c>
      <c r="AM1177" s="7">
        <v>78015594</v>
      </c>
      <c r="AN1177" s="5">
        <v>26.693840000000002</v>
      </c>
    </row>
    <row r="1178" spans="1:40" x14ac:dyDescent="0.3">
      <c r="A1178" s="4" t="s">
        <v>1227</v>
      </c>
      <c r="B1178" s="2">
        <v>101236</v>
      </c>
      <c r="C1178" s="1" t="s">
        <v>41</v>
      </c>
      <c r="D1178" s="5">
        <v>3948.0123506999998</v>
      </c>
      <c r="E1178" s="6" t="s">
        <v>42</v>
      </c>
      <c r="F1178" s="6">
        <v>4006.2043509999994</v>
      </c>
      <c r="G1178" s="8">
        <v>1.6</v>
      </c>
      <c r="H1178" s="5">
        <v>9.8709175738724699</v>
      </c>
      <c r="I1178" s="8">
        <v>1.6</v>
      </c>
      <c r="J1178" s="5">
        <v>9.8709175738724699</v>
      </c>
      <c r="K1178" s="5">
        <v>1.6002958861827301</v>
      </c>
      <c r="L1178" s="5">
        <v>1.4358483099283601</v>
      </c>
      <c r="M1178" s="5">
        <v>8.4345510000000008</v>
      </c>
      <c r="N1178" s="5" t="s">
        <v>42</v>
      </c>
      <c r="O1178" s="5" t="s">
        <v>42</v>
      </c>
      <c r="P1178" s="5" t="s">
        <v>42</v>
      </c>
      <c r="Q1178" s="5" t="s">
        <v>42</v>
      </c>
      <c r="R1178" s="5" t="s">
        <v>42</v>
      </c>
      <c r="S1178" s="1" t="s">
        <v>49</v>
      </c>
      <c r="T1178" s="7">
        <v>833442</v>
      </c>
      <c r="U1178" s="7">
        <v>674759</v>
      </c>
      <c r="V1178" s="7">
        <v>593598</v>
      </c>
      <c r="W1178" s="7">
        <v>538468</v>
      </c>
      <c r="X1178" s="7">
        <v>836410</v>
      </c>
      <c r="Y1178" s="7">
        <v>837339</v>
      </c>
      <c r="Z1178" s="7">
        <v>833745</v>
      </c>
      <c r="AA1178" s="7">
        <v>833442</v>
      </c>
      <c r="AB1178" s="5" t="s">
        <v>42</v>
      </c>
      <c r="AC1178" s="5" t="s">
        <v>42</v>
      </c>
      <c r="AD1178" s="5" t="s">
        <v>42</v>
      </c>
      <c r="AE1178" s="5" t="s">
        <v>42</v>
      </c>
      <c r="AF1178" s="7">
        <v>62198587</v>
      </c>
      <c r="AG1178" s="7">
        <v>62179834</v>
      </c>
      <c r="AH1178" s="7">
        <v>62055813</v>
      </c>
      <c r="AI1178" s="5">
        <v>70.52</v>
      </c>
      <c r="AJ1178" s="7">
        <v>283</v>
      </c>
      <c r="AK1178" s="7">
        <v>43864506</v>
      </c>
      <c r="AL1178" s="6">
        <v>2784.080195</v>
      </c>
      <c r="AM1178" s="7">
        <v>56034516</v>
      </c>
      <c r="AN1178" s="5">
        <v>90.083579999999998</v>
      </c>
    </row>
    <row r="1179" spans="1:40" x14ac:dyDescent="0.3">
      <c r="A1179" s="4" t="s">
        <v>1228</v>
      </c>
      <c r="B1179" s="2">
        <v>114286988</v>
      </c>
      <c r="C1179" s="1" t="s">
        <v>41</v>
      </c>
      <c r="D1179" s="5">
        <v>5321.6755629999998</v>
      </c>
      <c r="E1179" s="6">
        <v>6278.9155629999996</v>
      </c>
      <c r="F1179" s="6" t="s">
        <v>42</v>
      </c>
      <c r="G1179" s="5">
        <v>-0.59599999999999997</v>
      </c>
      <c r="H1179" s="5" t="s">
        <v>799</v>
      </c>
      <c r="I1179" s="5">
        <v>-0.59599999999999997</v>
      </c>
      <c r="J1179" s="5" t="s">
        <v>799</v>
      </c>
      <c r="K1179" s="5" t="s">
        <v>799</v>
      </c>
      <c r="L1179" s="5" t="s">
        <v>799</v>
      </c>
      <c r="M1179" s="5" t="s">
        <v>799</v>
      </c>
      <c r="N1179" s="5" t="s">
        <v>42</v>
      </c>
      <c r="O1179" s="5" t="s">
        <v>42</v>
      </c>
      <c r="P1179" s="5">
        <v>74.455603999999994</v>
      </c>
      <c r="Q1179" s="5" t="s">
        <v>799</v>
      </c>
      <c r="R1179" s="5">
        <v>-49.700522999999997</v>
      </c>
      <c r="S1179" s="1"/>
      <c r="T1179" s="7">
        <v>71899</v>
      </c>
      <c r="U1179" s="7">
        <v>68386</v>
      </c>
      <c r="V1179" s="7">
        <v>8117</v>
      </c>
      <c r="W1179" s="7" t="s">
        <v>42</v>
      </c>
      <c r="X1179" s="7">
        <v>84331</v>
      </c>
      <c r="Y1179" s="7">
        <v>78115</v>
      </c>
      <c r="Z1179" s="7">
        <v>71899</v>
      </c>
      <c r="AA1179" s="7">
        <v>72124</v>
      </c>
      <c r="AB1179" s="5">
        <v>23.483000000000001</v>
      </c>
      <c r="AC1179" s="8">
        <v>22.82</v>
      </c>
      <c r="AD1179" s="5">
        <v>-179.27600000000001</v>
      </c>
      <c r="AE1179" s="5">
        <v>-149.80799999999999</v>
      </c>
      <c r="AF1179" s="7">
        <v>91749159</v>
      </c>
      <c r="AG1179" s="7">
        <v>91749159</v>
      </c>
      <c r="AH1179" s="7">
        <v>91749159</v>
      </c>
      <c r="AI1179" s="5">
        <v>2.33</v>
      </c>
      <c r="AJ1179" s="7" t="s">
        <v>42</v>
      </c>
      <c r="AK1179" s="7">
        <v>8147234</v>
      </c>
      <c r="AL1179" s="6">
        <v>124.245318</v>
      </c>
      <c r="AM1179" s="7">
        <v>267873562</v>
      </c>
      <c r="AN1179" s="5">
        <v>76.762889999999999</v>
      </c>
    </row>
    <row r="1180" spans="1:40" x14ac:dyDescent="0.3">
      <c r="A1180" s="4" t="s">
        <v>1229</v>
      </c>
      <c r="B1180" s="2">
        <v>4415853</v>
      </c>
      <c r="C1180" s="1" t="s">
        <v>41</v>
      </c>
      <c r="D1180" s="5">
        <v>4270.7833710300001</v>
      </c>
      <c r="E1180" s="6">
        <v>5087.0123709999998</v>
      </c>
      <c r="F1180" s="6">
        <v>5065.1963710000009</v>
      </c>
      <c r="G1180" s="8">
        <v>1.24</v>
      </c>
      <c r="H1180" s="5">
        <v>16.303376</v>
      </c>
      <c r="I1180" s="8">
        <v>1.24</v>
      </c>
      <c r="J1180" s="5">
        <v>16.303376</v>
      </c>
      <c r="K1180" s="5" t="s">
        <v>799</v>
      </c>
      <c r="L1180" s="5">
        <v>3.6295805000000003</v>
      </c>
      <c r="M1180" s="5">
        <v>12.397584</v>
      </c>
      <c r="N1180" s="5" t="s">
        <v>42</v>
      </c>
      <c r="O1180" s="5" t="s">
        <v>42</v>
      </c>
      <c r="P1180" s="5">
        <v>5.8680500000000002</v>
      </c>
      <c r="Q1180" s="5">
        <v>11.479392000000001</v>
      </c>
      <c r="R1180" s="5">
        <v>11.479392000000001</v>
      </c>
      <c r="S1180" s="1" t="s">
        <v>49</v>
      </c>
      <c r="T1180" s="7">
        <v>821028</v>
      </c>
      <c r="U1180" s="7">
        <v>854800</v>
      </c>
      <c r="V1180" s="7">
        <v>890265</v>
      </c>
      <c r="W1180" s="7">
        <v>775351</v>
      </c>
      <c r="X1180" s="7">
        <v>866900</v>
      </c>
      <c r="Y1180" s="7">
        <v>850960</v>
      </c>
      <c r="Z1180" s="7">
        <v>835565</v>
      </c>
      <c r="AA1180" s="7">
        <v>821028</v>
      </c>
      <c r="AB1180" s="5">
        <v>55.536999999999999</v>
      </c>
      <c r="AC1180" s="5">
        <v>57.228999999999999</v>
      </c>
      <c r="AD1180" s="5">
        <v>48.680999999999997</v>
      </c>
      <c r="AE1180" s="5">
        <v>50.408000000000001</v>
      </c>
      <c r="AF1180" s="7">
        <v>64924081</v>
      </c>
      <c r="AG1180" s="7">
        <v>64808655</v>
      </c>
      <c r="AH1180" s="7">
        <v>65911628</v>
      </c>
      <c r="AI1180" s="5">
        <v>61.92</v>
      </c>
      <c r="AJ1180" s="7">
        <v>300</v>
      </c>
      <c r="AK1180" s="7">
        <v>40271749</v>
      </c>
      <c r="AL1180" s="6">
        <v>2644.6457559999999</v>
      </c>
      <c r="AM1180" s="7">
        <v>43498725</v>
      </c>
      <c r="AN1180" s="5">
        <v>66.886120000000005</v>
      </c>
    </row>
    <row r="1181" spans="1:40" x14ac:dyDescent="0.3">
      <c r="A1181" s="4" t="s">
        <v>1230</v>
      </c>
      <c r="B1181" s="2">
        <v>4004104</v>
      </c>
      <c r="C1181" s="1" t="s">
        <v>54</v>
      </c>
      <c r="D1181" s="5">
        <v>4655.9521983000004</v>
      </c>
      <c r="E1181" s="6">
        <v>10166.952198000001</v>
      </c>
      <c r="F1181" s="6" t="s">
        <v>42</v>
      </c>
      <c r="G1181" s="5">
        <v>0.1</v>
      </c>
      <c r="H1181" s="5">
        <v>27.268293</v>
      </c>
      <c r="I1181" s="5">
        <v>0.1</v>
      </c>
      <c r="J1181" s="5">
        <v>27.268293</v>
      </c>
      <c r="K1181" s="5">
        <v>1.6094049899999998</v>
      </c>
      <c r="L1181" s="5">
        <v>1.1227153999999999</v>
      </c>
      <c r="M1181" s="5">
        <v>20.729295</v>
      </c>
      <c r="N1181" s="5" t="s">
        <v>42</v>
      </c>
      <c r="O1181" s="5" t="s">
        <v>42</v>
      </c>
      <c r="P1181" s="5">
        <v>0.43496800000000002</v>
      </c>
      <c r="Q1181" s="5">
        <v>4.6066839999999996</v>
      </c>
      <c r="R1181" s="5">
        <v>4.6066839999999996</v>
      </c>
      <c r="S1181" s="1" t="s">
        <v>45</v>
      </c>
      <c r="T1181" s="7">
        <v>23866000</v>
      </c>
      <c r="U1181" s="7">
        <v>25449000</v>
      </c>
      <c r="V1181" s="7">
        <v>25399000</v>
      </c>
      <c r="W1181" s="7">
        <v>18097000</v>
      </c>
      <c r="X1181" s="7">
        <v>23374000</v>
      </c>
      <c r="Y1181" s="7">
        <v>23509000</v>
      </c>
      <c r="Z1181" s="7">
        <v>23693000</v>
      </c>
      <c r="AA1181" s="7">
        <v>23866000</v>
      </c>
      <c r="AB1181" s="8">
        <v>40.74</v>
      </c>
      <c r="AC1181" s="5">
        <v>40.866</v>
      </c>
      <c r="AD1181" s="8">
        <v>8.2629999999999999</v>
      </c>
      <c r="AE1181" s="8">
        <v>7.774</v>
      </c>
      <c r="AF1181" s="7">
        <v>277635790</v>
      </c>
      <c r="AG1181" s="7">
        <v>277373416</v>
      </c>
      <c r="AH1181" s="7">
        <v>273700000</v>
      </c>
      <c r="AI1181" s="5">
        <v>76.12</v>
      </c>
      <c r="AJ1181" s="7">
        <v>486</v>
      </c>
      <c r="AK1181" s="7">
        <v>211326883</v>
      </c>
      <c r="AL1181" s="6">
        <v>3543.9518269999999</v>
      </c>
      <c r="AM1181" s="7">
        <v>275342725</v>
      </c>
      <c r="AN1181" s="5">
        <v>99.17407</v>
      </c>
    </row>
    <row r="1182" spans="1:40" x14ac:dyDescent="0.3">
      <c r="A1182" s="4" t="s">
        <v>1231</v>
      </c>
      <c r="B1182" s="2">
        <v>4246742</v>
      </c>
      <c r="C1182" s="1" t="s">
        <v>54</v>
      </c>
      <c r="D1182" s="5">
        <v>4126.23911288</v>
      </c>
      <c r="E1182" s="6">
        <v>5119.9401120000002</v>
      </c>
      <c r="F1182" s="6" t="s">
        <v>42</v>
      </c>
      <c r="G1182" s="8">
        <v>1.07</v>
      </c>
      <c r="H1182" s="5">
        <v>25.353135000000002</v>
      </c>
      <c r="I1182" s="8">
        <v>1.07</v>
      </c>
      <c r="J1182" s="5">
        <v>25.353135000000002</v>
      </c>
      <c r="K1182" s="5">
        <v>14.337439340000001</v>
      </c>
      <c r="L1182" s="5">
        <v>3.0384052500000003</v>
      </c>
      <c r="M1182" s="5">
        <v>13.853922000000001</v>
      </c>
      <c r="N1182" s="5" t="s">
        <v>42</v>
      </c>
      <c r="O1182" s="5" t="s">
        <v>42</v>
      </c>
      <c r="P1182" s="5">
        <v>0.83372299999999999</v>
      </c>
      <c r="Q1182" s="5">
        <v>9.3265329999999995</v>
      </c>
      <c r="R1182" s="5">
        <v>9.3265329999999995</v>
      </c>
      <c r="S1182" s="1" t="s">
        <v>49</v>
      </c>
      <c r="T1182" s="7">
        <v>5715309</v>
      </c>
      <c r="U1182" s="7">
        <v>4420599</v>
      </c>
      <c r="V1182" s="7">
        <v>3497632</v>
      </c>
      <c r="W1182" s="7">
        <v>3491497</v>
      </c>
      <c r="X1182" s="7">
        <v>6141057</v>
      </c>
      <c r="Y1182" s="7">
        <v>6021458</v>
      </c>
      <c r="Z1182" s="7">
        <v>5871120</v>
      </c>
      <c r="AA1182" s="7">
        <v>5715309</v>
      </c>
      <c r="AB1182" s="8">
        <v>10.279</v>
      </c>
      <c r="AC1182" s="8">
        <v>10.996</v>
      </c>
      <c r="AD1182" s="8">
        <v>6.4</v>
      </c>
      <c r="AE1182" s="8">
        <v>6.6150000000000002</v>
      </c>
      <c r="AF1182" s="7">
        <v>53712733</v>
      </c>
      <c r="AG1182" s="7">
        <v>53672740</v>
      </c>
      <c r="AH1182" s="7">
        <v>53352611</v>
      </c>
      <c r="AI1182" s="5">
        <v>96.57</v>
      </c>
      <c r="AJ1182" s="7">
        <v>366</v>
      </c>
      <c r="AK1182" s="7">
        <v>51872286</v>
      </c>
      <c r="AL1182" s="6">
        <v>3984.8290099999999</v>
      </c>
      <c r="AM1182" s="7">
        <v>53161762</v>
      </c>
      <c r="AN1182" s="5">
        <v>98.973579999999998</v>
      </c>
    </row>
    <row r="1183" spans="1:40" x14ac:dyDescent="0.3">
      <c r="A1183" s="4" t="s">
        <v>1232</v>
      </c>
      <c r="B1183" s="2">
        <v>4910609</v>
      </c>
      <c r="C1183" s="1" t="s">
        <v>41</v>
      </c>
      <c r="D1183" s="5">
        <v>5091.3897649500004</v>
      </c>
      <c r="E1183" s="6">
        <v>5453.7857640000002</v>
      </c>
      <c r="F1183" s="6" t="s">
        <v>42</v>
      </c>
      <c r="G1183" s="8">
        <v>1.1000000000000001</v>
      </c>
      <c r="H1183" s="5">
        <v>15.804926999999999</v>
      </c>
      <c r="I1183" s="8">
        <v>1.1000000000000001</v>
      </c>
      <c r="J1183" s="5">
        <v>15.804926999999999</v>
      </c>
      <c r="K1183" s="5">
        <v>2.1638103499999999</v>
      </c>
      <c r="L1183" s="5">
        <v>2.1638103499999999</v>
      </c>
      <c r="M1183" s="5">
        <v>23.399066999999999</v>
      </c>
      <c r="N1183" s="5" t="s">
        <v>42</v>
      </c>
      <c r="O1183" s="5" t="s">
        <v>42</v>
      </c>
      <c r="P1183" s="5">
        <v>1.009822</v>
      </c>
      <c r="Q1183" s="5">
        <v>5.6998939999999996</v>
      </c>
      <c r="R1183" s="5">
        <v>5.6998939999999996</v>
      </c>
      <c r="S1183" s="1" t="s">
        <v>45</v>
      </c>
      <c r="T1183" s="7">
        <v>5153237</v>
      </c>
      <c r="U1183" s="7">
        <v>4795244</v>
      </c>
      <c r="V1183" s="7">
        <v>4548763</v>
      </c>
      <c r="W1183" s="7">
        <v>3449749</v>
      </c>
      <c r="X1183" s="7">
        <v>5400785</v>
      </c>
      <c r="Y1183" s="7">
        <v>5320059</v>
      </c>
      <c r="Z1183" s="7">
        <v>5240295</v>
      </c>
      <c r="AA1183" s="7">
        <v>5153237</v>
      </c>
      <c r="AB1183" s="5">
        <v>33.518000000000001</v>
      </c>
      <c r="AC1183" s="5">
        <v>34.222000000000001</v>
      </c>
      <c r="AD1183" s="8">
        <v>9.6039999999999992</v>
      </c>
      <c r="AE1183" s="8">
        <v>10.087999999999999</v>
      </c>
      <c r="AF1183" s="7">
        <v>92260283</v>
      </c>
      <c r="AG1183" s="7">
        <v>92260283</v>
      </c>
      <c r="AH1183" s="7">
        <v>92784344</v>
      </c>
      <c r="AI1183" s="8">
        <v>74.31</v>
      </c>
      <c r="AJ1183" s="7">
        <v>368</v>
      </c>
      <c r="AK1183" s="7">
        <v>68571603</v>
      </c>
      <c r="AL1183" s="6">
        <v>3783.4381950000002</v>
      </c>
      <c r="AM1183" s="7">
        <v>65975889</v>
      </c>
      <c r="AN1183" s="5">
        <v>71.497559999999993</v>
      </c>
    </row>
    <row r="1184" spans="1:40" x14ac:dyDescent="0.3">
      <c r="A1184" s="4" t="s">
        <v>1233</v>
      </c>
      <c r="B1184" s="2">
        <v>4378147</v>
      </c>
      <c r="C1184" s="1" t="s">
        <v>54</v>
      </c>
      <c r="D1184" s="5">
        <v>4475.7179663300003</v>
      </c>
      <c r="E1184" s="6">
        <v>5572.9589660000001</v>
      </c>
      <c r="F1184" s="6" t="s">
        <v>42</v>
      </c>
      <c r="G1184" s="8">
        <v>1.1870000000000001</v>
      </c>
      <c r="H1184" s="5">
        <v>14.875752</v>
      </c>
      <c r="I1184" s="8">
        <v>1.1870000000000001</v>
      </c>
      <c r="J1184" s="5">
        <v>14.875752</v>
      </c>
      <c r="K1184" s="5" t="s">
        <v>799</v>
      </c>
      <c r="L1184" s="5">
        <v>2.4310604599999999</v>
      </c>
      <c r="M1184" s="5">
        <v>11.829482</v>
      </c>
      <c r="N1184" s="5" t="s">
        <v>42</v>
      </c>
      <c r="O1184" s="5" t="s">
        <v>42</v>
      </c>
      <c r="P1184" s="5">
        <v>1.0502739999999999</v>
      </c>
      <c r="Q1184" s="5">
        <v>8.0541309999999999</v>
      </c>
      <c r="R1184" s="5">
        <v>8.0541309999999999</v>
      </c>
      <c r="S1184" s="1" t="s">
        <v>43</v>
      </c>
      <c r="T1184" s="7">
        <v>5306197</v>
      </c>
      <c r="U1184" s="7">
        <v>4904728</v>
      </c>
      <c r="V1184" s="7">
        <v>4631018</v>
      </c>
      <c r="W1184" s="7">
        <v>4254485</v>
      </c>
      <c r="X1184" s="7">
        <v>5306197</v>
      </c>
      <c r="Y1184" s="7">
        <v>5250280</v>
      </c>
      <c r="Z1184" s="7">
        <v>5124028</v>
      </c>
      <c r="AA1184" s="7">
        <v>4982523</v>
      </c>
      <c r="AB1184" s="5">
        <v>23.588000000000001</v>
      </c>
      <c r="AC1184" s="5">
        <v>23.588000000000001</v>
      </c>
      <c r="AD1184" s="8">
        <v>11.366</v>
      </c>
      <c r="AE1184" s="8">
        <v>11.366</v>
      </c>
      <c r="AF1184" s="7">
        <v>60352000</v>
      </c>
      <c r="AG1184" s="7">
        <v>60427000</v>
      </c>
      <c r="AH1184" s="7">
        <v>60998000</v>
      </c>
      <c r="AI1184" s="5">
        <v>99.57</v>
      </c>
      <c r="AJ1184" s="7">
        <v>453</v>
      </c>
      <c r="AK1184" s="7">
        <v>60033108</v>
      </c>
      <c r="AL1184" s="6">
        <v>4456.2576060000001</v>
      </c>
      <c r="AM1184" s="7">
        <v>59592345</v>
      </c>
      <c r="AN1184" s="5">
        <v>98.834190000000007</v>
      </c>
    </row>
    <row r="1185" spans="1:40" x14ac:dyDescent="0.3">
      <c r="A1185" s="4" t="s">
        <v>1234</v>
      </c>
      <c r="B1185" s="2">
        <v>4006323</v>
      </c>
      <c r="C1185" s="1" t="s">
        <v>54</v>
      </c>
      <c r="D1185" s="5">
        <v>3603.0373517600001</v>
      </c>
      <c r="E1185" s="6">
        <v>3866.8043510000002</v>
      </c>
      <c r="F1185" s="6">
        <v>3885.1003519999995</v>
      </c>
      <c r="G1185" s="8">
        <v>5.0999999999999996</v>
      </c>
      <c r="H1185" s="5">
        <v>7.1146919999999998</v>
      </c>
      <c r="I1185" s="8">
        <v>5.0999999999999996</v>
      </c>
      <c r="J1185" s="5">
        <v>7.1146919999999998</v>
      </c>
      <c r="K1185" s="5">
        <v>1.2736329900000001</v>
      </c>
      <c r="L1185" s="5">
        <v>1.26628995</v>
      </c>
      <c r="M1185" s="5">
        <v>28.256881</v>
      </c>
      <c r="N1185" s="5">
        <v>7.02549102982083</v>
      </c>
      <c r="O1185" s="5">
        <v>6.9364351298319402</v>
      </c>
      <c r="P1185" s="5">
        <v>0.90515500000000004</v>
      </c>
      <c r="Q1185" s="5">
        <v>5.7351669999999997</v>
      </c>
      <c r="R1185" s="5">
        <v>5.7351669999999997</v>
      </c>
      <c r="S1185" s="1" t="s">
        <v>49</v>
      </c>
      <c r="T1185" s="7">
        <v>4033502</v>
      </c>
      <c r="U1185" s="7">
        <v>4131393</v>
      </c>
      <c r="V1185" s="7">
        <v>3745887</v>
      </c>
      <c r="W1185" s="7">
        <v>3046145</v>
      </c>
      <c r="X1185" s="7">
        <v>4271981</v>
      </c>
      <c r="Y1185" s="7">
        <v>4175443</v>
      </c>
      <c r="Z1185" s="7">
        <v>4079675</v>
      </c>
      <c r="AA1185" s="7">
        <v>4033502</v>
      </c>
      <c r="AB1185" s="5">
        <v>25.004999999999999</v>
      </c>
      <c r="AC1185" s="5">
        <v>26.536000000000001</v>
      </c>
      <c r="AD1185" s="5">
        <v>14.661</v>
      </c>
      <c r="AE1185" s="5">
        <v>15.782999999999999</v>
      </c>
      <c r="AF1185" s="7">
        <v>27205054</v>
      </c>
      <c r="AG1185" s="7">
        <v>27403908</v>
      </c>
      <c r="AH1185" s="7">
        <v>27848522</v>
      </c>
      <c r="AI1185" s="5">
        <v>97.65</v>
      </c>
      <c r="AJ1185" s="7">
        <v>404</v>
      </c>
      <c r="AK1185" s="7">
        <v>26565024</v>
      </c>
      <c r="AL1185" s="6">
        <v>3518.2717779999998</v>
      </c>
      <c r="AM1185" s="7">
        <v>26610352</v>
      </c>
      <c r="AN1185" s="8">
        <v>97.813999999999993</v>
      </c>
    </row>
    <row r="1186" spans="1:40" x14ac:dyDescent="0.3">
      <c r="A1186" s="4" t="s">
        <v>1235</v>
      </c>
      <c r="B1186" s="2">
        <v>4121009</v>
      </c>
      <c r="C1186" s="1" t="s">
        <v>54</v>
      </c>
      <c r="D1186" s="5">
        <v>4360.0340170199997</v>
      </c>
      <c r="E1186" s="6">
        <v>6604.9520169999996</v>
      </c>
      <c r="F1186" s="6">
        <v>6604.9520169999996</v>
      </c>
      <c r="G1186" s="5">
        <v>0.222</v>
      </c>
      <c r="H1186" s="5">
        <v>27.411894</v>
      </c>
      <c r="I1186" s="5">
        <v>0.222</v>
      </c>
      <c r="J1186" s="5">
        <v>27.411894</v>
      </c>
      <c r="K1186" s="5">
        <v>3.9798528900000001</v>
      </c>
      <c r="L1186" s="5">
        <v>3.37812161</v>
      </c>
      <c r="M1186" s="5">
        <v>49.287129</v>
      </c>
      <c r="N1186" s="5">
        <v>51.757323842492703</v>
      </c>
      <c r="O1186" s="5">
        <v>33.017314120069301</v>
      </c>
      <c r="P1186" s="5">
        <v>6.0553229999999996</v>
      </c>
      <c r="Q1186" s="5">
        <v>12.857043000000001</v>
      </c>
      <c r="R1186" s="5">
        <v>12.857043000000001</v>
      </c>
      <c r="S1186" s="1" t="s">
        <v>49</v>
      </c>
      <c r="T1186" s="7">
        <v>990337</v>
      </c>
      <c r="U1186" s="7">
        <v>845568</v>
      </c>
      <c r="V1186" s="7">
        <v>781461</v>
      </c>
      <c r="W1186" s="7">
        <v>874970</v>
      </c>
      <c r="X1186" s="7">
        <v>1090768</v>
      </c>
      <c r="Y1186" s="7">
        <v>1051974</v>
      </c>
      <c r="Z1186" s="7">
        <v>1028991</v>
      </c>
      <c r="AA1186" s="7">
        <v>990337</v>
      </c>
      <c r="AB1186" s="8">
        <v>54.66</v>
      </c>
      <c r="AC1186" s="5">
        <v>58.408000000000001</v>
      </c>
      <c r="AD1186" s="5">
        <v>42.881999999999998</v>
      </c>
      <c r="AE1186" s="5">
        <v>46.499000000000002</v>
      </c>
      <c r="AF1186" s="7">
        <v>175175644</v>
      </c>
      <c r="AG1186" s="7">
        <v>156300536</v>
      </c>
      <c r="AH1186" s="7">
        <v>156120091</v>
      </c>
      <c r="AI1186" s="5">
        <v>94.92</v>
      </c>
      <c r="AJ1186" s="7">
        <v>359</v>
      </c>
      <c r="AK1186" s="7">
        <v>166280899</v>
      </c>
      <c r="AL1186" s="6">
        <v>4138.7315760000001</v>
      </c>
      <c r="AM1186" s="7">
        <v>163219275</v>
      </c>
      <c r="AN1186" s="5">
        <v>93.176519999999996</v>
      </c>
    </row>
    <row r="1187" spans="1:40" x14ac:dyDescent="0.3">
      <c r="A1187" s="4" t="s">
        <v>1236</v>
      </c>
      <c r="B1187" s="2">
        <v>4963707</v>
      </c>
      <c r="C1187" s="1" t="s">
        <v>41</v>
      </c>
      <c r="D1187" s="5">
        <v>4244.4097886700001</v>
      </c>
      <c r="E1187" s="6">
        <v>4193.5907880000004</v>
      </c>
      <c r="F1187" s="6" t="s">
        <v>42</v>
      </c>
      <c r="G1187" s="8">
        <v>1.486</v>
      </c>
      <c r="H1187" s="5">
        <v>39.074812999999999</v>
      </c>
      <c r="I1187" s="8">
        <v>1.486</v>
      </c>
      <c r="J1187" s="5">
        <v>39.074812999999999</v>
      </c>
      <c r="K1187" s="5">
        <v>3.2077712000000003</v>
      </c>
      <c r="L1187" s="5">
        <v>3.2077712000000003</v>
      </c>
      <c r="M1187" s="5">
        <v>12.57746</v>
      </c>
      <c r="N1187" s="5" t="s">
        <v>42</v>
      </c>
      <c r="O1187" s="5" t="s">
        <v>42</v>
      </c>
      <c r="P1187" s="5">
        <v>1.0587660000000001</v>
      </c>
      <c r="Q1187" s="5">
        <v>14.799046000000001</v>
      </c>
      <c r="R1187" s="5">
        <v>14.799046000000001</v>
      </c>
      <c r="S1187" s="1" t="s">
        <v>43</v>
      </c>
      <c r="T1187" s="7">
        <v>3960827</v>
      </c>
      <c r="U1187" s="7">
        <v>4210305</v>
      </c>
      <c r="V1187" s="7">
        <v>3811368</v>
      </c>
      <c r="W1187" s="7">
        <v>3368865</v>
      </c>
      <c r="X1187" s="7">
        <v>3960827</v>
      </c>
      <c r="Y1187" s="7">
        <v>3934205</v>
      </c>
      <c r="Z1187" s="7">
        <v>3995064</v>
      </c>
      <c r="AA1187" s="7">
        <v>4098987</v>
      </c>
      <c r="AB1187" s="8">
        <v>9.5570000000000004</v>
      </c>
      <c r="AC1187" s="8">
        <v>9.5570000000000004</v>
      </c>
      <c r="AD1187" s="8">
        <v>6.718</v>
      </c>
      <c r="AE1187" s="8">
        <v>6.718</v>
      </c>
      <c r="AF1187" s="7">
        <v>27122000</v>
      </c>
      <c r="AG1187" s="7">
        <v>27285000</v>
      </c>
      <c r="AH1187" s="7">
        <v>27466000</v>
      </c>
      <c r="AI1187" s="8">
        <v>95.71</v>
      </c>
      <c r="AJ1187" s="7">
        <v>339</v>
      </c>
      <c r="AK1187" s="7">
        <v>25930155</v>
      </c>
      <c r="AL1187" s="6">
        <v>4062.9959859999999</v>
      </c>
      <c r="AM1187" s="7">
        <v>26650230</v>
      </c>
      <c r="AN1187" s="5">
        <v>98.367959999999997</v>
      </c>
    </row>
    <row r="1188" spans="1:40" x14ac:dyDescent="0.3">
      <c r="A1188" s="4" t="s">
        <v>1237</v>
      </c>
      <c r="B1188" s="2">
        <v>4912136</v>
      </c>
      <c r="C1188" s="1" t="s">
        <v>54</v>
      </c>
      <c r="D1188" s="5">
        <v>4271.4071672500004</v>
      </c>
      <c r="E1188" s="6">
        <v>5022.7721670000001</v>
      </c>
      <c r="F1188" s="6" t="s">
        <v>42</v>
      </c>
      <c r="G1188" s="5">
        <v>0.89</v>
      </c>
      <c r="H1188" s="5">
        <v>23.984294999999999</v>
      </c>
      <c r="I1188" s="5">
        <v>0.89</v>
      </c>
      <c r="J1188" s="5">
        <v>23.984294999999999</v>
      </c>
      <c r="K1188" s="5">
        <v>38.387978140000001</v>
      </c>
      <c r="L1188" s="5">
        <v>4.9734513299999996</v>
      </c>
      <c r="M1188" s="5">
        <v>18.318123</v>
      </c>
      <c r="N1188" s="5" t="s">
        <v>42</v>
      </c>
      <c r="O1188" s="5" t="s">
        <v>42</v>
      </c>
      <c r="P1188" s="5">
        <v>2.0713460000000001</v>
      </c>
      <c r="Q1188" s="5">
        <v>13.700381</v>
      </c>
      <c r="R1188" s="5">
        <v>13.700381</v>
      </c>
      <c r="S1188" s="1" t="s">
        <v>49</v>
      </c>
      <c r="T1188" s="7">
        <v>2381995</v>
      </c>
      <c r="U1188" s="7">
        <v>2270336</v>
      </c>
      <c r="V1188" s="7">
        <v>2147930</v>
      </c>
      <c r="W1188" s="7">
        <v>1612169</v>
      </c>
      <c r="X1188" s="7">
        <v>2424883</v>
      </c>
      <c r="Y1188" s="7">
        <v>2397763</v>
      </c>
      <c r="Z1188" s="7">
        <v>2403259</v>
      </c>
      <c r="AA1188" s="7">
        <v>2381995</v>
      </c>
      <c r="AB1188" s="5">
        <v>52.582000000000001</v>
      </c>
      <c r="AC1188" s="5">
        <v>53.481000000000002</v>
      </c>
      <c r="AD1188" s="5">
        <v>13.590999999999999</v>
      </c>
      <c r="AE1188" s="5">
        <v>13.766</v>
      </c>
      <c r="AF1188" s="7">
        <v>61162949</v>
      </c>
      <c r="AG1188" s="7">
        <v>62141383</v>
      </c>
      <c r="AH1188" s="7">
        <v>64323933</v>
      </c>
      <c r="AI1188" s="5">
        <v>59.66</v>
      </c>
      <c r="AJ1188" s="7">
        <v>335</v>
      </c>
      <c r="AK1188" s="7">
        <v>36275317</v>
      </c>
      <c r="AL1188" s="6">
        <v>2548.341019</v>
      </c>
      <c r="AM1188" s="7">
        <v>27747811</v>
      </c>
      <c r="AN1188" s="5">
        <v>45.635629999999999</v>
      </c>
    </row>
    <row r="1189" spans="1:40" x14ac:dyDescent="0.3">
      <c r="A1189" s="4" t="s">
        <v>1238</v>
      </c>
      <c r="B1189" s="2">
        <v>10993244</v>
      </c>
      <c r="C1189" s="1" t="s">
        <v>41</v>
      </c>
      <c r="D1189" s="5">
        <v>4151.3823412499996</v>
      </c>
      <c r="E1189" s="6">
        <v>4378.3823410000005</v>
      </c>
      <c r="F1189" s="6" t="s">
        <v>42</v>
      </c>
      <c r="G1189" s="8">
        <v>1.3</v>
      </c>
      <c r="H1189" s="5">
        <v>18.262174999999999</v>
      </c>
      <c r="I1189" s="8">
        <v>1.3</v>
      </c>
      <c r="J1189" s="5">
        <v>18.262174999999999</v>
      </c>
      <c r="K1189" s="5" t="s">
        <v>799</v>
      </c>
      <c r="L1189" s="5">
        <v>15.89721254</v>
      </c>
      <c r="M1189" s="5">
        <v>18.123138000000001</v>
      </c>
      <c r="N1189" s="5" t="s">
        <v>42</v>
      </c>
      <c r="O1189" s="5" t="s">
        <v>42</v>
      </c>
      <c r="P1189" s="5">
        <v>2.396487</v>
      </c>
      <c r="Q1189" s="5">
        <v>11.056521</v>
      </c>
      <c r="R1189" s="5">
        <v>11.056521</v>
      </c>
      <c r="S1189" s="1" t="s">
        <v>49</v>
      </c>
      <c r="T1189" s="7">
        <v>1780000</v>
      </c>
      <c r="U1189" s="7">
        <v>1662000</v>
      </c>
      <c r="V1189" s="7">
        <v>1602000</v>
      </c>
      <c r="W1189" s="7">
        <v>1474000</v>
      </c>
      <c r="X1189" s="7">
        <v>1827000</v>
      </c>
      <c r="Y1189" s="7">
        <v>1810000</v>
      </c>
      <c r="Z1189" s="7">
        <v>1791000</v>
      </c>
      <c r="AA1189" s="7">
        <v>1780000</v>
      </c>
      <c r="AB1189" s="5">
        <v>49.719000000000001</v>
      </c>
      <c r="AC1189" s="5">
        <v>53.804000000000002</v>
      </c>
      <c r="AD1189" s="5">
        <v>17.079000000000001</v>
      </c>
      <c r="AE1189" s="5">
        <v>21.565000000000001</v>
      </c>
      <c r="AF1189" s="7">
        <v>75782534</v>
      </c>
      <c r="AG1189" s="7">
        <v>77049920</v>
      </c>
      <c r="AH1189" s="7">
        <v>79617524</v>
      </c>
      <c r="AI1189" s="5">
        <v>103.31</v>
      </c>
      <c r="AJ1189" s="7">
        <v>400</v>
      </c>
      <c r="AK1189" s="7">
        <v>78330992</v>
      </c>
      <c r="AL1189" s="6">
        <v>4288.6218120000003</v>
      </c>
      <c r="AM1189" s="7">
        <v>75479270</v>
      </c>
      <c r="AN1189" s="5">
        <v>99.544920000000005</v>
      </c>
    </row>
    <row r="1190" spans="1:40" x14ac:dyDescent="0.3">
      <c r="A1190" s="4" t="s">
        <v>1239</v>
      </c>
      <c r="B1190" s="2">
        <v>4884349</v>
      </c>
      <c r="C1190" s="1" t="s">
        <v>41</v>
      </c>
      <c r="D1190" s="5">
        <v>6338.4329594800001</v>
      </c>
      <c r="E1190" s="6">
        <v>4078.2329589999999</v>
      </c>
      <c r="F1190" s="6" t="s">
        <v>42</v>
      </c>
      <c r="G1190" s="5">
        <v>-0.26</v>
      </c>
      <c r="H1190" s="5">
        <v>26.522167</v>
      </c>
      <c r="I1190" s="5">
        <v>-0.47299999999999998</v>
      </c>
      <c r="J1190" s="5" t="s">
        <v>799</v>
      </c>
      <c r="K1190" s="5">
        <v>1.8730865600000002</v>
      </c>
      <c r="L1190" s="5">
        <v>1.86736959</v>
      </c>
      <c r="M1190" s="5" t="s">
        <v>42</v>
      </c>
      <c r="N1190" s="5" t="s">
        <v>42</v>
      </c>
      <c r="O1190" s="5" t="s">
        <v>42</v>
      </c>
      <c r="P1190" s="5">
        <v>0.47108299999999997</v>
      </c>
      <c r="Q1190" s="5">
        <v>4.7532810000000003</v>
      </c>
      <c r="R1190" s="5">
        <v>4.7532810000000003</v>
      </c>
      <c r="S1190" s="1" t="s">
        <v>49</v>
      </c>
      <c r="T1190" s="7">
        <v>9466906.6550012268</v>
      </c>
      <c r="U1190" s="7">
        <v>7735908.4053060496</v>
      </c>
      <c r="V1190" s="7">
        <v>4834032.7511473875</v>
      </c>
      <c r="W1190" s="7">
        <v>3033896.2625468699</v>
      </c>
      <c r="X1190" s="7">
        <v>8657142.25</v>
      </c>
      <c r="Y1190" s="7">
        <v>9303749.25</v>
      </c>
      <c r="Z1190" s="7">
        <v>8944859.521341566</v>
      </c>
      <c r="AA1190" s="7">
        <v>9466906.6550012268</v>
      </c>
      <c r="AB1190" s="5">
        <v>55.003</v>
      </c>
      <c r="AC1190" s="5">
        <v>55.067999999999998</v>
      </c>
      <c r="AD1190" s="8">
        <v>8.7810000000000006</v>
      </c>
      <c r="AE1190" s="8">
        <v>8.2569999999999997</v>
      </c>
      <c r="AF1190" s="7">
        <v>199340118</v>
      </c>
      <c r="AG1190" s="7">
        <v>293850159</v>
      </c>
      <c r="AH1190" s="7">
        <v>361482282</v>
      </c>
      <c r="AI1190" s="5">
        <v>24.58</v>
      </c>
      <c r="AJ1190" s="7">
        <v>308</v>
      </c>
      <c r="AK1190" s="7">
        <v>57884789</v>
      </c>
      <c r="AL1190" s="6">
        <v>1558.258519</v>
      </c>
      <c r="AM1190" s="7">
        <v>192494975</v>
      </c>
      <c r="AN1190" s="5">
        <v>81.754670000000004</v>
      </c>
    </row>
    <row r="1191" spans="1:40" x14ac:dyDescent="0.3">
      <c r="A1191" s="4" t="s">
        <v>1240</v>
      </c>
      <c r="B1191" s="2">
        <v>4259507</v>
      </c>
      <c r="C1191" s="1" t="s">
        <v>41</v>
      </c>
      <c r="D1191" s="5">
        <v>4031.4391572</v>
      </c>
      <c r="E1191" s="6">
        <v>6437.0221570000003</v>
      </c>
      <c r="F1191" s="6">
        <v>6447.038157</v>
      </c>
      <c r="G1191" s="5">
        <v>0.127</v>
      </c>
      <c r="H1191" s="5">
        <v>41.560975609756099</v>
      </c>
      <c r="I1191" s="5">
        <v>0.127</v>
      </c>
      <c r="J1191" s="5">
        <v>41.560975609756099</v>
      </c>
      <c r="K1191" s="5">
        <v>1.48430007547714</v>
      </c>
      <c r="L1191" s="5">
        <v>1.4687316135999</v>
      </c>
      <c r="M1191" s="5">
        <v>12.792793</v>
      </c>
      <c r="N1191" s="5" t="s">
        <v>42</v>
      </c>
      <c r="O1191" s="5" t="s">
        <v>42</v>
      </c>
      <c r="P1191" s="5">
        <v>9.4339670000000009</v>
      </c>
      <c r="Q1191" s="5">
        <v>15.779658</v>
      </c>
      <c r="R1191" s="5">
        <v>16.806186885151899</v>
      </c>
      <c r="S1191" s="1" t="s">
        <v>49</v>
      </c>
      <c r="T1191" s="7">
        <v>647215</v>
      </c>
      <c r="U1191" s="7">
        <v>582178</v>
      </c>
      <c r="V1191" s="7">
        <v>541623</v>
      </c>
      <c r="W1191" s="7">
        <v>585251</v>
      </c>
      <c r="X1191" s="7">
        <v>683252</v>
      </c>
      <c r="Y1191" s="7">
        <v>668248</v>
      </c>
      <c r="Z1191" s="7">
        <v>652462</v>
      </c>
      <c r="AA1191" s="7">
        <v>647215</v>
      </c>
      <c r="AB1191" s="5">
        <v>69.682000000000002</v>
      </c>
      <c r="AC1191" s="5">
        <v>68.296000000000006</v>
      </c>
      <c r="AD1191" s="5">
        <v>61.414000000000001</v>
      </c>
      <c r="AE1191" s="5">
        <v>59.570999999999998</v>
      </c>
      <c r="AF1191" s="7">
        <v>236586805</v>
      </c>
      <c r="AG1191" s="7">
        <v>234262497</v>
      </c>
      <c r="AH1191" s="7">
        <v>231219523</v>
      </c>
      <c r="AI1191" s="5">
        <v>96.43</v>
      </c>
      <c r="AJ1191" s="7">
        <v>450</v>
      </c>
      <c r="AK1191" s="7">
        <v>228130127</v>
      </c>
      <c r="AL1191" s="6">
        <v>3887.337364</v>
      </c>
      <c r="AM1191" s="7">
        <v>233176626</v>
      </c>
      <c r="AN1191" s="5">
        <v>98.558589999999995</v>
      </c>
    </row>
    <row r="1192" spans="1:40" x14ac:dyDescent="0.3">
      <c r="A1192" s="4" t="s">
        <v>1241</v>
      </c>
      <c r="B1192" s="2">
        <v>4397865</v>
      </c>
      <c r="C1192" s="1" t="s">
        <v>54</v>
      </c>
      <c r="D1192" s="5">
        <v>3742.5226185000001</v>
      </c>
      <c r="E1192" s="6">
        <v>6187.9226179999996</v>
      </c>
      <c r="F1192" s="6" t="s">
        <v>42</v>
      </c>
      <c r="G1192" s="5">
        <v>-4.2880000000000003</v>
      </c>
      <c r="H1192" s="5" t="s">
        <v>799</v>
      </c>
      <c r="I1192" s="5">
        <v>-4.2880000000000003</v>
      </c>
      <c r="J1192" s="5" t="s">
        <v>799</v>
      </c>
      <c r="K1192" s="5" t="s">
        <v>799</v>
      </c>
      <c r="L1192" s="5" t="s">
        <v>799</v>
      </c>
      <c r="M1192" s="5">
        <v>6.3408939999999996</v>
      </c>
      <c r="N1192" s="5" t="s">
        <v>42</v>
      </c>
      <c r="O1192" s="5" t="s">
        <v>42</v>
      </c>
      <c r="P1192" s="5">
        <v>1.741752</v>
      </c>
      <c r="Q1192" s="5">
        <v>12.390713999999999</v>
      </c>
      <c r="R1192" s="5">
        <v>12.390713999999999</v>
      </c>
      <c r="S1192" s="1" t="s">
        <v>43</v>
      </c>
      <c r="T1192" s="7">
        <v>3552700</v>
      </c>
      <c r="U1192" s="7">
        <v>3551300</v>
      </c>
      <c r="V1192" s="7">
        <v>3924100</v>
      </c>
      <c r="W1192" s="7">
        <v>4925000</v>
      </c>
      <c r="X1192" s="7">
        <v>3552700</v>
      </c>
      <c r="Y1192" s="7">
        <v>3512500</v>
      </c>
      <c r="Z1192" s="7">
        <v>3429000</v>
      </c>
      <c r="AA1192" s="7">
        <v>3435100</v>
      </c>
      <c r="AB1192" s="8">
        <v>26.29</v>
      </c>
      <c r="AC1192" s="8">
        <v>26.29</v>
      </c>
      <c r="AD1192" s="8">
        <v>12.534000000000001</v>
      </c>
      <c r="AE1192" s="8">
        <v>12.534000000000001</v>
      </c>
      <c r="AF1192" s="7">
        <v>57115475</v>
      </c>
      <c r="AG1192" s="7">
        <v>56800000</v>
      </c>
      <c r="AH1192" s="7">
        <v>56500000</v>
      </c>
      <c r="AI1192" s="5">
        <v>77.260000000000005</v>
      </c>
      <c r="AJ1192" s="7">
        <v>539</v>
      </c>
      <c r="AK1192" s="7">
        <v>44352161</v>
      </c>
      <c r="AL1192" s="6">
        <v>2889.0997670000002</v>
      </c>
      <c r="AM1192" s="7">
        <v>43375745</v>
      </c>
      <c r="AN1192" s="5">
        <v>75.559520000000006</v>
      </c>
    </row>
    <row r="1193" spans="1:40" x14ac:dyDescent="0.3">
      <c r="A1193" s="4" t="s">
        <v>1242</v>
      </c>
      <c r="B1193" s="2">
        <v>4006880</v>
      </c>
      <c r="C1193" s="1" t="s">
        <v>54</v>
      </c>
      <c r="D1193" s="5">
        <v>4417.1128044799998</v>
      </c>
      <c r="E1193" s="6">
        <v>10044.438803999999</v>
      </c>
      <c r="F1193" s="6">
        <v>10044.438803999999</v>
      </c>
      <c r="G1193" s="8">
        <v>1.4490000000000001</v>
      </c>
      <c r="H1193" s="5">
        <v>24.895779999999998</v>
      </c>
      <c r="I1193" s="8">
        <v>1.4490000000000001</v>
      </c>
      <c r="J1193" s="5">
        <v>24.895779999999998</v>
      </c>
      <c r="K1193" s="5">
        <v>2.0246413400000001</v>
      </c>
      <c r="L1193" s="5">
        <v>1.79561455</v>
      </c>
      <c r="M1193" s="5" t="s">
        <v>799</v>
      </c>
      <c r="N1193" s="5" t="s">
        <v>799</v>
      </c>
      <c r="O1193" s="5" t="s">
        <v>799</v>
      </c>
      <c r="P1193" s="5">
        <v>5.2689399999999997</v>
      </c>
      <c r="Q1193" s="5">
        <v>13.238541</v>
      </c>
      <c r="R1193" s="5">
        <v>13.238541</v>
      </c>
      <c r="S1193" s="1" t="s">
        <v>49</v>
      </c>
      <c r="T1193" s="7">
        <v>1939198</v>
      </c>
      <c r="U1193" s="7">
        <v>2249555</v>
      </c>
      <c r="V1193" s="7">
        <v>1779873</v>
      </c>
      <c r="W1193" s="7">
        <v>1523012</v>
      </c>
      <c r="X1193" s="7">
        <v>1906349</v>
      </c>
      <c r="Y1193" s="7">
        <v>1842944</v>
      </c>
      <c r="Z1193" s="7">
        <v>1831998</v>
      </c>
      <c r="AA1193" s="7">
        <v>1939198</v>
      </c>
      <c r="AB1193" s="5">
        <v>48.814</v>
      </c>
      <c r="AC1193" s="5">
        <v>58.427999999999997</v>
      </c>
      <c r="AD1193" s="5">
        <v>30.026</v>
      </c>
      <c r="AE1193" s="5">
        <v>38.627000000000002</v>
      </c>
      <c r="AF1193" s="7">
        <v>90200384</v>
      </c>
      <c r="AG1193" s="7">
        <v>90200384</v>
      </c>
      <c r="AH1193" s="7">
        <v>85834874</v>
      </c>
      <c r="AI1193" s="5">
        <v>99.73</v>
      </c>
      <c r="AJ1193" s="7">
        <v>360</v>
      </c>
      <c r="AK1193" s="7">
        <v>89958122</v>
      </c>
      <c r="AL1193" s="6">
        <v>4405.2492339999999</v>
      </c>
      <c r="AM1193" s="7">
        <v>89075701</v>
      </c>
      <c r="AN1193" s="5">
        <v>98.753129999999999</v>
      </c>
    </row>
    <row r="1194" spans="1:40" x14ac:dyDescent="0.3">
      <c r="A1194" s="4" t="s">
        <v>1243</v>
      </c>
      <c r="B1194" s="2">
        <v>19764861</v>
      </c>
      <c r="C1194" s="1" t="s">
        <v>54</v>
      </c>
      <c r="D1194" s="5">
        <v>4399.1963927999996</v>
      </c>
      <c r="E1194" s="6">
        <v>5357.1963919999998</v>
      </c>
      <c r="F1194" s="6" t="s">
        <v>42</v>
      </c>
      <c r="G1194" s="5">
        <v>-0.28000000000000003</v>
      </c>
      <c r="H1194" s="5" t="s">
        <v>799</v>
      </c>
      <c r="I1194" s="5">
        <v>-0.28000000000000003</v>
      </c>
      <c r="J1194" s="5" t="s">
        <v>799</v>
      </c>
      <c r="K1194" s="5" t="s">
        <v>799</v>
      </c>
      <c r="L1194" s="5">
        <v>3.99061033</v>
      </c>
      <c r="M1194" s="5">
        <v>26.338028000000001</v>
      </c>
      <c r="N1194" s="5" t="s">
        <v>42</v>
      </c>
      <c r="O1194" s="5" t="s">
        <v>42</v>
      </c>
      <c r="P1194" s="5">
        <v>2.2499769999999999</v>
      </c>
      <c r="Q1194" s="5">
        <v>17.295226</v>
      </c>
      <c r="R1194" s="5">
        <v>17.295226</v>
      </c>
      <c r="S1194" s="1" t="s">
        <v>49</v>
      </c>
      <c r="T1194" s="7">
        <v>2290000</v>
      </c>
      <c r="U1194" s="7">
        <v>1851000</v>
      </c>
      <c r="V1194" s="7">
        <v>763000</v>
      </c>
      <c r="W1194" s="7">
        <v>793000</v>
      </c>
      <c r="X1194" s="7">
        <v>2381000</v>
      </c>
      <c r="Y1194" s="7">
        <v>2355000</v>
      </c>
      <c r="Z1194" s="7">
        <v>2322000</v>
      </c>
      <c r="AA1194" s="7">
        <v>2290000</v>
      </c>
      <c r="AB1194" s="5">
        <v>58.165999999999997</v>
      </c>
      <c r="AC1194" s="5">
        <v>59.512999999999998</v>
      </c>
      <c r="AD1194" s="8">
        <v>8.5589999999999993</v>
      </c>
      <c r="AE1194" s="8">
        <v>11.55</v>
      </c>
      <c r="AF1194" s="7">
        <v>469996198</v>
      </c>
      <c r="AG1194" s="7">
        <v>472863167</v>
      </c>
      <c r="AH1194" s="7">
        <v>466992558</v>
      </c>
      <c r="AI1194" s="5">
        <v>12.63</v>
      </c>
      <c r="AJ1194" s="7">
        <v>119</v>
      </c>
      <c r="AK1194" s="7">
        <v>59418349</v>
      </c>
      <c r="AL1194" s="6">
        <v>555.56156299999998</v>
      </c>
      <c r="AM1194" s="7">
        <v>117229760</v>
      </c>
      <c r="AN1194" s="5">
        <v>24.915880000000001</v>
      </c>
    </row>
    <row r="1195" spans="1:40" x14ac:dyDescent="0.3">
      <c r="A1195" s="4" t="s">
        <v>1244</v>
      </c>
      <c r="B1195" s="2">
        <v>4427129</v>
      </c>
      <c r="C1195" s="1" t="s">
        <v>54</v>
      </c>
      <c r="D1195" s="5">
        <v>3929.6085561599998</v>
      </c>
      <c r="E1195" s="6">
        <v>7276.0635560000001</v>
      </c>
      <c r="F1195" s="6">
        <v>7276.0635560000001</v>
      </c>
      <c r="G1195" s="5">
        <v>0.33900000000000002</v>
      </c>
      <c r="H1195" s="5">
        <v>18.138075000000001</v>
      </c>
      <c r="I1195" s="5">
        <v>0.33900000000000002</v>
      </c>
      <c r="J1195" s="5">
        <v>18.138075000000001</v>
      </c>
      <c r="K1195" s="5">
        <v>1.6204850200000001</v>
      </c>
      <c r="L1195" s="5">
        <v>1.37245978</v>
      </c>
      <c r="M1195" s="5" t="s">
        <v>799</v>
      </c>
      <c r="N1195" s="5" t="s">
        <v>799</v>
      </c>
      <c r="O1195" s="5" t="s">
        <v>799</v>
      </c>
      <c r="P1195" s="5">
        <v>3.534176</v>
      </c>
      <c r="Q1195" s="5">
        <v>10.594568000000001</v>
      </c>
      <c r="R1195" s="5">
        <v>10.594568000000001</v>
      </c>
      <c r="S1195" s="1" t="s">
        <v>49</v>
      </c>
      <c r="T1195" s="7">
        <v>2371990</v>
      </c>
      <c r="U1195" s="7">
        <v>2578005</v>
      </c>
      <c r="V1195" s="7">
        <v>1808597</v>
      </c>
      <c r="W1195" s="7">
        <v>1530268</v>
      </c>
      <c r="X1195" s="7">
        <v>2058772</v>
      </c>
      <c r="Y1195" s="7">
        <v>2054190</v>
      </c>
      <c r="Z1195" s="7">
        <v>2098167</v>
      </c>
      <c r="AA1195" s="7">
        <v>2371990</v>
      </c>
      <c r="AB1195" s="5">
        <v>30.736999999999998</v>
      </c>
      <c r="AC1195" s="5">
        <v>36.423999999999999</v>
      </c>
      <c r="AD1195" s="5">
        <v>27.885000000000002</v>
      </c>
      <c r="AE1195" s="5">
        <v>32.984000000000002</v>
      </c>
      <c r="AF1195" s="7">
        <v>55655255</v>
      </c>
      <c r="AG1195" s="7">
        <v>56650838</v>
      </c>
      <c r="AH1195" s="7">
        <v>55450481</v>
      </c>
      <c r="AI1195" s="5">
        <v>96.94</v>
      </c>
      <c r="AJ1195" s="7">
        <v>401</v>
      </c>
      <c r="AK1195" s="7">
        <v>54920710</v>
      </c>
      <c r="AL1195" s="6">
        <v>3809.3004449999999</v>
      </c>
      <c r="AM1195" s="7">
        <v>55859984</v>
      </c>
      <c r="AN1195" s="8">
        <v>98.596299999999999</v>
      </c>
    </row>
    <row r="1196" spans="1:40" x14ac:dyDescent="0.3">
      <c r="A1196" s="4" t="s">
        <v>1245</v>
      </c>
      <c r="B1196" s="2">
        <v>4094676</v>
      </c>
      <c r="C1196" s="1" t="s">
        <v>54</v>
      </c>
      <c r="D1196" s="5">
        <v>3500.1876305599999</v>
      </c>
      <c r="E1196" s="6">
        <v>4710.8876300000002</v>
      </c>
      <c r="F1196" s="6" t="s">
        <v>42</v>
      </c>
      <c r="G1196" s="5">
        <v>0.12</v>
      </c>
      <c r="H1196" s="5">
        <v>7.6342249999999998</v>
      </c>
      <c r="I1196" s="5">
        <v>0.12</v>
      </c>
      <c r="J1196" s="5">
        <v>7.6342249999999998</v>
      </c>
      <c r="K1196" s="5">
        <v>4.3285107299999996</v>
      </c>
      <c r="L1196" s="5">
        <v>1.9460295999999999</v>
      </c>
      <c r="M1196" s="5">
        <v>9.2580240000000007</v>
      </c>
      <c r="N1196" s="5" t="s">
        <v>42</v>
      </c>
      <c r="O1196" s="5" t="s">
        <v>42</v>
      </c>
      <c r="P1196" s="5">
        <v>0.68784100000000004</v>
      </c>
      <c r="Q1196" s="5">
        <v>3.9882219999999999</v>
      </c>
      <c r="R1196" s="5">
        <v>3.9882219999999999</v>
      </c>
      <c r="S1196" s="1" t="s">
        <v>45</v>
      </c>
      <c r="T1196" s="7">
        <v>7171100</v>
      </c>
      <c r="U1196" s="7">
        <v>7842100</v>
      </c>
      <c r="V1196" s="7">
        <v>7826000</v>
      </c>
      <c r="W1196" s="7">
        <v>5226900</v>
      </c>
      <c r="X1196" s="7">
        <v>6848800</v>
      </c>
      <c r="Y1196" s="7">
        <v>6891300</v>
      </c>
      <c r="Z1196" s="7">
        <v>7013900</v>
      </c>
      <c r="AA1196" s="7">
        <v>7171100</v>
      </c>
      <c r="AB1196" s="8">
        <v>39.4</v>
      </c>
      <c r="AC1196" s="8">
        <v>39.5</v>
      </c>
      <c r="AD1196" s="8">
        <v>10.212</v>
      </c>
      <c r="AE1196" s="8">
        <v>9.327</v>
      </c>
      <c r="AF1196" s="7">
        <v>43500000</v>
      </c>
      <c r="AG1196" s="7">
        <v>44300000</v>
      </c>
      <c r="AH1196" s="7">
        <v>44400000</v>
      </c>
      <c r="AI1196" s="8">
        <v>93.7</v>
      </c>
      <c r="AJ1196" s="7">
        <v>383</v>
      </c>
      <c r="AK1196" s="7">
        <v>40751936</v>
      </c>
      <c r="AL1196" s="6">
        <v>3279.7158089999998</v>
      </c>
      <c r="AM1196" s="7">
        <v>34667233</v>
      </c>
      <c r="AN1196" s="5">
        <v>79.710549999999998</v>
      </c>
    </row>
    <row r="1197" spans="1:40" x14ac:dyDescent="0.3">
      <c r="A1197" s="4" t="s">
        <v>1246</v>
      </c>
      <c r="B1197" s="2">
        <v>4913056</v>
      </c>
      <c r="C1197" s="1" t="s">
        <v>41</v>
      </c>
      <c r="D1197" s="5">
        <v>4183.1545679999999</v>
      </c>
      <c r="E1197" s="6">
        <v>4448.1785680000003</v>
      </c>
      <c r="F1197" s="6" t="s">
        <v>42</v>
      </c>
      <c r="G1197" s="5">
        <v>1.93</v>
      </c>
      <c r="H1197" s="5">
        <v>27.947785</v>
      </c>
      <c r="I1197" s="5">
        <v>1.93</v>
      </c>
      <c r="J1197" s="5">
        <v>27.947785</v>
      </c>
      <c r="K1197" s="5">
        <v>8.5785601699999994</v>
      </c>
      <c r="L1197" s="5">
        <v>5.3733799599999994</v>
      </c>
      <c r="M1197" s="5">
        <v>51.804839000000001</v>
      </c>
      <c r="N1197" s="5" t="s">
        <v>42</v>
      </c>
      <c r="O1197" s="5" t="s">
        <v>42</v>
      </c>
      <c r="P1197" s="5">
        <v>3.1334909999999998</v>
      </c>
      <c r="Q1197" s="5">
        <v>15.501905000000001</v>
      </c>
      <c r="R1197" s="5">
        <v>15.501905000000001</v>
      </c>
      <c r="S1197" s="1" t="s">
        <v>49</v>
      </c>
      <c r="T1197" s="7">
        <v>1317675</v>
      </c>
      <c r="U1197" s="7">
        <v>1086653</v>
      </c>
      <c r="V1197" s="7">
        <v>879516</v>
      </c>
      <c r="W1197" s="7">
        <v>539009</v>
      </c>
      <c r="X1197" s="7">
        <v>1419560</v>
      </c>
      <c r="Y1197" s="7">
        <v>1362900</v>
      </c>
      <c r="Z1197" s="7">
        <v>1329915</v>
      </c>
      <c r="AA1197" s="7">
        <v>1317675</v>
      </c>
      <c r="AB1197" s="5">
        <v>55.801000000000002</v>
      </c>
      <c r="AC1197" s="5">
        <v>55.807000000000002</v>
      </c>
      <c r="AD1197" s="5">
        <v>20.393000000000001</v>
      </c>
      <c r="AE1197" s="5">
        <v>19.754999999999999</v>
      </c>
      <c r="AF1197" s="7">
        <v>32029580</v>
      </c>
      <c r="AG1197" s="7">
        <v>32024280</v>
      </c>
      <c r="AH1197" s="7">
        <v>31980805</v>
      </c>
      <c r="AI1197" s="5">
        <v>59.55</v>
      </c>
      <c r="AJ1197" s="7">
        <v>337</v>
      </c>
      <c r="AK1197" s="7">
        <v>19075398</v>
      </c>
      <c r="AL1197" s="6">
        <v>2491.2469780000001</v>
      </c>
      <c r="AM1197" s="7">
        <v>18025049</v>
      </c>
      <c r="AN1197" s="5">
        <v>56.275030000000001</v>
      </c>
    </row>
    <row r="1198" spans="1:40" x14ac:dyDescent="0.3">
      <c r="A1198" s="4" t="s">
        <v>1247</v>
      </c>
      <c r="B1198" s="2">
        <v>5062978</v>
      </c>
      <c r="C1198" s="1" t="s">
        <v>41</v>
      </c>
      <c r="D1198" s="5">
        <v>4804.4611809600001</v>
      </c>
      <c r="E1198" s="6">
        <v>4403.1371799999997</v>
      </c>
      <c r="F1198" s="6" t="s">
        <v>42</v>
      </c>
      <c r="G1198" s="5">
        <v>-0.99199999999999999</v>
      </c>
      <c r="H1198" s="5" t="s">
        <v>799</v>
      </c>
      <c r="I1198" s="5">
        <v>-0.99199999999999999</v>
      </c>
      <c r="J1198" s="5" t="s">
        <v>799</v>
      </c>
      <c r="K1198" s="5">
        <v>17.786752830000001</v>
      </c>
      <c r="L1198" s="5">
        <v>15.409377190000001</v>
      </c>
      <c r="M1198" s="5">
        <v>44.484848</v>
      </c>
      <c r="N1198" s="5" t="s">
        <v>42</v>
      </c>
      <c r="O1198" s="5" t="s">
        <v>42</v>
      </c>
      <c r="P1198" s="5">
        <v>11.431761</v>
      </c>
      <c r="Q1198" s="5">
        <v>60.663060000000002</v>
      </c>
      <c r="R1198" s="5">
        <v>60.663060000000002</v>
      </c>
      <c r="S1198" s="1" t="s">
        <v>49</v>
      </c>
      <c r="T1198" s="7">
        <v>325110</v>
      </c>
      <c r="U1198" s="7">
        <v>270651</v>
      </c>
      <c r="V1198" s="7">
        <v>246246</v>
      </c>
      <c r="W1198" s="7">
        <v>194913</v>
      </c>
      <c r="X1198" s="7">
        <v>385167</v>
      </c>
      <c r="Y1198" s="7">
        <v>362488</v>
      </c>
      <c r="Z1198" s="7">
        <v>343458</v>
      </c>
      <c r="AA1198" s="7">
        <v>325110</v>
      </c>
      <c r="AB1198" s="5">
        <v>83.626999999999995</v>
      </c>
      <c r="AC1198" s="5">
        <v>84.451999999999998</v>
      </c>
      <c r="AD1198" s="5">
        <v>13.455</v>
      </c>
      <c r="AE1198" s="5">
        <v>17.437999999999999</v>
      </c>
      <c r="AF1198" s="7">
        <v>208705089</v>
      </c>
      <c r="AG1198" s="7">
        <v>207634030</v>
      </c>
      <c r="AH1198" s="7">
        <v>191567601</v>
      </c>
      <c r="AI1198" s="8">
        <v>37.299999999999997</v>
      </c>
      <c r="AJ1198" s="7">
        <v>197</v>
      </c>
      <c r="AK1198" s="7">
        <v>81373982</v>
      </c>
      <c r="AL1198" s="6">
        <v>1791.8550829999999</v>
      </c>
      <c r="AM1198" s="7">
        <v>91465550</v>
      </c>
      <c r="AN1198" s="5">
        <v>41.920859999999998</v>
      </c>
    </row>
    <row r="1199" spans="1:40" x14ac:dyDescent="0.3">
      <c r="A1199" s="4" t="s">
        <v>1248</v>
      </c>
      <c r="B1199" s="2">
        <v>5273761</v>
      </c>
      <c r="C1199" s="1" t="s">
        <v>41</v>
      </c>
      <c r="D1199" s="5">
        <v>3773.3578504799998</v>
      </c>
      <c r="E1199" s="6">
        <v>4185.7698499999997</v>
      </c>
      <c r="F1199" s="6" t="s">
        <v>42</v>
      </c>
      <c r="G1199" s="5">
        <v>-0.876</v>
      </c>
      <c r="H1199" s="5" t="s">
        <v>799</v>
      </c>
      <c r="I1199" s="5">
        <v>-0.876</v>
      </c>
      <c r="J1199" s="5" t="s">
        <v>799</v>
      </c>
      <c r="K1199" s="5" t="s">
        <v>799</v>
      </c>
      <c r="L1199" s="5" t="s">
        <v>799</v>
      </c>
      <c r="M1199" s="5" t="s">
        <v>799</v>
      </c>
      <c r="N1199" s="5" t="s">
        <v>42</v>
      </c>
      <c r="O1199" s="5" t="s">
        <v>42</v>
      </c>
      <c r="P1199" s="5">
        <v>6.0465629999999999</v>
      </c>
      <c r="Q1199" s="5" t="s">
        <v>799</v>
      </c>
      <c r="R1199" s="5">
        <v>-11.780647</v>
      </c>
      <c r="S1199" s="1" t="s">
        <v>49</v>
      </c>
      <c r="T1199" s="7">
        <v>563948</v>
      </c>
      <c r="U1199" s="7">
        <v>449538</v>
      </c>
      <c r="V1199" s="7">
        <v>373653</v>
      </c>
      <c r="W1199" s="7">
        <v>286730</v>
      </c>
      <c r="X1199" s="7">
        <v>692256</v>
      </c>
      <c r="Y1199" s="7">
        <v>643810</v>
      </c>
      <c r="Z1199" s="7">
        <v>603725</v>
      </c>
      <c r="AA1199" s="7">
        <v>563948</v>
      </c>
      <c r="AB1199" s="5">
        <v>59.738999999999997</v>
      </c>
      <c r="AC1199" s="5">
        <v>60.314999999999998</v>
      </c>
      <c r="AD1199" s="5">
        <v>-77.373000000000005</v>
      </c>
      <c r="AE1199" s="5">
        <v>-55.804000000000002</v>
      </c>
      <c r="AF1199" s="7">
        <v>123158418</v>
      </c>
      <c r="AG1199" s="7">
        <v>122969580</v>
      </c>
      <c r="AH1199" s="7">
        <v>117849155</v>
      </c>
      <c r="AI1199" s="5">
        <v>91.07</v>
      </c>
      <c r="AJ1199" s="7">
        <v>335</v>
      </c>
      <c r="AK1199" s="7">
        <v>112525109</v>
      </c>
      <c r="AL1199" s="6">
        <v>3436.5168279999998</v>
      </c>
      <c r="AM1199" s="7">
        <v>104392882</v>
      </c>
      <c r="AN1199" s="5">
        <v>84.491290000000006</v>
      </c>
    </row>
    <row r="1200" spans="1:40" x14ac:dyDescent="0.3">
      <c r="A1200" s="4" t="s">
        <v>1249</v>
      </c>
      <c r="B1200" s="2">
        <v>4812764</v>
      </c>
      <c r="C1200" s="1" t="s">
        <v>41</v>
      </c>
      <c r="D1200" s="5">
        <v>3900.4788331499999</v>
      </c>
      <c r="E1200" s="6">
        <v>4009.3828330000001</v>
      </c>
      <c r="F1200" s="6" t="s">
        <v>42</v>
      </c>
      <c r="G1200" s="5">
        <v>-1.3979999999999999</v>
      </c>
      <c r="H1200" s="5" t="s">
        <v>799</v>
      </c>
      <c r="I1200" s="5">
        <v>-1.3979999999999999</v>
      </c>
      <c r="J1200" s="5" t="s">
        <v>799</v>
      </c>
      <c r="K1200" s="5">
        <v>28.350100600000001</v>
      </c>
      <c r="L1200" s="5">
        <v>11.242021279999999</v>
      </c>
      <c r="M1200" s="5" t="s">
        <v>799</v>
      </c>
      <c r="N1200" s="5" t="s">
        <v>42</v>
      </c>
      <c r="O1200" s="5" t="s">
        <v>42</v>
      </c>
      <c r="P1200" s="5">
        <v>7.6698639999999996</v>
      </c>
      <c r="Q1200" s="5" t="s">
        <v>799</v>
      </c>
      <c r="R1200" s="5">
        <v>-8.3232160000000004</v>
      </c>
      <c r="S1200" s="1" t="s">
        <v>49</v>
      </c>
      <c r="T1200" s="7">
        <v>434249</v>
      </c>
      <c r="U1200" s="7">
        <v>363329</v>
      </c>
      <c r="V1200" s="7">
        <v>351406</v>
      </c>
      <c r="W1200" s="7">
        <v>271030</v>
      </c>
      <c r="X1200" s="7">
        <v>522745</v>
      </c>
      <c r="Y1200" s="7">
        <v>481303</v>
      </c>
      <c r="Z1200" s="7">
        <v>442586</v>
      </c>
      <c r="AA1200" s="7">
        <v>434249</v>
      </c>
      <c r="AB1200" s="5">
        <v>-59.737000000000002</v>
      </c>
      <c r="AC1200" s="5">
        <v>-37.798000000000002</v>
      </c>
      <c r="AD1200" s="8">
        <v>-125.09</v>
      </c>
      <c r="AE1200" s="5">
        <v>-95.852000000000004</v>
      </c>
      <c r="AF1200" s="7">
        <v>92235394</v>
      </c>
      <c r="AG1200" s="7">
        <v>92070321</v>
      </c>
      <c r="AH1200" s="7">
        <v>72165863</v>
      </c>
      <c r="AI1200" s="8">
        <v>95.8</v>
      </c>
      <c r="AJ1200" s="7">
        <v>383</v>
      </c>
      <c r="AK1200" s="7">
        <v>88397048</v>
      </c>
      <c r="AL1200" s="6">
        <v>3736.5432179999998</v>
      </c>
      <c r="AM1200" s="7">
        <v>89040939</v>
      </c>
      <c r="AN1200" s="5">
        <v>96.494829999999993</v>
      </c>
    </row>
    <row r="1201" spans="1:40" x14ac:dyDescent="0.3">
      <c r="A1201" s="4" t="s">
        <v>1250</v>
      </c>
      <c r="B1201" s="2">
        <v>4068708</v>
      </c>
      <c r="C1201" s="1" t="s">
        <v>54</v>
      </c>
      <c r="D1201" s="5">
        <v>3847.1497442</v>
      </c>
      <c r="E1201" s="6">
        <v>4862.0907440000001</v>
      </c>
      <c r="F1201" s="6" t="s">
        <v>42</v>
      </c>
      <c r="G1201" s="5">
        <v>0.66</v>
      </c>
      <c r="H1201" s="5">
        <v>31.784231999999999</v>
      </c>
      <c r="I1201" s="5">
        <v>0.66</v>
      </c>
      <c r="J1201" s="5">
        <v>31.784231999999999</v>
      </c>
      <c r="K1201" s="5" t="s">
        <v>799</v>
      </c>
      <c r="L1201" s="5">
        <v>4.3911946799999999</v>
      </c>
      <c r="M1201" s="5">
        <v>125.163399</v>
      </c>
      <c r="N1201" s="5" t="s">
        <v>42</v>
      </c>
      <c r="O1201" s="5" t="s">
        <v>42</v>
      </c>
      <c r="P1201" s="5">
        <v>3.5718549999999998</v>
      </c>
      <c r="Q1201" s="5">
        <v>14.132258999999999</v>
      </c>
      <c r="R1201" s="5">
        <v>14.132258999999999</v>
      </c>
      <c r="S1201" s="1" t="s">
        <v>98</v>
      </c>
      <c r="T1201" s="7">
        <v>1309055</v>
      </c>
      <c r="U1201" s="7">
        <v>1168660</v>
      </c>
      <c r="V1201" s="7">
        <v>993196</v>
      </c>
      <c r="W1201" s="7">
        <v>870463</v>
      </c>
      <c r="X1201" s="7">
        <v>1361223</v>
      </c>
      <c r="Y1201" s="7">
        <v>1333895</v>
      </c>
      <c r="Z1201" s="7">
        <v>1309055</v>
      </c>
      <c r="AA1201" s="7">
        <v>1270181</v>
      </c>
      <c r="AB1201" s="5">
        <v>54.384</v>
      </c>
      <c r="AC1201" s="5">
        <v>55.343000000000004</v>
      </c>
      <c r="AD1201" s="8">
        <v>22.57</v>
      </c>
      <c r="AE1201" s="5">
        <v>24.495999999999999</v>
      </c>
      <c r="AF1201" s="7">
        <v>50381127</v>
      </c>
      <c r="AG1201" s="7">
        <v>51152886</v>
      </c>
      <c r="AH1201" s="7">
        <v>50740389</v>
      </c>
      <c r="AI1201" s="5">
        <v>112.15</v>
      </c>
      <c r="AJ1201" s="7">
        <v>373</v>
      </c>
      <c r="AK1201" s="7">
        <v>56324432</v>
      </c>
      <c r="AL1201" s="6">
        <v>4314.4514909999998</v>
      </c>
      <c r="AM1201" s="7">
        <v>49719545</v>
      </c>
      <c r="AN1201" s="5">
        <v>98.995810000000006</v>
      </c>
    </row>
    <row r="1202" spans="1:40" x14ac:dyDescent="0.3">
      <c r="A1202" s="4" t="s">
        <v>1251</v>
      </c>
      <c r="B1202" s="2">
        <v>103365</v>
      </c>
      <c r="C1202" s="1" t="s">
        <v>54</v>
      </c>
      <c r="D1202" s="5">
        <v>3688.2707694699998</v>
      </c>
      <c r="E1202" s="6">
        <v>3660.0787690000002</v>
      </c>
      <c r="F1202" s="6">
        <v>3660.0787690000002</v>
      </c>
      <c r="G1202" s="8">
        <v>4.1689999999999996</v>
      </c>
      <c r="H1202" s="5">
        <v>6.6015857284440003</v>
      </c>
      <c r="I1202" s="8">
        <v>4.1689999999999996</v>
      </c>
      <c r="J1202" s="5">
        <v>6.6015857284440003</v>
      </c>
      <c r="K1202" s="5">
        <v>2.0359277661366701</v>
      </c>
      <c r="L1202" s="5">
        <v>1.9804983702860399</v>
      </c>
      <c r="M1202" s="5">
        <v>3.7484973182967298</v>
      </c>
      <c r="N1202" s="5" t="s">
        <v>42</v>
      </c>
      <c r="O1202" s="5" t="s">
        <v>42</v>
      </c>
      <c r="P1202" s="5">
        <v>0.66908299999999998</v>
      </c>
      <c r="Q1202" s="5">
        <v>4.6498270000000002</v>
      </c>
      <c r="R1202" s="5">
        <v>4.6194626260322602</v>
      </c>
      <c r="S1202" s="1" t="s">
        <v>49</v>
      </c>
      <c r="T1202" s="7">
        <v>4629631</v>
      </c>
      <c r="U1202" s="7">
        <v>3643066</v>
      </c>
      <c r="V1202" s="7">
        <v>3993357</v>
      </c>
      <c r="W1202" s="7">
        <v>3784511</v>
      </c>
      <c r="X1202" s="7">
        <v>5484087</v>
      </c>
      <c r="Y1202" s="7">
        <v>5018905</v>
      </c>
      <c r="Z1202" s="7">
        <v>4797138</v>
      </c>
      <c r="AA1202" s="7">
        <v>4629631</v>
      </c>
      <c r="AB1202" s="8">
        <v>8.9030000000000005</v>
      </c>
      <c r="AC1202" s="5">
        <v>19.026</v>
      </c>
      <c r="AD1202" s="8">
        <v>4.2300000000000004</v>
      </c>
      <c r="AE1202" s="5">
        <v>14.231999999999999</v>
      </c>
      <c r="AF1202" s="7">
        <v>55371000</v>
      </c>
      <c r="AG1202" s="7">
        <v>55371000</v>
      </c>
      <c r="AH1202" s="7">
        <v>55371000</v>
      </c>
      <c r="AI1202" s="5">
        <v>43.21</v>
      </c>
      <c r="AJ1202" s="7">
        <v>307</v>
      </c>
      <c r="AK1202" s="7">
        <v>23924818</v>
      </c>
      <c r="AL1202" s="6">
        <v>1593.632126</v>
      </c>
      <c r="AM1202" s="7">
        <v>26602378</v>
      </c>
      <c r="AN1202" s="5">
        <v>48.043770000000002</v>
      </c>
    </row>
    <row r="1203" spans="1:40" x14ac:dyDescent="0.3">
      <c r="A1203" s="4" t="s">
        <v>1252</v>
      </c>
      <c r="B1203" s="2">
        <v>4354067</v>
      </c>
      <c r="C1203" s="1" t="s">
        <v>41</v>
      </c>
      <c r="D1203" s="5">
        <v>3837.6486324000002</v>
      </c>
      <c r="E1203" s="6">
        <v>3587.7906320000002</v>
      </c>
      <c r="F1203" s="6" t="s">
        <v>42</v>
      </c>
      <c r="G1203" s="8">
        <v>1.1599999999999999</v>
      </c>
      <c r="H1203" s="5">
        <v>39.105431000000003</v>
      </c>
      <c r="I1203" s="8">
        <v>1.1599999999999999</v>
      </c>
      <c r="J1203" s="5">
        <v>39.105431000000003</v>
      </c>
      <c r="K1203" s="5">
        <v>8.09280519</v>
      </c>
      <c r="L1203" s="5">
        <v>8.09280519</v>
      </c>
      <c r="M1203" s="5">
        <v>45.272359999999999</v>
      </c>
      <c r="N1203" s="5" t="s">
        <v>42</v>
      </c>
      <c r="O1203" s="5" t="s">
        <v>42</v>
      </c>
      <c r="P1203" s="5">
        <v>11.827192</v>
      </c>
      <c r="Q1203" s="5">
        <v>25.640446000000001</v>
      </c>
      <c r="R1203" s="5">
        <v>25.640446000000001</v>
      </c>
      <c r="S1203" s="1" t="s">
        <v>49</v>
      </c>
      <c r="T1203" s="7">
        <v>281330</v>
      </c>
      <c r="U1203" s="7">
        <v>236150</v>
      </c>
      <c r="V1203" s="7">
        <v>189255</v>
      </c>
      <c r="W1203" s="7">
        <v>160704</v>
      </c>
      <c r="X1203" s="7">
        <v>303351</v>
      </c>
      <c r="Y1203" s="7">
        <v>288802</v>
      </c>
      <c r="Z1203" s="7">
        <v>286240</v>
      </c>
      <c r="AA1203" s="7">
        <v>281330</v>
      </c>
      <c r="AB1203" s="5">
        <v>44.929000000000002</v>
      </c>
      <c r="AC1203" s="5">
        <v>51.423999999999999</v>
      </c>
      <c r="AD1203" s="5">
        <v>38.832999999999998</v>
      </c>
      <c r="AE1203" s="5">
        <v>45.154000000000003</v>
      </c>
      <c r="AF1203" s="7">
        <v>28503035</v>
      </c>
      <c r="AG1203" s="7">
        <v>28503035</v>
      </c>
      <c r="AH1203" s="7">
        <v>28390655</v>
      </c>
      <c r="AI1203" s="5">
        <v>27.67</v>
      </c>
      <c r="AJ1203" s="7">
        <v>189</v>
      </c>
      <c r="AK1203" s="7">
        <v>7887692</v>
      </c>
      <c r="AL1203" s="6">
        <v>1061.9988499999999</v>
      </c>
      <c r="AM1203" s="7">
        <v>10603005</v>
      </c>
      <c r="AN1203" s="5">
        <v>37.199570000000001</v>
      </c>
    </row>
    <row r="1204" spans="1:40" x14ac:dyDescent="0.3">
      <c r="A1204" s="4" t="s">
        <v>1253</v>
      </c>
      <c r="B1204" s="2">
        <v>4288785</v>
      </c>
      <c r="C1204" s="1" t="s">
        <v>54</v>
      </c>
      <c r="D1204" s="5">
        <v>3880.3631522699998</v>
      </c>
      <c r="E1204" s="6">
        <v>4154.5681519999998</v>
      </c>
      <c r="F1204" s="6" t="s">
        <v>42</v>
      </c>
      <c r="G1204" s="8">
        <v>1.5660000000000001</v>
      </c>
      <c r="H1204" s="5">
        <v>40.795037000000001</v>
      </c>
      <c r="I1204" s="8">
        <v>1.5660000000000001</v>
      </c>
      <c r="J1204" s="5">
        <v>40.795037000000001</v>
      </c>
      <c r="K1204" s="5">
        <v>5.8439763000000005</v>
      </c>
      <c r="L1204" s="5">
        <v>3.8523629699999997</v>
      </c>
      <c r="M1204" s="5">
        <v>13.284945</v>
      </c>
      <c r="N1204" s="5" t="s">
        <v>42</v>
      </c>
      <c r="O1204" s="5" t="s">
        <v>42</v>
      </c>
      <c r="P1204" s="5">
        <v>1.0480830000000001</v>
      </c>
      <c r="Q1204" s="5">
        <v>14.752233</v>
      </c>
      <c r="R1204" s="5">
        <v>14.752233</v>
      </c>
      <c r="S1204" s="1" t="s">
        <v>49</v>
      </c>
      <c r="T1204" s="7">
        <v>3509138</v>
      </c>
      <c r="U1204" s="7">
        <v>3301256</v>
      </c>
      <c r="V1204" s="7">
        <v>3501865</v>
      </c>
      <c r="W1204" s="7">
        <v>3562459</v>
      </c>
      <c r="X1204" s="7">
        <v>3963969</v>
      </c>
      <c r="Y1204" s="7">
        <v>3805279</v>
      </c>
      <c r="Z1204" s="7">
        <v>3621345</v>
      </c>
      <c r="AA1204" s="7">
        <v>3509138</v>
      </c>
      <c r="AB1204" s="8">
        <v>11.295999999999999</v>
      </c>
      <c r="AC1204" s="5">
        <v>13.023999999999999</v>
      </c>
      <c r="AD1204" s="8">
        <v>4.2309999999999999</v>
      </c>
      <c r="AE1204" s="8">
        <v>6.0880000000000001</v>
      </c>
      <c r="AF1204" s="7">
        <v>43704841</v>
      </c>
      <c r="AG1204" s="7">
        <v>43686508</v>
      </c>
      <c r="AH1204" s="7">
        <v>43926576</v>
      </c>
      <c r="AI1204" s="5">
        <v>106.57</v>
      </c>
      <c r="AJ1204" s="7">
        <v>356</v>
      </c>
      <c r="AK1204" s="7">
        <v>46585719</v>
      </c>
      <c r="AL1204" s="6">
        <v>4135.4142750000001</v>
      </c>
      <c r="AM1204" s="7">
        <v>41008665</v>
      </c>
      <c r="AN1204" s="5">
        <v>93.814390000000003</v>
      </c>
    </row>
    <row r="1205" spans="1:40" x14ac:dyDescent="0.3">
      <c r="A1205" s="4" t="s">
        <v>1254</v>
      </c>
      <c r="B1205" s="2">
        <v>100135</v>
      </c>
      <c r="C1205" s="1" t="s">
        <v>54</v>
      </c>
      <c r="D1205" s="5">
        <v>3892.19095096</v>
      </c>
      <c r="E1205" s="6" t="s">
        <v>42</v>
      </c>
      <c r="F1205" s="6">
        <v>6824.6469509999997</v>
      </c>
      <c r="G1205" s="5">
        <v>0.56000000000000005</v>
      </c>
      <c r="H1205" s="5">
        <v>19.933333333333302</v>
      </c>
      <c r="I1205" s="5">
        <v>0.56000000000000005</v>
      </c>
      <c r="J1205" s="5">
        <v>19.933333333333302</v>
      </c>
      <c r="K1205" s="5">
        <v>1.1742503245234999</v>
      </c>
      <c r="L1205" s="5">
        <v>0.85728866699137896</v>
      </c>
      <c r="M1205" s="5">
        <v>9.5374800000000004</v>
      </c>
      <c r="N1205" s="5" t="s">
        <v>42</v>
      </c>
      <c r="O1205" s="5" t="s">
        <v>42</v>
      </c>
      <c r="P1205" s="5" t="s">
        <v>42</v>
      </c>
      <c r="Q1205" s="5" t="s">
        <v>42</v>
      </c>
      <c r="R1205" s="5" t="s">
        <v>42</v>
      </c>
      <c r="S1205" s="1" t="s">
        <v>49</v>
      </c>
      <c r="T1205" s="7">
        <v>1304017</v>
      </c>
      <c r="U1205" s="7">
        <v>1239691</v>
      </c>
      <c r="V1205" s="7">
        <v>1055181</v>
      </c>
      <c r="W1205" s="7">
        <v>1106564</v>
      </c>
      <c r="X1205" s="7">
        <v>1297977</v>
      </c>
      <c r="Y1205" s="7">
        <v>1289070</v>
      </c>
      <c r="Z1205" s="7">
        <v>1290778</v>
      </c>
      <c r="AA1205" s="7">
        <v>1304017</v>
      </c>
      <c r="AB1205" s="5" t="s">
        <v>42</v>
      </c>
      <c r="AC1205" s="5" t="s">
        <v>42</v>
      </c>
      <c r="AD1205" s="5" t="s">
        <v>42</v>
      </c>
      <c r="AE1205" s="5" t="s">
        <v>42</v>
      </c>
      <c r="AF1205" s="7">
        <v>151212711</v>
      </c>
      <c r="AG1205" s="7">
        <v>150785257</v>
      </c>
      <c r="AH1205" s="7">
        <v>150951209</v>
      </c>
      <c r="AI1205" s="5">
        <v>79.709999999999994</v>
      </c>
      <c r="AJ1205" s="7">
        <v>334</v>
      </c>
      <c r="AK1205" s="7">
        <v>129709065</v>
      </c>
      <c r="AL1205" s="6">
        <v>3102.6408339999998</v>
      </c>
      <c r="AM1205" s="7">
        <v>161428197</v>
      </c>
      <c r="AN1205" s="5">
        <v>99.207939999999994</v>
      </c>
    </row>
    <row r="1206" spans="1:40" x14ac:dyDescent="0.3">
      <c r="A1206" s="4" t="s">
        <v>1255</v>
      </c>
      <c r="B1206" s="2">
        <v>4306705</v>
      </c>
      <c r="C1206" s="1" t="s">
        <v>41</v>
      </c>
      <c r="D1206" s="5">
        <v>4333.5328970099999</v>
      </c>
      <c r="E1206" s="6">
        <v>4338.7118970000001</v>
      </c>
      <c r="F1206" s="6">
        <v>4338.8688970000003</v>
      </c>
      <c r="G1206" s="5">
        <v>-0.38</v>
      </c>
      <c r="H1206" s="5">
        <v>96.178929999999994</v>
      </c>
      <c r="I1206" s="5">
        <v>-0.4</v>
      </c>
      <c r="J1206" s="5">
        <v>101.348018</v>
      </c>
      <c r="K1206" s="5">
        <v>6.0177870800000006</v>
      </c>
      <c r="L1206" s="5">
        <v>3.7214493700000002</v>
      </c>
      <c r="M1206" s="5">
        <v>58.331643</v>
      </c>
      <c r="N1206" s="5" t="s">
        <v>799</v>
      </c>
      <c r="O1206" s="5" t="s">
        <v>799</v>
      </c>
      <c r="P1206" s="5">
        <v>2.9476749999999998</v>
      </c>
      <c r="Q1206" s="5">
        <v>26.69763</v>
      </c>
      <c r="R1206" s="5">
        <v>26.69763</v>
      </c>
      <c r="S1206" s="1" t="s">
        <v>49</v>
      </c>
      <c r="T1206" s="7">
        <v>1655810</v>
      </c>
      <c r="U1206" s="7">
        <v>1845422</v>
      </c>
      <c r="V1206" s="7">
        <v>1455954</v>
      </c>
      <c r="W1206" s="7">
        <v>1415826</v>
      </c>
      <c r="X1206" s="7">
        <v>1471910</v>
      </c>
      <c r="Y1206" s="7">
        <v>1507684</v>
      </c>
      <c r="Z1206" s="7">
        <v>1558245</v>
      </c>
      <c r="AA1206" s="7">
        <v>1655810</v>
      </c>
      <c r="AB1206" s="5">
        <v>35.932000000000002</v>
      </c>
      <c r="AC1206" s="5">
        <v>35.396999999999998</v>
      </c>
      <c r="AD1206" s="8">
        <v>12.621</v>
      </c>
      <c r="AE1206" s="8">
        <v>9.2309999999999999</v>
      </c>
      <c r="AF1206" s="7">
        <v>37671000</v>
      </c>
      <c r="AG1206" s="7">
        <v>37671000</v>
      </c>
      <c r="AH1206" s="7">
        <v>37280000</v>
      </c>
      <c r="AI1206" s="5">
        <v>104.21</v>
      </c>
      <c r="AJ1206" s="7">
        <v>377</v>
      </c>
      <c r="AK1206" s="7">
        <v>39257891</v>
      </c>
      <c r="AL1206" s="6">
        <v>4515.8352009999999</v>
      </c>
      <c r="AM1206" s="7">
        <v>37363810</v>
      </c>
      <c r="AN1206" s="8">
        <v>99.179100000000005</v>
      </c>
    </row>
    <row r="1207" spans="1:40" x14ac:dyDescent="0.3">
      <c r="A1207" s="4" t="s">
        <v>1256</v>
      </c>
      <c r="B1207" s="2">
        <v>4162569</v>
      </c>
      <c r="C1207" s="1" t="s">
        <v>54</v>
      </c>
      <c r="D1207" s="5">
        <v>3632.6534253599998</v>
      </c>
      <c r="E1207" s="6">
        <v>5551.3964249999999</v>
      </c>
      <c r="F1207" s="6" t="s">
        <v>42</v>
      </c>
      <c r="G1207" s="5">
        <v>2.96</v>
      </c>
      <c r="H1207" s="5">
        <v>4.4125449999999997</v>
      </c>
      <c r="I1207" s="5">
        <v>2.96</v>
      </c>
      <c r="J1207" s="5">
        <v>4.4125449999999997</v>
      </c>
      <c r="K1207" s="5">
        <v>1.5702266499999999</v>
      </c>
      <c r="L1207" s="5">
        <v>1.5702266499999999</v>
      </c>
      <c r="M1207" s="5">
        <v>32.314487999999997</v>
      </c>
      <c r="N1207" s="5" t="s">
        <v>42</v>
      </c>
      <c r="O1207" s="5" t="s">
        <v>42</v>
      </c>
      <c r="P1207" s="5">
        <v>2.7752379999999999</v>
      </c>
      <c r="Q1207" s="5">
        <v>2.9571879999999999</v>
      </c>
      <c r="R1207" s="5">
        <v>2.9571879999999999</v>
      </c>
      <c r="S1207" s="1" t="s">
        <v>49</v>
      </c>
      <c r="T1207" s="7">
        <v>1746891</v>
      </c>
      <c r="U1207" s="7">
        <v>1827603</v>
      </c>
      <c r="V1207" s="7">
        <v>898138</v>
      </c>
      <c r="W1207" s="7">
        <v>294286</v>
      </c>
      <c r="X1207" s="7">
        <v>2000332</v>
      </c>
      <c r="Y1207" s="7">
        <v>1970876</v>
      </c>
      <c r="Z1207" s="7">
        <v>1836920</v>
      </c>
      <c r="AA1207" s="7">
        <v>1746891</v>
      </c>
      <c r="AB1207" s="5">
        <v>80.135999999999996</v>
      </c>
      <c r="AC1207" s="8">
        <v>79.239999999999995</v>
      </c>
      <c r="AD1207" s="5">
        <v>92.638000000000005</v>
      </c>
      <c r="AE1207" s="5">
        <v>93.846999999999994</v>
      </c>
      <c r="AF1207" s="7">
        <v>99307092</v>
      </c>
      <c r="AG1207" s="7">
        <v>99691787</v>
      </c>
      <c r="AH1207" s="7">
        <v>92827177</v>
      </c>
      <c r="AI1207" s="5">
        <v>115.75</v>
      </c>
      <c r="AJ1207" s="7">
        <v>406</v>
      </c>
      <c r="AK1207" s="7">
        <v>114944025</v>
      </c>
      <c r="AL1207" s="6">
        <v>4204.6524339999996</v>
      </c>
      <c r="AM1207" s="7">
        <v>95556889</v>
      </c>
      <c r="AN1207" s="5">
        <v>96.22363</v>
      </c>
    </row>
    <row r="1208" spans="1:40" x14ac:dyDescent="0.3">
      <c r="A1208" s="4" t="s">
        <v>1257</v>
      </c>
      <c r="B1208" s="2">
        <v>4265772</v>
      </c>
      <c r="C1208" s="1" t="s">
        <v>54</v>
      </c>
      <c r="D1208" s="5">
        <v>3812.3660582399998</v>
      </c>
      <c r="E1208" s="6">
        <v>8783.3260580000006</v>
      </c>
      <c r="F1208" s="6">
        <v>8782.0890580000014</v>
      </c>
      <c r="G1208" s="5">
        <v>1.948</v>
      </c>
      <c r="H1208" s="5">
        <v>38.32</v>
      </c>
      <c r="I1208" s="5">
        <v>1.464</v>
      </c>
      <c r="J1208" s="5">
        <v>50.754966887417197</v>
      </c>
      <c r="K1208" s="5">
        <v>1.4897721947332598</v>
      </c>
      <c r="L1208" s="5">
        <v>1.46961651294032</v>
      </c>
      <c r="M1208" s="5">
        <v>27.254622999999999</v>
      </c>
      <c r="N1208" s="5" t="s">
        <v>42</v>
      </c>
      <c r="O1208" s="5" t="s">
        <v>42</v>
      </c>
      <c r="P1208" s="5">
        <v>7.3475299999999999</v>
      </c>
      <c r="Q1208" s="5">
        <v>23.044941999999999</v>
      </c>
      <c r="R1208" s="5">
        <v>18.4719643315917</v>
      </c>
      <c r="S1208" s="1" t="s">
        <v>49</v>
      </c>
      <c r="T1208" s="7">
        <v>1031145</v>
      </c>
      <c r="U1208" s="7">
        <v>1597757</v>
      </c>
      <c r="V1208" s="7">
        <v>1435829</v>
      </c>
      <c r="W1208" s="7">
        <v>978956</v>
      </c>
      <c r="X1208" s="7">
        <v>1145218</v>
      </c>
      <c r="Y1208" s="7">
        <v>1096863</v>
      </c>
      <c r="Z1208" s="7">
        <v>995687</v>
      </c>
      <c r="AA1208" s="7">
        <v>1031145</v>
      </c>
      <c r="AB1208" s="5">
        <v>48.005000000000003</v>
      </c>
      <c r="AC1208" s="8">
        <v>52.284999999999997</v>
      </c>
      <c r="AD1208" s="5">
        <v>32.795999999999999</v>
      </c>
      <c r="AE1208" s="8">
        <v>38.472999999999999</v>
      </c>
      <c r="AF1208" s="7">
        <v>50132370</v>
      </c>
      <c r="AG1208" s="7">
        <v>50236422</v>
      </c>
      <c r="AH1208" s="7">
        <v>50114936</v>
      </c>
      <c r="AI1208" s="5">
        <v>58.88</v>
      </c>
      <c r="AJ1208" s="7">
        <v>349</v>
      </c>
      <c r="AK1208" s="7">
        <v>29290829</v>
      </c>
      <c r="AL1208" s="6">
        <v>2244.849134</v>
      </c>
      <c r="AM1208" s="7">
        <v>30304896</v>
      </c>
      <c r="AN1208" s="5">
        <v>60.921939999999999</v>
      </c>
    </row>
    <row r="1209" spans="1:40" x14ac:dyDescent="0.3">
      <c r="A1209" s="4" t="s">
        <v>1258</v>
      </c>
      <c r="B1209" s="2">
        <v>100575</v>
      </c>
      <c r="C1209" s="1" t="s">
        <v>54</v>
      </c>
      <c r="D1209" s="5">
        <v>3827.1050970000001</v>
      </c>
      <c r="E1209" s="6" t="s">
        <v>42</v>
      </c>
      <c r="F1209" s="6">
        <v>4404.4660970000004</v>
      </c>
      <c r="G1209" s="5">
        <v>0.81799999999999995</v>
      </c>
      <c r="H1209" s="5">
        <v>15.705394190871401</v>
      </c>
      <c r="I1209" s="5">
        <v>0.81799999999999995</v>
      </c>
      <c r="J1209" s="5">
        <v>15.705394190871401</v>
      </c>
      <c r="K1209" s="5">
        <v>1.9834311754854901</v>
      </c>
      <c r="L1209" s="5">
        <v>1.12662276739281</v>
      </c>
      <c r="M1209" s="5">
        <v>13.585786000000001</v>
      </c>
      <c r="N1209" s="5" t="s">
        <v>42</v>
      </c>
      <c r="O1209" s="5" t="s">
        <v>42</v>
      </c>
      <c r="P1209" s="5" t="s">
        <v>42</v>
      </c>
      <c r="Q1209" s="5" t="s">
        <v>42</v>
      </c>
      <c r="R1209" s="5" t="s">
        <v>42</v>
      </c>
      <c r="S1209" s="1" t="s">
        <v>49</v>
      </c>
      <c r="T1209" s="7">
        <v>672311</v>
      </c>
      <c r="U1209" s="7">
        <v>693702</v>
      </c>
      <c r="V1209" s="7">
        <v>671929</v>
      </c>
      <c r="W1209" s="7">
        <v>687034</v>
      </c>
      <c r="X1209" s="7">
        <v>780262</v>
      </c>
      <c r="Y1209" s="7">
        <v>714379</v>
      </c>
      <c r="Z1209" s="7">
        <v>682617</v>
      </c>
      <c r="AA1209" s="7">
        <v>672311</v>
      </c>
      <c r="AB1209" s="5" t="s">
        <v>42</v>
      </c>
      <c r="AC1209" s="5" t="s">
        <v>42</v>
      </c>
      <c r="AD1209" s="5" t="s">
        <v>42</v>
      </c>
      <c r="AE1209" s="5" t="s">
        <v>42</v>
      </c>
      <c r="AF1209" s="7">
        <v>89774392</v>
      </c>
      <c r="AG1209" s="7">
        <v>89769734</v>
      </c>
      <c r="AH1209" s="7">
        <v>74997132</v>
      </c>
      <c r="AI1209" s="5">
        <v>67.430000000000007</v>
      </c>
      <c r="AJ1209" s="7">
        <v>348</v>
      </c>
      <c r="AK1209" s="7">
        <v>68183935</v>
      </c>
      <c r="AL1209" s="6">
        <v>2580.761939</v>
      </c>
      <c r="AM1209" s="7">
        <v>100149889</v>
      </c>
      <c r="AN1209" s="5">
        <v>99.048060000000007</v>
      </c>
    </row>
    <row r="1210" spans="1:40" x14ac:dyDescent="0.3">
      <c r="A1210" s="4" t="s">
        <v>1259</v>
      </c>
      <c r="B1210" s="2">
        <v>4122602</v>
      </c>
      <c r="C1210" s="1" t="s">
        <v>41</v>
      </c>
      <c r="D1210" s="5">
        <v>4079.0818486399999</v>
      </c>
      <c r="E1210" s="6">
        <v>4002.2178479999998</v>
      </c>
      <c r="F1210" s="6" t="s">
        <v>42</v>
      </c>
      <c r="G1210" s="8">
        <v>1.0920000000000001</v>
      </c>
      <c r="H1210" s="5">
        <v>19.345268999999998</v>
      </c>
      <c r="I1210" s="8">
        <v>1.0920000000000001</v>
      </c>
      <c r="J1210" s="5">
        <v>19.345268999999998</v>
      </c>
      <c r="K1210" s="5">
        <v>1.8567430899999999</v>
      </c>
      <c r="L1210" s="5">
        <v>1.8567430899999999</v>
      </c>
      <c r="M1210" s="5">
        <v>18.363681</v>
      </c>
      <c r="N1210" s="5" t="s">
        <v>42</v>
      </c>
      <c r="O1210" s="5" t="s">
        <v>42</v>
      </c>
      <c r="P1210" s="5">
        <v>0.52881100000000003</v>
      </c>
      <c r="Q1210" s="5">
        <v>8.0214090000000002</v>
      </c>
      <c r="R1210" s="5">
        <v>8.0214090000000002</v>
      </c>
      <c r="S1210" s="1" t="s">
        <v>43</v>
      </c>
      <c r="T1210" s="7">
        <v>7568328</v>
      </c>
      <c r="U1210" s="7">
        <v>8935048</v>
      </c>
      <c r="V1210" s="7">
        <v>7919622</v>
      </c>
      <c r="W1210" s="7">
        <v>6738356</v>
      </c>
      <c r="X1210" s="7">
        <v>7568328</v>
      </c>
      <c r="Y1210" s="7">
        <v>7602842</v>
      </c>
      <c r="Z1210" s="7">
        <v>7968530</v>
      </c>
      <c r="AA1210" s="7">
        <v>8454038</v>
      </c>
      <c r="AB1210" s="8">
        <v>8.4619999999999997</v>
      </c>
      <c r="AC1210" s="8">
        <v>8.4619999999999997</v>
      </c>
      <c r="AD1210" s="8">
        <v>6.1859999999999999</v>
      </c>
      <c r="AE1210" s="8">
        <v>6.1859999999999999</v>
      </c>
      <c r="AF1210" s="7">
        <v>53921000</v>
      </c>
      <c r="AG1210" s="7">
        <v>54643000</v>
      </c>
      <c r="AH1210" s="7">
        <v>56833000</v>
      </c>
      <c r="AI1210" s="5">
        <v>97.99</v>
      </c>
      <c r="AJ1210" s="7">
        <v>383</v>
      </c>
      <c r="AK1210" s="7">
        <v>52844804</v>
      </c>
      <c r="AL1210" s="6">
        <v>3997.1809739999999</v>
      </c>
      <c r="AM1210" s="7">
        <v>52216721</v>
      </c>
      <c r="AN1210" s="8">
        <v>96.827500000000001</v>
      </c>
    </row>
    <row r="1211" spans="1:40" x14ac:dyDescent="0.3">
      <c r="A1211" s="4" t="s">
        <v>1260</v>
      </c>
      <c r="B1211" s="2">
        <v>4001590</v>
      </c>
      <c r="C1211" s="1" t="s">
        <v>54</v>
      </c>
      <c r="D1211" s="5">
        <v>3780.32996052</v>
      </c>
      <c r="E1211" s="6">
        <v>10382.09096</v>
      </c>
      <c r="F1211" s="6" t="s">
        <v>42</v>
      </c>
      <c r="G1211" s="5">
        <v>0.91</v>
      </c>
      <c r="H1211" s="5">
        <v>6.7400679999999999</v>
      </c>
      <c r="I1211" s="5">
        <v>0.91</v>
      </c>
      <c r="J1211" s="5">
        <v>6.7400679999999999</v>
      </c>
      <c r="K1211" s="5">
        <v>1.1222831200000001</v>
      </c>
      <c r="L1211" s="5">
        <v>1.1017106400000001</v>
      </c>
      <c r="M1211" s="5">
        <v>5.1878390000000003</v>
      </c>
      <c r="N1211" s="5" t="s">
        <v>42</v>
      </c>
      <c r="O1211" s="5" t="s">
        <v>42</v>
      </c>
      <c r="P1211" s="5">
        <v>1.869837</v>
      </c>
      <c r="Q1211" s="5">
        <v>12.253565999999999</v>
      </c>
      <c r="R1211" s="5">
        <v>12.253565999999999</v>
      </c>
      <c r="S1211" s="1" t="s">
        <v>49</v>
      </c>
      <c r="T1211" s="7">
        <v>5836478</v>
      </c>
      <c r="U1211" s="7">
        <v>5755130</v>
      </c>
      <c r="V1211" s="7">
        <v>5336308</v>
      </c>
      <c r="W1211" s="7">
        <v>4054377</v>
      </c>
      <c r="X1211" s="7">
        <v>5552403</v>
      </c>
      <c r="Y1211" s="7">
        <v>5950769</v>
      </c>
      <c r="Z1211" s="7">
        <v>5777399</v>
      </c>
      <c r="AA1211" s="7">
        <v>5836478</v>
      </c>
      <c r="AB1211" s="5">
        <v>30.614000000000001</v>
      </c>
      <c r="AC1211" s="5">
        <v>28.413</v>
      </c>
      <c r="AD1211" s="5">
        <v>17.359000000000002</v>
      </c>
      <c r="AE1211" s="5">
        <v>14.782</v>
      </c>
      <c r="AF1211" s="7">
        <v>127326708</v>
      </c>
      <c r="AG1211" s="7">
        <v>131620992</v>
      </c>
      <c r="AH1211" s="7">
        <v>139269602</v>
      </c>
      <c r="AI1211" s="5">
        <v>86.07</v>
      </c>
      <c r="AJ1211" s="7">
        <v>494</v>
      </c>
      <c r="AK1211" s="7">
        <v>109594229</v>
      </c>
      <c r="AL1211" s="6">
        <v>3253.8526590000001</v>
      </c>
      <c r="AM1211" s="7">
        <v>115070889</v>
      </c>
      <c r="AN1211" s="5">
        <v>90.374510000000001</v>
      </c>
    </row>
    <row r="1212" spans="1:40" x14ac:dyDescent="0.3">
      <c r="A1212" s="4" t="s">
        <v>1261</v>
      </c>
      <c r="B1212" s="2">
        <v>4420334</v>
      </c>
      <c r="C1212" s="1" t="s">
        <v>54</v>
      </c>
      <c r="D1212" s="5">
        <v>3353.63555086</v>
      </c>
      <c r="E1212" s="6">
        <v>2512.9655499999999</v>
      </c>
      <c r="F1212" s="6">
        <v>2423.6445509999999</v>
      </c>
      <c r="G1212" s="5">
        <v>-0.22500000000000001</v>
      </c>
      <c r="H1212" s="5" t="s">
        <v>799</v>
      </c>
      <c r="I1212" s="5">
        <v>-0.22500000000000001</v>
      </c>
      <c r="J1212" s="5" t="s">
        <v>799</v>
      </c>
      <c r="K1212" s="5">
        <v>2.8838394599999999</v>
      </c>
      <c r="L1212" s="5">
        <v>2.88357608558236</v>
      </c>
      <c r="M1212" s="5">
        <v>4.2812037325614298</v>
      </c>
      <c r="N1212" s="5" t="s">
        <v>42</v>
      </c>
      <c r="O1212" s="5" t="s">
        <v>42</v>
      </c>
      <c r="P1212" s="5">
        <v>0.30589100000000002</v>
      </c>
      <c r="Q1212" s="5">
        <v>42.958145000000002</v>
      </c>
      <c r="R1212" s="5">
        <v>26.618830871608999</v>
      </c>
      <c r="S1212" s="1" t="s">
        <v>49</v>
      </c>
      <c r="T1212" s="7">
        <v>5862869</v>
      </c>
      <c r="U1212" s="7">
        <v>3963638</v>
      </c>
      <c r="V1212" s="7">
        <v>1838715</v>
      </c>
      <c r="W1212" s="7">
        <v>462801</v>
      </c>
      <c r="X1212" s="7">
        <v>8216786</v>
      </c>
      <c r="Y1212" s="7">
        <v>7233295</v>
      </c>
      <c r="Z1212" s="7">
        <v>6535489</v>
      </c>
      <c r="AA1212" s="7">
        <v>5862869</v>
      </c>
      <c r="AB1212" s="5">
        <v>20.802</v>
      </c>
      <c r="AC1212" s="5">
        <v>21.210999999999999</v>
      </c>
      <c r="AD1212" s="5">
        <v>-3.496</v>
      </c>
      <c r="AE1212" s="5">
        <v>0.53400000000000003</v>
      </c>
      <c r="AF1212" s="7">
        <v>246901000</v>
      </c>
      <c r="AG1212" s="7">
        <v>241352000</v>
      </c>
      <c r="AH1212" s="7">
        <v>225777897</v>
      </c>
      <c r="AI1212" s="5">
        <v>73.41</v>
      </c>
      <c r="AJ1212" s="7">
        <v>337</v>
      </c>
      <c r="AK1212" s="7">
        <v>181295683</v>
      </c>
      <c r="AL1212" s="6">
        <v>2461.995375</v>
      </c>
      <c r="AM1212" s="7">
        <v>201448132</v>
      </c>
      <c r="AN1212" s="5">
        <v>81.573130000000006</v>
      </c>
    </row>
    <row r="1213" spans="1:40" x14ac:dyDescent="0.3">
      <c r="A1213" s="4" t="s">
        <v>1262</v>
      </c>
      <c r="B1213" s="2">
        <v>4915418</v>
      </c>
      <c r="C1213" s="1" t="s">
        <v>41</v>
      </c>
      <c r="D1213" s="5">
        <v>4005.4197749999998</v>
      </c>
      <c r="E1213" s="6">
        <v>4590.1347750000004</v>
      </c>
      <c r="F1213" s="6" t="s">
        <v>42</v>
      </c>
      <c r="G1213" s="5">
        <v>1.8</v>
      </c>
      <c r="H1213" s="5">
        <v>21.977561999999999</v>
      </c>
      <c r="I1213" s="5">
        <v>1.8</v>
      </c>
      <c r="J1213" s="5">
        <v>21.977561999999999</v>
      </c>
      <c r="K1213" s="5">
        <v>7.8980623400000001</v>
      </c>
      <c r="L1213" s="5">
        <v>3.2441851800000001</v>
      </c>
      <c r="M1213" s="5">
        <v>23.006135</v>
      </c>
      <c r="N1213" s="5" t="s">
        <v>42</v>
      </c>
      <c r="O1213" s="5" t="s">
        <v>42</v>
      </c>
      <c r="P1213" s="5">
        <v>2.3303479999999999</v>
      </c>
      <c r="Q1213" s="5">
        <v>10.611077999999999</v>
      </c>
      <c r="R1213" s="5">
        <v>10.611077999999999</v>
      </c>
      <c r="S1213" s="1" t="s">
        <v>49</v>
      </c>
      <c r="T1213" s="7">
        <v>1929788</v>
      </c>
      <c r="U1213" s="7">
        <v>1733749</v>
      </c>
      <c r="V1213" s="7">
        <v>1345249</v>
      </c>
      <c r="W1213" s="7">
        <v>1092748</v>
      </c>
      <c r="X1213" s="7">
        <v>1969721</v>
      </c>
      <c r="Y1213" s="7">
        <v>1954134</v>
      </c>
      <c r="Z1213" s="7">
        <v>1931751</v>
      </c>
      <c r="AA1213" s="7">
        <v>1929788</v>
      </c>
      <c r="AB1213" s="5">
        <v>35.518000000000001</v>
      </c>
      <c r="AC1213" s="5">
        <v>39.542000000000002</v>
      </c>
      <c r="AD1213" s="5">
        <v>16.302</v>
      </c>
      <c r="AE1213" s="5">
        <v>20.274999999999999</v>
      </c>
      <c r="AF1213" s="7">
        <v>30516759</v>
      </c>
      <c r="AG1213" s="7">
        <v>30765672</v>
      </c>
      <c r="AH1213" s="7">
        <v>31487494</v>
      </c>
      <c r="AI1213" s="5">
        <v>80.98</v>
      </c>
      <c r="AJ1213" s="7">
        <v>354</v>
      </c>
      <c r="AK1213" s="7">
        <v>24714397</v>
      </c>
      <c r="AL1213" s="6">
        <v>3243.7646060000002</v>
      </c>
      <c r="AM1213" s="7">
        <v>22705520</v>
      </c>
      <c r="AN1213" s="5">
        <v>74.401679999999999</v>
      </c>
    </row>
    <row r="1214" spans="1:40" x14ac:dyDescent="0.3">
      <c r="A1214" s="4" t="s">
        <v>1263</v>
      </c>
      <c r="B1214" s="2">
        <v>14092075</v>
      </c>
      <c r="C1214" s="1" t="s">
        <v>54</v>
      </c>
      <c r="D1214" s="5">
        <v>3642.3433587599998</v>
      </c>
      <c r="E1214" s="6">
        <v>5484.3433580000001</v>
      </c>
      <c r="F1214" s="6" t="s">
        <v>42</v>
      </c>
      <c r="G1214" s="5">
        <v>-8.2000000000000003E-2</v>
      </c>
      <c r="H1214" s="5" t="s">
        <v>799</v>
      </c>
      <c r="I1214" s="5">
        <v>-0.13800000000000001</v>
      </c>
      <c r="J1214" s="5" t="s">
        <v>799</v>
      </c>
      <c r="K1214" s="5" t="s">
        <v>799</v>
      </c>
      <c r="L1214" s="5">
        <v>0.8426758700000001</v>
      </c>
      <c r="M1214" s="5">
        <v>28.5</v>
      </c>
      <c r="N1214" s="5" t="s">
        <v>42</v>
      </c>
      <c r="O1214" s="5" t="s">
        <v>42</v>
      </c>
      <c r="P1214" s="5">
        <v>1.6332169999999999</v>
      </c>
      <c r="Q1214" s="5">
        <v>11.594806</v>
      </c>
      <c r="R1214" s="5">
        <v>11.594806</v>
      </c>
      <c r="S1214" s="1" t="s">
        <v>49</v>
      </c>
      <c r="T1214" s="7">
        <v>3410000</v>
      </c>
      <c r="U1214" s="7">
        <v>3132000</v>
      </c>
      <c r="V1214" s="7">
        <v>2915000</v>
      </c>
      <c r="W1214" s="7">
        <v>2728000</v>
      </c>
      <c r="X1214" s="7">
        <v>3358000</v>
      </c>
      <c r="Y1214" s="7">
        <v>3360000</v>
      </c>
      <c r="Z1214" s="7">
        <v>3383000</v>
      </c>
      <c r="AA1214" s="7">
        <v>3410000</v>
      </c>
      <c r="AB1214" s="5">
        <v>35.835999999999999</v>
      </c>
      <c r="AC1214" s="5">
        <v>36.360999999999997</v>
      </c>
      <c r="AD1214" s="5">
        <v>13.724</v>
      </c>
      <c r="AE1214" s="5">
        <v>13.430999999999999</v>
      </c>
      <c r="AF1214" s="7">
        <v>532444353</v>
      </c>
      <c r="AG1214" s="7">
        <v>541445348</v>
      </c>
      <c r="AH1214" s="7">
        <v>501094650</v>
      </c>
      <c r="AI1214" s="5">
        <v>85.79</v>
      </c>
      <c r="AJ1214" s="7">
        <v>297</v>
      </c>
      <c r="AK1214" s="7">
        <v>456838263</v>
      </c>
      <c r="AL1214" s="6">
        <v>3124.7737179999999</v>
      </c>
      <c r="AM1214" s="7">
        <v>391867175</v>
      </c>
      <c r="AN1214" s="8">
        <v>73.589200000000005</v>
      </c>
    </row>
    <row r="1215" spans="1:40" x14ac:dyDescent="0.3">
      <c r="A1215" s="4" t="s">
        <v>1264</v>
      </c>
      <c r="B1215" s="2">
        <v>4221373</v>
      </c>
      <c r="C1215" s="1" t="s">
        <v>41</v>
      </c>
      <c r="D1215" s="5">
        <v>4261.7106136499997</v>
      </c>
      <c r="E1215" s="6">
        <v>10741.710612999999</v>
      </c>
      <c r="F1215" s="6" t="s">
        <v>42</v>
      </c>
      <c r="G1215" s="5">
        <v>0.29799999999999999</v>
      </c>
      <c r="H1215" s="5">
        <v>26.952278</v>
      </c>
      <c r="I1215" s="5">
        <v>0.29799999999999999</v>
      </c>
      <c r="J1215" s="5">
        <v>26.952278</v>
      </c>
      <c r="K1215" s="5" t="s">
        <v>799</v>
      </c>
      <c r="L1215" s="5">
        <v>1.1197224400000001</v>
      </c>
      <c r="M1215" s="5">
        <v>6.7951870000000003</v>
      </c>
      <c r="N1215" s="5" t="s">
        <v>42</v>
      </c>
      <c r="O1215" s="5" t="s">
        <v>42</v>
      </c>
      <c r="P1215" s="5">
        <v>1.8358760000000001</v>
      </c>
      <c r="Q1215" s="5">
        <v>4.3541590000000001</v>
      </c>
      <c r="R1215" s="5">
        <v>4.3541590000000001</v>
      </c>
      <c r="S1215" s="1" t="s">
        <v>49</v>
      </c>
      <c r="T1215" s="7">
        <v>5661000</v>
      </c>
      <c r="U1215" s="7">
        <v>5624000</v>
      </c>
      <c r="V1215" s="7">
        <v>4261000</v>
      </c>
      <c r="W1215" s="7">
        <v>3805000</v>
      </c>
      <c r="X1215" s="7">
        <v>5851000</v>
      </c>
      <c r="Y1215" s="7">
        <v>5844000</v>
      </c>
      <c r="Z1215" s="7">
        <v>5779000</v>
      </c>
      <c r="AA1215" s="7">
        <v>5661000</v>
      </c>
      <c r="AB1215" s="5">
        <v>73.379000000000005</v>
      </c>
      <c r="AC1215" s="8">
        <v>74.91</v>
      </c>
      <c r="AD1215" s="5">
        <v>34.093000000000004</v>
      </c>
      <c r="AE1215" s="5">
        <v>38.198999999999998</v>
      </c>
      <c r="AF1215" s="7">
        <v>171496000</v>
      </c>
      <c r="AG1215" s="7">
        <v>171256000</v>
      </c>
      <c r="AH1215" s="7">
        <v>171724305</v>
      </c>
      <c r="AI1215" s="8">
        <v>31.8</v>
      </c>
      <c r="AJ1215" s="7">
        <v>143</v>
      </c>
      <c r="AK1215" s="7">
        <v>54531182</v>
      </c>
      <c r="AL1215" s="6">
        <v>1355.099872</v>
      </c>
      <c r="AM1215" s="7">
        <v>101397446</v>
      </c>
      <c r="AN1215" s="5">
        <v>59.124769999999998</v>
      </c>
    </row>
    <row r="1216" spans="1:40" x14ac:dyDescent="0.3">
      <c r="A1216" s="4" t="s">
        <v>1265</v>
      </c>
      <c r="B1216" s="2">
        <v>4002506</v>
      </c>
      <c r="C1216" s="1" t="s">
        <v>54</v>
      </c>
      <c r="D1216" s="5">
        <v>3896.3047596000001</v>
      </c>
      <c r="E1216" s="6">
        <v>8896.5047589999995</v>
      </c>
      <c r="F1216" s="6">
        <v>8905.1047600000002</v>
      </c>
      <c r="G1216" s="5">
        <v>-0.51100000000000001</v>
      </c>
      <c r="H1216" s="5">
        <v>16.100238999999998</v>
      </c>
      <c r="I1216" s="5">
        <v>-0.51100000000000001</v>
      </c>
      <c r="J1216" s="5">
        <v>16.100238999999998</v>
      </c>
      <c r="K1216" s="5">
        <v>2.1415872999999999</v>
      </c>
      <c r="L1216" s="5">
        <v>1.3026435199999999</v>
      </c>
      <c r="M1216" s="5">
        <v>104.26584200000001</v>
      </c>
      <c r="N1216" s="5" t="s">
        <v>799</v>
      </c>
      <c r="O1216" s="5" t="s">
        <v>799</v>
      </c>
      <c r="P1216" s="5">
        <v>3.4309699999999999</v>
      </c>
      <c r="Q1216" s="5">
        <v>11.471959999999999</v>
      </c>
      <c r="R1216" s="5">
        <v>11.471959999999999</v>
      </c>
      <c r="S1216" s="1" t="s">
        <v>43</v>
      </c>
      <c r="T1216" s="7">
        <v>2593000</v>
      </c>
      <c r="U1216" s="7">
        <v>2666300</v>
      </c>
      <c r="V1216" s="7">
        <v>2198500</v>
      </c>
      <c r="W1216" s="7">
        <v>2235500</v>
      </c>
      <c r="X1216" s="7">
        <v>2593000</v>
      </c>
      <c r="Y1216" s="7">
        <v>2609600</v>
      </c>
      <c r="Z1216" s="7">
        <v>2614000</v>
      </c>
      <c r="AA1216" s="7">
        <v>2608900</v>
      </c>
      <c r="AB1216" s="5">
        <v>37.883000000000003</v>
      </c>
      <c r="AC1216" s="5">
        <v>37.883000000000003</v>
      </c>
      <c r="AD1216" s="5">
        <v>29.907</v>
      </c>
      <c r="AE1216" s="5">
        <v>29.907</v>
      </c>
      <c r="AF1216" s="7">
        <v>57749667</v>
      </c>
      <c r="AG1216" s="7">
        <v>57745489</v>
      </c>
      <c r="AH1216" s="7">
        <v>53170224</v>
      </c>
      <c r="AI1216" s="8">
        <v>89.3</v>
      </c>
      <c r="AJ1216" s="7">
        <v>363</v>
      </c>
      <c r="AK1216" s="7">
        <v>51578422</v>
      </c>
      <c r="AL1216" s="6">
        <v>3479.480348</v>
      </c>
      <c r="AM1216" s="7">
        <v>56348237</v>
      </c>
      <c r="AN1216" s="5">
        <v>97.56044</v>
      </c>
    </row>
    <row r="1217" spans="1:40" x14ac:dyDescent="0.3">
      <c r="A1217" s="4" t="s">
        <v>1266</v>
      </c>
      <c r="B1217" s="2">
        <v>4513682</v>
      </c>
      <c r="C1217" s="1" t="s">
        <v>54</v>
      </c>
      <c r="D1217" s="5">
        <v>4011.6336748799999</v>
      </c>
      <c r="E1217" s="6">
        <v>7045.1336739999997</v>
      </c>
      <c r="F1217" s="6" t="s">
        <v>42</v>
      </c>
      <c r="G1217" s="5">
        <v>0.65</v>
      </c>
      <c r="H1217" s="5">
        <v>35.124187999999997</v>
      </c>
      <c r="I1217" s="5">
        <v>0.65</v>
      </c>
      <c r="J1217" s="5">
        <v>34.791823999999998</v>
      </c>
      <c r="K1217" s="5" t="s">
        <v>799</v>
      </c>
      <c r="L1217" s="5">
        <v>14.49613626</v>
      </c>
      <c r="M1217" s="5">
        <v>17.372896999999998</v>
      </c>
      <c r="N1217" s="5" t="s">
        <v>42</v>
      </c>
      <c r="O1217" s="5" t="s">
        <v>42</v>
      </c>
      <c r="P1217" s="5">
        <v>1.410917</v>
      </c>
      <c r="Q1217" s="5">
        <v>7.089086</v>
      </c>
      <c r="R1217" s="5">
        <v>7.089086</v>
      </c>
      <c r="S1217" s="1" t="s">
        <v>49</v>
      </c>
      <c r="T1217" s="7">
        <v>4874600</v>
      </c>
      <c r="U1217" s="7">
        <v>4535500</v>
      </c>
      <c r="V1217" s="7">
        <v>4200200</v>
      </c>
      <c r="W1217" s="7">
        <v>3690900</v>
      </c>
      <c r="X1217" s="7">
        <v>4993300</v>
      </c>
      <c r="Y1217" s="7">
        <v>4962200</v>
      </c>
      <c r="Z1217" s="7">
        <v>4925300</v>
      </c>
      <c r="AA1217" s="7">
        <v>4874600</v>
      </c>
      <c r="AB1217" s="5">
        <v>23.951000000000001</v>
      </c>
      <c r="AC1217" s="5">
        <v>25.288</v>
      </c>
      <c r="AD1217" s="5">
        <v>15.802</v>
      </c>
      <c r="AE1217" s="5">
        <v>16.015000000000001</v>
      </c>
      <c r="AF1217" s="7">
        <v>43700000</v>
      </c>
      <c r="AG1217" s="7">
        <v>44200000</v>
      </c>
      <c r="AH1217" s="7">
        <v>45300000</v>
      </c>
      <c r="AI1217" s="8">
        <v>99.9</v>
      </c>
      <c r="AJ1217" s="7">
        <v>378</v>
      </c>
      <c r="AK1217" s="7">
        <v>43599057</v>
      </c>
      <c r="AL1217" s="6">
        <v>4007.6253190000002</v>
      </c>
      <c r="AM1217" s="7">
        <v>43385411</v>
      </c>
      <c r="AN1217" s="5">
        <v>99.410550000000001</v>
      </c>
    </row>
    <row r="1218" spans="1:40" x14ac:dyDescent="0.3">
      <c r="A1218" s="4" t="s">
        <v>1267</v>
      </c>
      <c r="B1218" s="2">
        <v>5198313</v>
      </c>
      <c r="C1218" s="1" t="s">
        <v>41</v>
      </c>
      <c r="D1218" s="5">
        <v>3968.1372422999998</v>
      </c>
      <c r="E1218" s="6">
        <v>4034.897242</v>
      </c>
      <c r="F1218" s="6" t="s">
        <v>42</v>
      </c>
      <c r="G1218" s="5">
        <v>-0.46200000000000002</v>
      </c>
      <c r="H1218" s="5" t="s">
        <v>799</v>
      </c>
      <c r="I1218" s="5">
        <v>-0.46200000000000002</v>
      </c>
      <c r="J1218" s="5" t="s">
        <v>799</v>
      </c>
      <c r="K1218" s="5">
        <v>16.417910450000001</v>
      </c>
      <c r="L1218" s="5">
        <v>16.417910450000001</v>
      </c>
      <c r="M1218" s="5" t="s">
        <v>799</v>
      </c>
      <c r="N1218" s="5" t="s">
        <v>42</v>
      </c>
      <c r="O1218" s="5" t="s">
        <v>42</v>
      </c>
      <c r="P1218" s="5">
        <v>5.6415090000000001</v>
      </c>
      <c r="Q1218" s="5" t="s">
        <v>799</v>
      </c>
      <c r="R1218" s="5">
        <v>-18.845237000000001</v>
      </c>
      <c r="S1218" s="1" t="s">
        <v>49</v>
      </c>
      <c r="T1218" s="7">
        <v>396591</v>
      </c>
      <c r="U1218" s="7">
        <v>75422</v>
      </c>
      <c r="V1218" s="7">
        <v>66563</v>
      </c>
      <c r="W1218" s="7">
        <v>250646</v>
      </c>
      <c r="X1218" s="7">
        <v>715216</v>
      </c>
      <c r="Y1218" s="7">
        <v>628786</v>
      </c>
      <c r="Z1218" s="7">
        <v>524070</v>
      </c>
      <c r="AA1218" s="7">
        <v>396591</v>
      </c>
      <c r="AB1218" s="5">
        <v>-4.1120000000000001</v>
      </c>
      <c r="AC1218" s="5">
        <v>41.656999999999996</v>
      </c>
      <c r="AD1218" s="5">
        <v>-129.94200000000001</v>
      </c>
      <c r="AE1218" s="5">
        <v>-30.971</v>
      </c>
      <c r="AF1218" s="7">
        <v>122069000</v>
      </c>
      <c r="AG1218" s="7">
        <v>121687000</v>
      </c>
      <c r="AH1218" s="7">
        <v>118359000</v>
      </c>
      <c r="AI1218" s="5">
        <v>79.41</v>
      </c>
      <c r="AJ1218" s="7">
        <v>336</v>
      </c>
      <c r="AK1218" s="7">
        <v>98780912</v>
      </c>
      <c r="AL1218" s="6">
        <v>3151.1110920000001</v>
      </c>
      <c r="AM1218" s="7">
        <v>84360671</v>
      </c>
      <c r="AN1218" s="5">
        <v>67.817850000000007</v>
      </c>
    </row>
    <row r="1219" spans="1:40" x14ac:dyDescent="0.3">
      <c r="A1219" s="4" t="s">
        <v>1268</v>
      </c>
      <c r="B1219" s="2">
        <v>4191821</v>
      </c>
      <c r="C1219" s="1" t="s">
        <v>54</v>
      </c>
      <c r="D1219" s="5">
        <v>3664.9337491599999</v>
      </c>
      <c r="E1219" s="6">
        <v>5672.1617489999999</v>
      </c>
      <c r="F1219" s="6" t="s">
        <v>42</v>
      </c>
      <c r="G1219" s="5">
        <v>0.98</v>
      </c>
      <c r="H1219" s="5">
        <v>20.777329999999999</v>
      </c>
      <c r="I1219" s="5">
        <v>0.98</v>
      </c>
      <c r="J1219" s="5">
        <v>20.777329999999999</v>
      </c>
      <c r="K1219" s="5" t="s">
        <v>799</v>
      </c>
      <c r="L1219" s="5">
        <v>1.99021062</v>
      </c>
      <c r="M1219" s="5">
        <v>14.350802</v>
      </c>
      <c r="N1219" s="5" t="s">
        <v>42</v>
      </c>
      <c r="O1219" s="5" t="s">
        <v>42</v>
      </c>
      <c r="P1219" s="5">
        <v>1.598544</v>
      </c>
      <c r="Q1219" s="5">
        <v>9.1366820000000004</v>
      </c>
      <c r="R1219" s="5">
        <v>9.1366820000000004</v>
      </c>
      <c r="S1219" s="1" t="s">
        <v>82</v>
      </c>
      <c r="T1219" s="7">
        <v>3510934</v>
      </c>
      <c r="U1219" s="7">
        <v>3749183</v>
      </c>
      <c r="V1219" s="7">
        <v>3278031</v>
      </c>
      <c r="W1219" s="7">
        <v>2790269</v>
      </c>
      <c r="X1219" s="7">
        <v>3548331</v>
      </c>
      <c r="Y1219" s="7">
        <v>3531038</v>
      </c>
      <c r="Z1219" s="7">
        <v>3512170</v>
      </c>
      <c r="AA1219" s="7">
        <v>3510934</v>
      </c>
      <c r="AB1219" s="5">
        <v>29.163</v>
      </c>
      <c r="AC1219" s="5">
        <v>30.542999999999999</v>
      </c>
      <c r="AD1219" s="5">
        <v>16.052</v>
      </c>
      <c r="AE1219" s="5">
        <v>16.751000000000001</v>
      </c>
      <c r="AF1219" s="7">
        <v>54612541</v>
      </c>
      <c r="AG1219" s="7">
        <v>54507836</v>
      </c>
      <c r="AH1219" s="7">
        <v>54016374</v>
      </c>
      <c r="AI1219" s="8">
        <v>97.3</v>
      </c>
      <c r="AJ1219" s="7">
        <v>391</v>
      </c>
      <c r="AK1219" s="7">
        <v>53152649</v>
      </c>
      <c r="AL1219" s="6">
        <v>3566.0112210000002</v>
      </c>
      <c r="AM1219" s="7">
        <v>54383868</v>
      </c>
      <c r="AN1219" s="8">
        <v>99.554699999999997</v>
      </c>
    </row>
    <row r="1220" spans="1:40" x14ac:dyDescent="0.3">
      <c r="A1220" s="4" t="s">
        <v>1269</v>
      </c>
      <c r="B1220" s="2">
        <v>4811094</v>
      </c>
      <c r="C1220" s="1" t="s">
        <v>54</v>
      </c>
      <c r="D1220" s="5">
        <v>3822.9940305199998</v>
      </c>
      <c r="E1220" s="6">
        <v>4832.33403</v>
      </c>
      <c r="F1220" s="6" t="s">
        <v>42</v>
      </c>
      <c r="G1220" s="8">
        <v>1.0900000000000001</v>
      </c>
      <c r="H1220" s="5">
        <v>18.873170999999999</v>
      </c>
      <c r="I1220" s="8">
        <v>1.0900000000000001</v>
      </c>
      <c r="J1220" s="5">
        <v>18.873170999999999</v>
      </c>
      <c r="K1220" s="5" t="s">
        <v>799</v>
      </c>
      <c r="L1220" s="5">
        <v>2.2090898700000001</v>
      </c>
      <c r="M1220" s="5">
        <v>15.125097999999999</v>
      </c>
      <c r="N1220" s="5" t="s">
        <v>42</v>
      </c>
      <c r="O1220" s="5" t="s">
        <v>42</v>
      </c>
      <c r="P1220" s="5">
        <v>4.3508709999999997</v>
      </c>
      <c r="Q1220" s="5">
        <v>11.397417000000001</v>
      </c>
      <c r="R1220" s="5">
        <v>11.397417000000001</v>
      </c>
      <c r="S1220" s="1" t="s">
        <v>98</v>
      </c>
      <c r="T1220" s="7">
        <v>1125357</v>
      </c>
      <c r="U1220" s="7">
        <v>1127725</v>
      </c>
      <c r="V1220" s="7">
        <v>1086812</v>
      </c>
      <c r="W1220" s="7">
        <v>943365</v>
      </c>
      <c r="X1220" s="7">
        <v>1110659</v>
      </c>
      <c r="Y1220" s="7">
        <v>1113190</v>
      </c>
      <c r="Z1220" s="7">
        <v>1125357</v>
      </c>
      <c r="AA1220" s="7">
        <v>1134235</v>
      </c>
      <c r="AB1220" s="5">
        <v>56.210999999999999</v>
      </c>
      <c r="AC1220" s="5">
        <v>56.012999999999998</v>
      </c>
      <c r="AD1220" s="5">
        <v>33.154000000000003</v>
      </c>
      <c r="AE1220" s="5">
        <v>32.134999999999998</v>
      </c>
      <c r="AF1220" s="7">
        <v>49440000</v>
      </c>
      <c r="AG1220" s="7">
        <v>49553000</v>
      </c>
      <c r="AH1220" s="7">
        <v>49611000</v>
      </c>
      <c r="AI1220" s="8">
        <v>105.01</v>
      </c>
      <c r="AJ1220" s="7">
        <v>386</v>
      </c>
      <c r="AK1220" s="7">
        <v>51881026</v>
      </c>
      <c r="AL1220" s="6">
        <v>4014.5537909999998</v>
      </c>
      <c r="AM1220" s="7">
        <v>48899536</v>
      </c>
      <c r="AN1220" s="5">
        <v>98.975989999999996</v>
      </c>
    </row>
    <row r="1221" spans="1:40" x14ac:dyDescent="0.3">
      <c r="A1221" s="4" t="s">
        <v>1270</v>
      </c>
      <c r="B1221" s="2">
        <v>4388680</v>
      </c>
      <c r="C1221" s="1" t="s">
        <v>54</v>
      </c>
      <c r="D1221" s="5">
        <v>4679.8263841199996</v>
      </c>
      <c r="E1221" s="6">
        <v>5159.0573839999997</v>
      </c>
      <c r="F1221" s="6" t="s">
        <v>42</v>
      </c>
      <c r="G1221" s="5">
        <v>0.95</v>
      </c>
      <c r="H1221" s="5">
        <v>30.803697</v>
      </c>
      <c r="I1221" s="5">
        <v>0.95</v>
      </c>
      <c r="J1221" s="5">
        <v>30.803697</v>
      </c>
      <c r="K1221" s="5">
        <v>6.1538152799999999</v>
      </c>
      <c r="L1221" s="5">
        <v>4.6032127300000001</v>
      </c>
      <c r="M1221" s="5" t="s">
        <v>799</v>
      </c>
      <c r="N1221" s="5" t="s">
        <v>42</v>
      </c>
      <c r="O1221" s="5" t="s">
        <v>42</v>
      </c>
      <c r="P1221" s="5">
        <v>2.9345460000000001</v>
      </c>
      <c r="Q1221" s="5">
        <v>13.854132999999999</v>
      </c>
      <c r="R1221" s="5">
        <v>13.854132999999999</v>
      </c>
      <c r="S1221" s="1" t="s">
        <v>98</v>
      </c>
      <c r="T1221" s="7">
        <v>1667009</v>
      </c>
      <c r="U1221" s="7">
        <v>1657615</v>
      </c>
      <c r="V1221" s="7">
        <v>1488256</v>
      </c>
      <c r="W1221" s="7">
        <v>893491</v>
      </c>
      <c r="X1221" s="7">
        <v>1758043</v>
      </c>
      <c r="Y1221" s="7">
        <v>1706700</v>
      </c>
      <c r="Z1221" s="7">
        <v>1667009</v>
      </c>
      <c r="AA1221" s="7">
        <v>1704211</v>
      </c>
      <c r="AB1221" s="5">
        <v>36.857999999999997</v>
      </c>
      <c r="AC1221" s="5">
        <v>36.868000000000002</v>
      </c>
      <c r="AD1221" s="5">
        <v>14.984999999999999</v>
      </c>
      <c r="AE1221" s="5">
        <v>14.909000000000001</v>
      </c>
      <c r="AF1221" s="7">
        <v>30525252</v>
      </c>
      <c r="AG1221" s="7">
        <v>30502351</v>
      </c>
      <c r="AH1221" s="7">
        <v>30283816</v>
      </c>
      <c r="AI1221" s="5">
        <v>111.25</v>
      </c>
      <c r="AJ1221" s="7">
        <v>425</v>
      </c>
      <c r="AK1221" s="7">
        <v>33958835</v>
      </c>
      <c r="AL1221" s="6">
        <v>5206.2289929999997</v>
      </c>
      <c r="AM1221" s="7">
        <v>30403816</v>
      </c>
      <c r="AN1221" s="5">
        <v>99.602180000000004</v>
      </c>
    </row>
    <row r="1222" spans="1:40" x14ac:dyDescent="0.3">
      <c r="A1222" s="4" t="s">
        <v>1271</v>
      </c>
      <c r="B1222" s="2">
        <v>100534</v>
      </c>
      <c r="C1222" s="1" t="s">
        <v>41</v>
      </c>
      <c r="D1222" s="5">
        <v>3962.8817692600001</v>
      </c>
      <c r="E1222" s="6" t="s">
        <v>42</v>
      </c>
      <c r="F1222" s="6">
        <v>1061.3807690000003</v>
      </c>
      <c r="G1222" s="5">
        <v>1.75</v>
      </c>
      <c r="H1222" s="5">
        <v>19.231511254019299</v>
      </c>
      <c r="I1222" s="5">
        <v>1.75</v>
      </c>
      <c r="J1222" s="5">
        <v>19.231511254019299</v>
      </c>
      <c r="K1222" s="5">
        <v>2.8540158760382504</v>
      </c>
      <c r="L1222" s="5">
        <v>2.5004408489216301</v>
      </c>
      <c r="M1222" s="5">
        <v>15.149443</v>
      </c>
      <c r="N1222" s="5" t="s">
        <v>42</v>
      </c>
      <c r="O1222" s="5" t="s">
        <v>42</v>
      </c>
      <c r="P1222" s="5" t="s">
        <v>42</v>
      </c>
      <c r="Q1222" s="5" t="s">
        <v>42</v>
      </c>
      <c r="R1222" s="5" t="s">
        <v>42</v>
      </c>
      <c r="S1222" s="1" t="s">
        <v>49</v>
      </c>
      <c r="T1222" s="7">
        <v>609864</v>
      </c>
      <c r="U1222" s="7">
        <v>557420</v>
      </c>
      <c r="V1222" s="7">
        <v>478389</v>
      </c>
      <c r="W1222" s="7">
        <v>443890</v>
      </c>
      <c r="X1222" s="7">
        <v>618736</v>
      </c>
      <c r="Y1222" s="7">
        <v>603824</v>
      </c>
      <c r="Z1222" s="7">
        <v>603884</v>
      </c>
      <c r="AA1222" s="7">
        <v>609864</v>
      </c>
      <c r="AB1222" s="5" t="s">
        <v>42</v>
      </c>
      <c r="AC1222" s="5" t="s">
        <v>42</v>
      </c>
      <c r="AD1222" s="5" t="s">
        <v>42</v>
      </c>
      <c r="AE1222" s="5" t="s">
        <v>42</v>
      </c>
      <c r="AF1222" s="7">
        <v>33122689</v>
      </c>
      <c r="AG1222" s="7">
        <v>33022124</v>
      </c>
      <c r="AH1222" s="7">
        <v>32921393</v>
      </c>
      <c r="AI1222" s="5">
        <v>55.93</v>
      </c>
      <c r="AJ1222" s="7">
        <v>261</v>
      </c>
      <c r="AK1222" s="7">
        <v>18528732</v>
      </c>
      <c r="AL1222" s="6">
        <v>2216.4069209999998</v>
      </c>
      <c r="AM1222" s="7">
        <v>22374510</v>
      </c>
      <c r="AN1222" s="5">
        <v>67.537689999999998</v>
      </c>
    </row>
    <row r="1223" spans="1:40" x14ac:dyDescent="0.3">
      <c r="A1223" s="4" t="s">
        <v>1272</v>
      </c>
      <c r="B1223" s="2">
        <v>4813313</v>
      </c>
      <c r="C1223" s="1" t="s">
        <v>54</v>
      </c>
      <c r="D1223" s="5">
        <v>3847.95093038</v>
      </c>
      <c r="E1223" s="6">
        <v>10369.950930000001</v>
      </c>
      <c r="F1223" s="6" t="s">
        <v>42</v>
      </c>
      <c r="G1223" s="5">
        <v>0.28000000000000003</v>
      </c>
      <c r="H1223" s="5">
        <v>43.751399999999997</v>
      </c>
      <c r="I1223" s="5">
        <v>0.28000000000000003</v>
      </c>
      <c r="J1223" s="5">
        <v>43.751399999999997</v>
      </c>
      <c r="K1223" s="5" t="s">
        <v>799</v>
      </c>
      <c r="L1223" s="5">
        <v>2.1144063200000001</v>
      </c>
      <c r="M1223" s="5">
        <v>38.079922000000003</v>
      </c>
      <c r="N1223" s="5" t="s">
        <v>42</v>
      </c>
      <c r="O1223" s="5" t="s">
        <v>42</v>
      </c>
      <c r="P1223" s="5">
        <v>2.4468969999999999</v>
      </c>
      <c r="Q1223" s="5">
        <v>9.9639209999999991</v>
      </c>
      <c r="R1223" s="5">
        <v>9.9639209999999991</v>
      </c>
      <c r="S1223" s="1" t="s">
        <v>49</v>
      </c>
      <c r="T1223" s="7">
        <v>3592000</v>
      </c>
      <c r="U1223" s="7">
        <v>3538000</v>
      </c>
      <c r="V1223" s="7">
        <v>2133000</v>
      </c>
      <c r="W1223" s="7">
        <v>757000</v>
      </c>
      <c r="X1223" s="7">
        <v>4238000</v>
      </c>
      <c r="Y1223" s="7">
        <v>3983000</v>
      </c>
      <c r="Z1223" s="7">
        <v>3787000</v>
      </c>
      <c r="AA1223" s="7">
        <v>3592000</v>
      </c>
      <c r="AB1223" s="5">
        <v>30.373000000000001</v>
      </c>
      <c r="AC1223" s="5">
        <v>27.370999999999999</v>
      </c>
      <c r="AD1223" s="5">
        <v>25.890999999999998</v>
      </c>
      <c r="AE1223" s="5">
        <v>23.218</v>
      </c>
      <c r="AF1223" s="7">
        <v>99850114</v>
      </c>
      <c r="AG1223" s="7">
        <v>102485583</v>
      </c>
      <c r="AH1223" s="7">
        <v>108628081</v>
      </c>
      <c r="AI1223" s="5">
        <v>57.99</v>
      </c>
      <c r="AJ1223" s="7">
        <v>301</v>
      </c>
      <c r="AK1223" s="7">
        <v>57111151</v>
      </c>
      <c r="AL1223" s="6">
        <v>2231.3326689999999</v>
      </c>
      <c r="AM1223" s="7">
        <v>52203713</v>
      </c>
      <c r="AN1223" s="5">
        <v>53.004809999999999</v>
      </c>
    </row>
    <row r="1224" spans="1:40" x14ac:dyDescent="0.3">
      <c r="A1224" s="4" t="s">
        <v>1273</v>
      </c>
      <c r="B1224" s="2">
        <v>4281313</v>
      </c>
      <c r="C1224" s="1" t="s">
        <v>41</v>
      </c>
      <c r="D1224" s="5">
        <v>3622.3042497599999</v>
      </c>
      <c r="E1224" s="6">
        <v>3273.9552490000001</v>
      </c>
      <c r="F1224" s="6" t="s">
        <v>42</v>
      </c>
      <c r="G1224" s="8">
        <v>5.28</v>
      </c>
      <c r="H1224" s="5">
        <v>25.298946999999998</v>
      </c>
      <c r="I1224" s="8">
        <v>5.28</v>
      </c>
      <c r="J1224" s="5">
        <v>25.298946999999998</v>
      </c>
      <c r="K1224" s="5">
        <v>4.0845186299999998</v>
      </c>
      <c r="L1224" s="5">
        <v>3.4988137099999999</v>
      </c>
      <c r="M1224" s="5">
        <v>25.111273000000001</v>
      </c>
      <c r="N1224" s="5" t="s">
        <v>42</v>
      </c>
      <c r="O1224" s="5" t="s">
        <v>42</v>
      </c>
      <c r="P1224" s="5">
        <v>1.7678450000000001</v>
      </c>
      <c r="Q1224" s="5">
        <v>17.361877</v>
      </c>
      <c r="R1224" s="5">
        <v>17.361877</v>
      </c>
      <c r="S1224" s="1" t="s">
        <v>98</v>
      </c>
      <c r="T1224" s="7">
        <v>1794792</v>
      </c>
      <c r="U1224" s="7">
        <v>2142713</v>
      </c>
      <c r="V1224" s="7">
        <v>1627158</v>
      </c>
      <c r="W1224" s="7">
        <v>1108051</v>
      </c>
      <c r="X1224" s="7">
        <v>1851947</v>
      </c>
      <c r="Y1224" s="7">
        <v>1796516</v>
      </c>
      <c r="Z1224" s="7">
        <v>1794792</v>
      </c>
      <c r="AA1224" s="7">
        <v>1851054</v>
      </c>
      <c r="AB1224" s="5">
        <v>22.486999999999998</v>
      </c>
      <c r="AC1224" s="5">
        <v>21.524000000000001</v>
      </c>
      <c r="AD1224" s="8">
        <v>10.913</v>
      </c>
      <c r="AE1224" s="8">
        <v>9.8529999999999998</v>
      </c>
      <c r="AF1224" s="7">
        <v>8158996</v>
      </c>
      <c r="AG1224" s="7">
        <v>8251522</v>
      </c>
      <c r="AH1224" s="7">
        <v>8511679</v>
      </c>
      <c r="AI1224" s="5">
        <v>96.42</v>
      </c>
      <c r="AJ1224" s="7">
        <v>362</v>
      </c>
      <c r="AK1224" s="7">
        <v>7816827</v>
      </c>
      <c r="AL1224" s="6">
        <v>3492.7928080000002</v>
      </c>
      <c r="AM1224" s="7">
        <v>7641521</v>
      </c>
      <c r="AN1224" s="5">
        <v>94.262119999999996</v>
      </c>
    </row>
    <row r="1225" spans="1:40" x14ac:dyDescent="0.3">
      <c r="A1225" s="4" t="s">
        <v>1274</v>
      </c>
      <c r="B1225" s="2">
        <v>4067234</v>
      </c>
      <c r="C1225" s="1" t="s">
        <v>41</v>
      </c>
      <c r="D1225" s="5">
        <v>3661.6590288000002</v>
      </c>
      <c r="E1225" s="6">
        <v>4671.6180279999999</v>
      </c>
      <c r="F1225" s="6" t="s">
        <v>42</v>
      </c>
      <c r="G1225" s="5">
        <v>0.4</v>
      </c>
      <c r="H1225" s="5">
        <v>74.84787</v>
      </c>
      <c r="I1225" s="5">
        <v>0.4</v>
      </c>
      <c r="J1225" s="5">
        <v>74.84787</v>
      </c>
      <c r="K1225" s="5" t="s">
        <v>799</v>
      </c>
      <c r="L1225" s="5">
        <v>6.7477370399999996</v>
      </c>
      <c r="M1225" s="5">
        <v>24.715337999999999</v>
      </c>
      <c r="N1225" s="5" t="s">
        <v>42</v>
      </c>
      <c r="O1225" s="5" t="s">
        <v>42</v>
      </c>
      <c r="P1225" s="5">
        <v>4.0683829999999999</v>
      </c>
      <c r="Q1225" s="5">
        <v>19.289939</v>
      </c>
      <c r="R1225" s="5">
        <v>19.289939</v>
      </c>
      <c r="S1225" s="1" t="s">
        <v>49</v>
      </c>
      <c r="T1225" s="7">
        <v>1105432</v>
      </c>
      <c r="U1225" s="7">
        <v>1058105</v>
      </c>
      <c r="V1225" s="7">
        <v>927740</v>
      </c>
      <c r="W1225" s="7">
        <v>913219</v>
      </c>
      <c r="X1225" s="7">
        <v>1148274</v>
      </c>
      <c r="Y1225" s="7">
        <v>1139173</v>
      </c>
      <c r="Z1225" s="7">
        <v>1122929</v>
      </c>
      <c r="AA1225" s="7">
        <v>1105432</v>
      </c>
      <c r="AB1225" s="5">
        <v>54.643000000000001</v>
      </c>
      <c r="AC1225" s="5">
        <v>55.215000000000003</v>
      </c>
      <c r="AD1225" s="5">
        <v>16.167000000000002</v>
      </c>
      <c r="AE1225" s="5">
        <v>20.681999999999999</v>
      </c>
      <c r="AF1225" s="7">
        <v>49767516</v>
      </c>
      <c r="AG1225" s="7">
        <v>50522249</v>
      </c>
      <c r="AH1225" s="7">
        <v>52505082</v>
      </c>
      <c r="AI1225" s="5">
        <v>78.38</v>
      </c>
      <c r="AJ1225" s="7">
        <v>338</v>
      </c>
      <c r="AK1225" s="7">
        <v>38888844</v>
      </c>
      <c r="AL1225" s="6">
        <v>2869.9966869999998</v>
      </c>
      <c r="AM1225" s="7">
        <v>39022500</v>
      </c>
      <c r="AN1225" s="5">
        <v>78.649060000000006</v>
      </c>
    </row>
    <row r="1226" spans="1:40" x14ac:dyDescent="0.3">
      <c r="A1226" s="4" t="s">
        <v>1275</v>
      </c>
      <c r="B1226" s="2">
        <v>4152750</v>
      </c>
      <c r="C1226" s="1" t="s">
        <v>54</v>
      </c>
      <c r="D1226" s="5">
        <v>3715.9207082799999</v>
      </c>
      <c r="E1226" s="6">
        <v>6277.020708</v>
      </c>
      <c r="F1226" s="6">
        <v>6279.020708</v>
      </c>
      <c r="G1226" s="8">
        <v>1.1890000000000001</v>
      </c>
      <c r="H1226" s="5">
        <v>18.838200000000001</v>
      </c>
      <c r="I1226" s="8">
        <v>1.1890000000000001</v>
      </c>
      <c r="J1226" s="5">
        <v>18.838200000000001</v>
      </c>
      <c r="K1226" s="5" t="s">
        <v>799</v>
      </c>
      <c r="L1226" s="5">
        <v>6.6544907599999998</v>
      </c>
      <c r="M1226" s="5">
        <v>16.248688000000001</v>
      </c>
      <c r="N1226" s="5">
        <v>31.291958330441599</v>
      </c>
      <c r="O1226" s="5">
        <v>9.9417993842541108</v>
      </c>
      <c r="P1226" s="5">
        <v>2.1839949999999999</v>
      </c>
      <c r="Q1226" s="5">
        <v>7.3995290000000002</v>
      </c>
      <c r="R1226" s="5">
        <v>7.3995290000000002</v>
      </c>
      <c r="S1226" s="1" t="s">
        <v>49</v>
      </c>
      <c r="T1226" s="7">
        <v>3066700</v>
      </c>
      <c r="U1226" s="7">
        <v>2454700</v>
      </c>
      <c r="V1226" s="7">
        <v>1510500</v>
      </c>
      <c r="W1226" s="7">
        <v>686300</v>
      </c>
      <c r="X1226" s="7">
        <v>2874100</v>
      </c>
      <c r="Y1226" s="7">
        <v>2827100</v>
      </c>
      <c r="Z1226" s="7">
        <v>3035200</v>
      </c>
      <c r="AA1226" s="7">
        <v>3066700</v>
      </c>
      <c r="AB1226" s="5">
        <v>49.466999999999999</v>
      </c>
      <c r="AC1226" s="5">
        <v>49.518000000000001</v>
      </c>
      <c r="AD1226" s="5">
        <v>18.954999999999998</v>
      </c>
      <c r="AE1226" s="5">
        <v>17.048999999999999</v>
      </c>
      <c r="AF1226" s="7">
        <v>119991884</v>
      </c>
      <c r="AG1226" s="7">
        <v>119987242</v>
      </c>
      <c r="AH1226" s="7">
        <v>119196481</v>
      </c>
      <c r="AI1226" s="5">
        <v>114.97</v>
      </c>
      <c r="AJ1226" s="7">
        <v>329</v>
      </c>
      <c r="AK1226" s="7">
        <v>137941572</v>
      </c>
      <c r="AL1226" s="6">
        <v>4272.0504840000003</v>
      </c>
      <c r="AM1226" s="7">
        <v>100127555</v>
      </c>
      <c r="AN1226" s="5">
        <v>83.450389999999999</v>
      </c>
    </row>
    <row r="1227" spans="1:40" x14ac:dyDescent="0.3">
      <c r="A1227" s="4" t="s">
        <v>1276</v>
      </c>
      <c r="B1227" s="2">
        <v>4246291</v>
      </c>
      <c r="C1227" s="1" t="s">
        <v>41</v>
      </c>
      <c r="D1227" s="5">
        <v>3995.8701753599998</v>
      </c>
      <c r="E1227" s="6">
        <v>8464.1361749999996</v>
      </c>
      <c r="F1227" s="6">
        <v>8464.1361749999996</v>
      </c>
      <c r="G1227" s="5">
        <v>0.35899999999999999</v>
      </c>
      <c r="H1227" s="5">
        <v>11.117647</v>
      </c>
      <c r="I1227" s="5">
        <v>0.35899999999999999</v>
      </c>
      <c r="J1227" s="5">
        <v>11.117647</v>
      </c>
      <c r="K1227" s="5">
        <v>0.99532617999999995</v>
      </c>
      <c r="L1227" s="5">
        <v>0.99532617999999995</v>
      </c>
      <c r="M1227" s="5">
        <v>8.8472790000000003</v>
      </c>
      <c r="N1227" s="5" t="s">
        <v>42</v>
      </c>
      <c r="O1227" s="5" t="s">
        <v>42</v>
      </c>
      <c r="P1227" s="5">
        <v>11.679874</v>
      </c>
      <c r="Q1227" s="5" t="s">
        <v>42</v>
      </c>
      <c r="R1227" s="5">
        <v>17.571859268280001</v>
      </c>
      <c r="S1227" s="1" t="s">
        <v>43</v>
      </c>
      <c r="T1227" s="7">
        <v>724677</v>
      </c>
      <c r="U1227" s="7">
        <v>603090</v>
      </c>
      <c r="V1227" s="7">
        <v>387802</v>
      </c>
      <c r="W1227" s="7">
        <v>307125</v>
      </c>
      <c r="X1227" s="7">
        <v>724677</v>
      </c>
      <c r="Y1227" s="7">
        <v>664811</v>
      </c>
      <c r="Z1227" s="7">
        <v>648260</v>
      </c>
      <c r="AA1227" s="7">
        <v>630983</v>
      </c>
      <c r="AB1227" s="8">
        <v>100</v>
      </c>
      <c r="AC1227" s="8">
        <v>100</v>
      </c>
      <c r="AD1227" s="5" t="s">
        <v>42</v>
      </c>
      <c r="AE1227" s="5" t="s">
        <v>42</v>
      </c>
      <c r="AF1227" s="7">
        <v>264277128</v>
      </c>
      <c r="AG1227" s="7">
        <v>264609056</v>
      </c>
      <c r="AH1227" s="7">
        <v>169594742</v>
      </c>
      <c r="AI1227" s="8">
        <v>37.299999999999997</v>
      </c>
      <c r="AJ1227" s="7">
        <v>310</v>
      </c>
      <c r="AK1227" s="7">
        <v>98568813</v>
      </c>
      <c r="AL1227" s="6">
        <v>1490.3604519999999</v>
      </c>
      <c r="AM1227" s="7" t="s">
        <v>42</v>
      </c>
      <c r="AN1227" s="5" t="s">
        <v>42</v>
      </c>
    </row>
    <row r="1228" spans="1:40" x14ac:dyDescent="0.3">
      <c r="A1228" s="4" t="s">
        <v>1277</v>
      </c>
      <c r="B1228" s="2">
        <v>13433787</v>
      </c>
      <c r="C1228" s="1" t="s">
        <v>41</v>
      </c>
      <c r="D1228" s="5">
        <v>3505.21717932</v>
      </c>
      <c r="E1228" s="6">
        <v>3032.323179</v>
      </c>
      <c r="F1228" s="6" t="s">
        <v>42</v>
      </c>
      <c r="G1228" s="5">
        <v>-0.745</v>
      </c>
      <c r="H1228" s="5" t="s">
        <v>799</v>
      </c>
      <c r="I1228" s="5">
        <v>-0.745</v>
      </c>
      <c r="J1228" s="5" t="s">
        <v>799</v>
      </c>
      <c r="K1228" s="5">
        <v>7.7937336799999999</v>
      </c>
      <c r="L1228" s="5">
        <v>7.7937336799999999</v>
      </c>
      <c r="M1228" s="5" t="s">
        <v>799</v>
      </c>
      <c r="N1228" s="5" t="s">
        <v>42</v>
      </c>
      <c r="O1228" s="5" t="s">
        <v>42</v>
      </c>
      <c r="P1228" s="5" t="s">
        <v>42</v>
      </c>
      <c r="Q1228" s="5" t="s">
        <v>799</v>
      </c>
      <c r="R1228" s="5">
        <v>-8.6399589999999993</v>
      </c>
      <c r="S1228" s="1" t="s">
        <v>98</v>
      </c>
      <c r="T1228" s="7" t="s">
        <v>42</v>
      </c>
      <c r="U1228" s="7" t="s">
        <v>42</v>
      </c>
      <c r="V1228" s="7" t="s">
        <v>42</v>
      </c>
      <c r="W1228" s="7" t="s">
        <v>42</v>
      </c>
      <c r="X1228" s="7" t="s">
        <v>42</v>
      </c>
      <c r="Y1228" s="7" t="s">
        <v>42</v>
      </c>
      <c r="Z1228" s="7" t="s">
        <v>42</v>
      </c>
      <c r="AA1228" s="7" t="s">
        <v>42</v>
      </c>
      <c r="AB1228" s="5" t="s">
        <v>42</v>
      </c>
      <c r="AC1228" s="5" t="s">
        <v>42</v>
      </c>
      <c r="AD1228" s="5" t="s">
        <v>42</v>
      </c>
      <c r="AE1228" s="5" t="s">
        <v>42</v>
      </c>
      <c r="AF1228" s="7">
        <v>146565049</v>
      </c>
      <c r="AG1228" s="7">
        <v>146195673</v>
      </c>
      <c r="AH1228" s="7">
        <v>131442024</v>
      </c>
      <c r="AI1228" s="5">
        <v>54.24</v>
      </c>
      <c r="AJ1228" s="7">
        <v>234</v>
      </c>
      <c r="AK1228" s="7">
        <v>79609100</v>
      </c>
      <c r="AL1228" s="6">
        <v>1901.065308</v>
      </c>
      <c r="AM1228" s="7">
        <v>65661969</v>
      </c>
      <c r="AN1228" s="5">
        <v>44.733539999999998</v>
      </c>
    </row>
    <row r="1229" spans="1:40" x14ac:dyDescent="0.3">
      <c r="A1229" s="4" t="s">
        <v>1278</v>
      </c>
      <c r="B1229" s="2">
        <v>114008</v>
      </c>
      <c r="C1229" s="1" t="s">
        <v>54</v>
      </c>
      <c r="D1229" s="5">
        <v>4081.40947233</v>
      </c>
      <c r="E1229" s="6">
        <v>4645.4154719999997</v>
      </c>
      <c r="F1229" s="6" t="s">
        <v>42</v>
      </c>
      <c r="G1229" s="5">
        <v>0.7</v>
      </c>
      <c r="H1229" s="5">
        <v>34.515855999999999</v>
      </c>
      <c r="I1229" s="5">
        <v>0.7</v>
      </c>
      <c r="J1229" s="5">
        <v>34.515855999999999</v>
      </c>
      <c r="K1229" s="5" t="s">
        <v>799</v>
      </c>
      <c r="L1229" s="5">
        <v>4.4150575999999999</v>
      </c>
      <c r="M1229" s="5">
        <v>27.08361</v>
      </c>
      <c r="N1229" s="5" t="s">
        <v>42</v>
      </c>
      <c r="O1229" s="5" t="s">
        <v>42</v>
      </c>
      <c r="P1229" s="5">
        <v>2.7639109999999998</v>
      </c>
      <c r="Q1229" s="5">
        <v>19.440138000000001</v>
      </c>
      <c r="R1229" s="5">
        <v>19.440138000000001</v>
      </c>
      <c r="S1229" s="1" t="s">
        <v>49</v>
      </c>
      <c r="T1229" s="7">
        <v>1591194</v>
      </c>
      <c r="U1229" s="7">
        <v>1411979</v>
      </c>
      <c r="V1229" s="7">
        <v>1104925</v>
      </c>
      <c r="W1229" s="7">
        <v>963897</v>
      </c>
      <c r="X1229" s="7">
        <v>1680740</v>
      </c>
      <c r="Y1229" s="7">
        <v>1652395</v>
      </c>
      <c r="Z1229" s="7">
        <v>1630885</v>
      </c>
      <c r="AA1229" s="7">
        <v>1591194</v>
      </c>
      <c r="AB1229" s="5">
        <v>14.147</v>
      </c>
      <c r="AC1229" s="5">
        <v>13.826000000000001</v>
      </c>
      <c r="AD1229" s="8">
        <v>12.878</v>
      </c>
      <c r="AE1229" s="8">
        <v>11.474</v>
      </c>
      <c r="AF1229" s="7">
        <v>50188000</v>
      </c>
      <c r="AG1229" s="7">
        <v>49973000</v>
      </c>
      <c r="AH1229" s="7">
        <v>49694000</v>
      </c>
      <c r="AI1229" s="5">
        <v>90.08</v>
      </c>
      <c r="AJ1229" s="7">
        <v>345</v>
      </c>
      <c r="AK1229" s="7">
        <v>45036901</v>
      </c>
      <c r="AL1229" s="6">
        <v>3676.362228</v>
      </c>
      <c r="AM1229" s="7">
        <v>47496498</v>
      </c>
      <c r="AN1229" s="8">
        <v>94.995099999999994</v>
      </c>
    </row>
    <row r="1230" spans="1:40" x14ac:dyDescent="0.3">
      <c r="A1230" s="4" t="s">
        <v>1279</v>
      </c>
      <c r="B1230" s="2">
        <v>4089422</v>
      </c>
      <c r="C1230" s="1" t="s">
        <v>54</v>
      </c>
      <c r="D1230" s="5">
        <v>3836.2792362300002</v>
      </c>
      <c r="E1230" s="6">
        <v>6976.4792360000001</v>
      </c>
      <c r="F1230" s="6">
        <v>6895.8792359999998</v>
      </c>
      <c r="G1230" s="5">
        <v>8.7999999999999995E-2</v>
      </c>
      <c r="H1230" s="5">
        <v>14.9879032258065</v>
      </c>
      <c r="I1230" s="5">
        <v>8.7999999999999995E-2</v>
      </c>
      <c r="J1230" s="5">
        <v>14.9879032258065</v>
      </c>
      <c r="K1230" s="5">
        <v>1.4371882600000001</v>
      </c>
      <c r="L1230" s="5">
        <v>1.4371665303147501</v>
      </c>
      <c r="M1230" s="5">
        <v>6.5659780000000003</v>
      </c>
      <c r="N1230" s="5" t="s">
        <v>42</v>
      </c>
      <c r="O1230" s="5" t="s">
        <v>42</v>
      </c>
      <c r="P1230" s="5">
        <v>1.542513</v>
      </c>
      <c r="Q1230" s="5">
        <v>7.0362879999999999</v>
      </c>
      <c r="R1230" s="5">
        <v>7.7031716222408404</v>
      </c>
      <c r="S1230" s="1" t="s">
        <v>49</v>
      </c>
      <c r="T1230" s="7">
        <v>4147200</v>
      </c>
      <c r="U1230" s="7">
        <v>3576800</v>
      </c>
      <c r="V1230" s="7">
        <v>4122200</v>
      </c>
      <c r="W1230" s="7">
        <v>3821100</v>
      </c>
      <c r="X1230" s="7">
        <v>4522800</v>
      </c>
      <c r="Y1230" s="7">
        <v>4340700</v>
      </c>
      <c r="Z1230" s="7">
        <v>4297300</v>
      </c>
      <c r="AA1230" s="7">
        <v>4147200</v>
      </c>
      <c r="AB1230" s="5">
        <v>39.637999999999998</v>
      </c>
      <c r="AC1230" s="5">
        <v>37.186999999999998</v>
      </c>
      <c r="AD1230" s="5">
        <v>20.806000000000001</v>
      </c>
      <c r="AE1230" s="5">
        <v>19.792999999999999</v>
      </c>
      <c r="AF1230" s="7">
        <v>103922954</v>
      </c>
      <c r="AG1230" s="7">
        <v>106513566</v>
      </c>
      <c r="AH1230" s="7">
        <v>112163169</v>
      </c>
      <c r="AI1230" s="5">
        <v>96.92</v>
      </c>
      <c r="AJ1230" s="7">
        <v>357</v>
      </c>
      <c r="AK1230" s="7">
        <v>100033162</v>
      </c>
      <c r="AL1230" s="6">
        <v>3718.2326309999999</v>
      </c>
      <c r="AM1230" s="7">
        <v>100638616</v>
      </c>
      <c r="AN1230" s="5">
        <v>97.509519999999995</v>
      </c>
    </row>
    <row r="1231" spans="1:40" x14ac:dyDescent="0.3">
      <c r="A1231" s="4" t="s">
        <v>1280</v>
      </c>
      <c r="B1231" s="2">
        <v>22112739</v>
      </c>
      <c r="C1231" s="1" t="s">
        <v>54</v>
      </c>
      <c r="D1231" s="5">
        <v>4327.6707475399999</v>
      </c>
      <c r="E1231" s="6">
        <v>3904.4707469999998</v>
      </c>
      <c r="F1231" s="6" t="s">
        <v>42</v>
      </c>
      <c r="G1231" s="5">
        <v>-0.28999999999999998</v>
      </c>
      <c r="H1231" s="5" t="s">
        <v>799</v>
      </c>
      <c r="I1231" s="5">
        <v>-0.28999999999999998</v>
      </c>
      <c r="J1231" s="5" t="s">
        <v>799</v>
      </c>
      <c r="K1231" s="5">
        <v>9.1454545500000002</v>
      </c>
      <c r="L1231" s="5">
        <v>9.1371480500000004</v>
      </c>
      <c r="M1231" s="5" t="s">
        <v>799</v>
      </c>
      <c r="N1231" s="5" t="s">
        <v>42</v>
      </c>
      <c r="O1231" s="5" t="s">
        <v>42</v>
      </c>
      <c r="P1231" s="5" t="s">
        <v>42</v>
      </c>
      <c r="Q1231" s="5" t="s">
        <v>799</v>
      </c>
      <c r="R1231" s="5">
        <v>-8.1837579999999992</v>
      </c>
      <c r="S1231" s="1" t="s">
        <v>49</v>
      </c>
      <c r="T1231" s="7" t="s">
        <v>42</v>
      </c>
      <c r="U1231" s="7" t="s">
        <v>42</v>
      </c>
      <c r="V1231" s="7" t="s">
        <v>42</v>
      </c>
      <c r="W1231" s="7" t="s">
        <v>42</v>
      </c>
      <c r="X1231" s="7" t="s">
        <v>42</v>
      </c>
      <c r="Y1231" s="7" t="s">
        <v>42</v>
      </c>
      <c r="Z1231" s="7" t="s">
        <v>42</v>
      </c>
      <c r="AA1231" s="7" t="s">
        <v>42</v>
      </c>
      <c r="AB1231" s="5" t="s">
        <v>42</v>
      </c>
      <c r="AC1231" s="5" t="s">
        <v>42</v>
      </c>
      <c r="AD1231" s="5" t="s">
        <v>42</v>
      </c>
      <c r="AE1231" s="5" t="s">
        <v>42</v>
      </c>
      <c r="AF1231" s="7">
        <v>424811546</v>
      </c>
      <c r="AG1231" s="7">
        <v>335787920</v>
      </c>
      <c r="AH1231" s="7">
        <v>285445398</v>
      </c>
      <c r="AI1231" s="5">
        <v>34.26</v>
      </c>
      <c r="AJ1231" s="7">
        <v>289</v>
      </c>
      <c r="AK1231" s="7">
        <v>147374521</v>
      </c>
      <c r="AL1231" s="6">
        <v>1482.587681</v>
      </c>
      <c r="AM1231" s="7">
        <v>290150670</v>
      </c>
      <c r="AN1231" s="5">
        <v>67.447730000000007</v>
      </c>
    </row>
    <row r="1232" spans="1:40" x14ac:dyDescent="0.3">
      <c r="A1232" s="4" t="s">
        <v>1281</v>
      </c>
      <c r="B1232" s="2">
        <v>102716</v>
      </c>
      <c r="C1232" s="1" t="s">
        <v>54</v>
      </c>
      <c r="D1232" s="5">
        <v>4135.8531162199997</v>
      </c>
      <c r="E1232" s="6" t="s">
        <v>42</v>
      </c>
      <c r="F1232" s="6">
        <v>4137.2371160000002</v>
      </c>
      <c r="G1232" s="8">
        <v>1.115</v>
      </c>
      <c r="H1232" s="5">
        <v>10.458978999999999</v>
      </c>
      <c r="I1232" s="8">
        <v>1.115</v>
      </c>
      <c r="J1232" s="5">
        <v>10.458978999999999</v>
      </c>
      <c r="K1232" s="5">
        <v>1.97123702</v>
      </c>
      <c r="L1232" s="5">
        <v>1.97123702</v>
      </c>
      <c r="M1232" s="5">
        <v>12.739343</v>
      </c>
      <c r="N1232" s="5" t="s">
        <v>42</v>
      </c>
      <c r="O1232" s="5" t="s">
        <v>42</v>
      </c>
      <c r="P1232" s="5" t="s">
        <v>42</v>
      </c>
      <c r="Q1232" s="5" t="s">
        <v>42</v>
      </c>
      <c r="R1232" s="5">
        <v>9.5355068745750504</v>
      </c>
      <c r="S1232" s="1" t="s">
        <v>49</v>
      </c>
      <c r="T1232" s="7" t="s">
        <v>42</v>
      </c>
      <c r="U1232" s="7" t="s">
        <v>42</v>
      </c>
      <c r="V1232" s="7" t="s">
        <v>42</v>
      </c>
      <c r="W1232" s="7" t="s">
        <v>42</v>
      </c>
      <c r="X1232" s="7">
        <v>134096</v>
      </c>
      <c r="Y1232" s="7" t="s">
        <v>42</v>
      </c>
      <c r="Z1232" s="7" t="s">
        <v>42</v>
      </c>
      <c r="AA1232" s="7" t="s">
        <v>42</v>
      </c>
      <c r="AB1232" s="5" t="s">
        <v>42</v>
      </c>
      <c r="AC1232" s="8">
        <v>100</v>
      </c>
      <c r="AD1232" s="5" t="s">
        <v>42</v>
      </c>
      <c r="AE1232" s="5" t="s">
        <v>42</v>
      </c>
      <c r="AF1232" s="7">
        <v>113435357</v>
      </c>
      <c r="AG1232" s="7">
        <v>114619452</v>
      </c>
      <c r="AH1232" s="7">
        <v>111796873</v>
      </c>
      <c r="AI1232" s="5">
        <v>21.12</v>
      </c>
      <c r="AJ1232" s="7">
        <v>277</v>
      </c>
      <c r="AK1232" s="7">
        <v>23958713</v>
      </c>
      <c r="AL1232" s="6">
        <v>873.53467499999999</v>
      </c>
      <c r="AM1232" s="7">
        <v>112286457</v>
      </c>
      <c r="AN1232" s="5">
        <v>98.987179999999995</v>
      </c>
    </row>
    <row r="1233" spans="1:40" x14ac:dyDescent="0.3">
      <c r="A1233" s="4" t="s">
        <v>1282</v>
      </c>
      <c r="B1233" s="2">
        <v>4980493</v>
      </c>
      <c r="C1233" s="1" t="s">
        <v>41</v>
      </c>
      <c r="D1233" s="5">
        <v>4377.2777999999998</v>
      </c>
      <c r="E1233" s="6">
        <v>5658.8357999999998</v>
      </c>
      <c r="F1233" s="6" t="s">
        <v>42</v>
      </c>
      <c r="G1233" s="5">
        <v>-0.33400000000000002</v>
      </c>
      <c r="H1233" s="5" t="s">
        <v>799</v>
      </c>
      <c r="I1233" s="5">
        <v>-0.33400000000000002</v>
      </c>
      <c r="J1233" s="5" t="s">
        <v>799</v>
      </c>
      <c r="K1233" s="5">
        <v>2.1581845300000002</v>
      </c>
      <c r="L1233" s="5">
        <v>2.1561873399999998</v>
      </c>
      <c r="M1233" s="5" t="s">
        <v>799</v>
      </c>
      <c r="N1233" s="5" t="s">
        <v>42</v>
      </c>
      <c r="O1233" s="5" t="s">
        <v>42</v>
      </c>
      <c r="P1233" s="5">
        <v>20.642589999999998</v>
      </c>
      <c r="Q1233" s="5">
        <v>71.927876999999995</v>
      </c>
      <c r="R1233" s="5">
        <v>71.927876999999995</v>
      </c>
      <c r="S1233" s="1" t="s">
        <v>49</v>
      </c>
      <c r="T1233" s="7">
        <v>298429</v>
      </c>
      <c r="U1233" s="7">
        <v>267740</v>
      </c>
      <c r="V1233" s="7">
        <v>260273</v>
      </c>
      <c r="W1233" s="7">
        <v>261388</v>
      </c>
      <c r="X1233" s="7">
        <v>274134</v>
      </c>
      <c r="Y1233" s="7">
        <v>276579</v>
      </c>
      <c r="Z1233" s="7">
        <v>289420</v>
      </c>
      <c r="AA1233" s="7">
        <v>298429</v>
      </c>
      <c r="AB1233" s="5">
        <v>55.613999999999997</v>
      </c>
      <c r="AC1233" s="5">
        <v>54.731000000000002</v>
      </c>
      <c r="AD1233" s="5">
        <v>23.829000000000001</v>
      </c>
      <c r="AE1233" s="8">
        <v>30.16</v>
      </c>
      <c r="AF1233" s="7">
        <v>104370000</v>
      </c>
      <c r="AG1233" s="7">
        <v>104003000</v>
      </c>
      <c r="AH1233" s="7">
        <v>105925000</v>
      </c>
      <c r="AI1233" s="5">
        <v>66.75</v>
      </c>
      <c r="AJ1233" s="7">
        <v>312</v>
      </c>
      <c r="AK1233" s="7">
        <v>69661800</v>
      </c>
      <c r="AL1233" s="6">
        <v>2921.6158919999998</v>
      </c>
      <c r="AM1233" s="7">
        <v>86505727</v>
      </c>
      <c r="AN1233" s="5">
        <v>82.883709999999994</v>
      </c>
    </row>
    <row r="1234" spans="1:40" x14ac:dyDescent="0.3">
      <c r="A1234" s="4" t="s">
        <v>1283</v>
      </c>
      <c r="B1234" s="2">
        <v>4225417</v>
      </c>
      <c r="C1234" s="1" t="s">
        <v>41</v>
      </c>
      <c r="D1234" s="5">
        <v>4006.4794567200001</v>
      </c>
      <c r="E1234" s="6">
        <v>4003.7794560000002</v>
      </c>
      <c r="F1234" s="6" t="s">
        <v>42</v>
      </c>
      <c r="G1234" s="5">
        <v>0.02</v>
      </c>
      <c r="H1234" s="5">
        <v>267.87878799999999</v>
      </c>
      <c r="I1234" s="5">
        <v>0.02</v>
      </c>
      <c r="J1234" s="5">
        <v>262.57425699999999</v>
      </c>
      <c r="K1234" s="5">
        <v>5.5772870699999997</v>
      </c>
      <c r="L1234" s="5">
        <v>2.98245614</v>
      </c>
      <c r="M1234" s="5" t="s">
        <v>799</v>
      </c>
      <c r="N1234" s="5" t="s">
        <v>42</v>
      </c>
      <c r="O1234" s="5" t="s">
        <v>42</v>
      </c>
      <c r="P1234" s="5">
        <v>3.5525989999999998</v>
      </c>
      <c r="Q1234" s="5">
        <v>43.097734000000003</v>
      </c>
      <c r="R1234" s="5">
        <v>43.097734000000003</v>
      </c>
      <c r="S1234" s="1" t="s">
        <v>49</v>
      </c>
      <c r="T1234" s="7">
        <v>1037100</v>
      </c>
      <c r="U1234" s="7">
        <v>898300</v>
      </c>
      <c r="V1234" s="7">
        <v>811500</v>
      </c>
      <c r="W1234" s="7">
        <v>747700</v>
      </c>
      <c r="X1234" s="7">
        <v>1127000</v>
      </c>
      <c r="Y1234" s="7">
        <v>1125700</v>
      </c>
      <c r="Z1234" s="7">
        <v>1082500</v>
      </c>
      <c r="AA1234" s="7">
        <v>1037100</v>
      </c>
      <c r="AB1234" s="5">
        <v>25.899000000000001</v>
      </c>
      <c r="AC1234" s="8">
        <v>25.67</v>
      </c>
      <c r="AD1234" s="8">
        <v>6.3250000000000002</v>
      </c>
      <c r="AE1234" s="8">
        <v>6.8769999999999998</v>
      </c>
      <c r="AF1234" s="7">
        <v>151015662</v>
      </c>
      <c r="AG1234" s="7">
        <v>150729318</v>
      </c>
      <c r="AH1234" s="7">
        <v>128072596</v>
      </c>
      <c r="AI1234" s="5">
        <v>85.9</v>
      </c>
      <c r="AJ1234" s="7">
        <v>380</v>
      </c>
      <c r="AK1234" s="7">
        <v>129772077</v>
      </c>
      <c r="AL1234" s="6">
        <v>3441.5554820000002</v>
      </c>
      <c r="AM1234" s="7">
        <v>147750393</v>
      </c>
      <c r="AN1234" s="5">
        <v>97.800089999999997</v>
      </c>
    </row>
    <row r="1235" spans="1:40" x14ac:dyDescent="0.3">
      <c r="A1235" s="4" t="s">
        <v>1284</v>
      </c>
      <c r="B1235" s="2">
        <v>103061</v>
      </c>
      <c r="C1235" s="1" t="s">
        <v>54</v>
      </c>
      <c r="D1235" s="5">
        <v>3752.4783603000001</v>
      </c>
      <c r="E1235" s="6">
        <v>5278.46036</v>
      </c>
      <c r="F1235" s="6">
        <v>5410.497136</v>
      </c>
      <c r="G1235" s="5">
        <v>0.22</v>
      </c>
      <c r="H1235" s="5">
        <v>39.418604651162802</v>
      </c>
      <c r="I1235" s="5">
        <v>0.22</v>
      </c>
      <c r="J1235" s="5">
        <v>39.418604651162802</v>
      </c>
      <c r="K1235" s="5">
        <v>7.6128452700000002</v>
      </c>
      <c r="L1235" s="5">
        <v>6.5741751968171398</v>
      </c>
      <c r="M1235" s="5">
        <v>15.500686</v>
      </c>
      <c r="N1235" s="5" t="s">
        <v>42</v>
      </c>
      <c r="O1235" s="5" t="s">
        <v>42</v>
      </c>
      <c r="P1235" s="5">
        <v>10.096171999999999</v>
      </c>
      <c r="Q1235" s="5">
        <v>18.194419</v>
      </c>
      <c r="R1235" s="5">
        <v>18.458552711213301</v>
      </c>
      <c r="S1235" s="1" t="s">
        <v>49</v>
      </c>
      <c r="T1235" s="7">
        <v>482376</v>
      </c>
      <c r="U1235" s="7">
        <v>457236</v>
      </c>
      <c r="V1235" s="7">
        <v>432931</v>
      </c>
      <c r="W1235" s="7">
        <v>394141</v>
      </c>
      <c r="X1235" s="7">
        <v>526279</v>
      </c>
      <c r="Y1235" s="7">
        <v>512652</v>
      </c>
      <c r="Z1235" s="7">
        <v>495172</v>
      </c>
      <c r="AA1235" s="7">
        <v>482376</v>
      </c>
      <c r="AB1235" s="5">
        <v>73.549000000000007</v>
      </c>
      <c r="AC1235" s="5">
        <v>74.242999999999995</v>
      </c>
      <c r="AD1235" s="5">
        <v>51.203000000000003</v>
      </c>
      <c r="AE1235" s="5">
        <v>54.110999999999997</v>
      </c>
      <c r="AF1235" s="7">
        <v>110208387</v>
      </c>
      <c r="AG1235" s="7">
        <v>109353536</v>
      </c>
      <c r="AH1235" s="7">
        <v>105331191</v>
      </c>
      <c r="AI1235" s="5">
        <v>87.56</v>
      </c>
      <c r="AJ1235" s="7">
        <v>388</v>
      </c>
      <c r="AK1235" s="7">
        <v>96919700</v>
      </c>
      <c r="AL1235" s="6">
        <v>3285.5778300000002</v>
      </c>
      <c r="AM1235" s="7">
        <v>108298995</v>
      </c>
      <c r="AN1235" s="5">
        <v>97.837630000000004</v>
      </c>
    </row>
    <row r="1236" spans="1:40" x14ac:dyDescent="0.3">
      <c r="A1236" s="4" t="s">
        <v>1285</v>
      </c>
      <c r="B1236" s="2">
        <v>1984125</v>
      </c>
      <c r="C1236" s="1" t="s">
        <v>41</v>
      </c>
      <c r="D1236" s="5">
        <v>3591.3418769250002</v>
      </c>
      <c r="E1236" s="6" t="s">
        <v>42</v>
      </c>
      <c r="F1236" s="6">
        <v>1394.9288769999994</v>
      </c>
      <c r="G1236" s="5">
        <v>-1.421</v>
      </c>
      <c r="H1236" s="5" t="s">
        <v>799</v>
      </c>
      <c r="I1236" s="5">
        <v>-1.421</v>
      </c>
      <c r="J1236" s="5" t="s">
        <v>799</v>
      </c>
      <c r="K1236" s="5">
        <v>1.1764060172862099</v>
      </c>
      <c r="L1236" s="5">
        <v>1.1758297638328099</v>
      </c>
      <c r="M1236" s="5">
        <v>6.3768770000000004</v>
      </c>
      <c r="N1236" s="5" t="s">
        <v>42</v>
      </c>
      <c r="O1236" s="5" t="s">
        <v>42</v>
      </c>
      <c r="P1236" s="5" t="s">
        <v>42</v>
      </c>
      <c r="Q1236" s="5" t="s">
        <v>42</v>
      </c>
      <c r="R1236" s="5" t="s">
        <v>42</v>
      </c>
      <c r="S1236" s="1" t="s">
        <v>49</v>
      </c>
      <c r="T1236" s="7">
        <v>1075542</v>
      </c>
      <c r="U1236" s="7">
        <v>976761</v>
      </c>
      <c r="V1236" s="7">
        <v>907067</v>
      </c>
      <c r="W1236" s="7">
        <v>1054302</v>
      </c>
      <c r="X1236" s="7">
        <v>1074096</v>
      </c>
      <c r="Y1236" s="7">
        <v>1048127</v>
      </c>
      <c r="Z1236" s="7">
        <v>1059122</v>
      </c>
      <c r="AA1236" s="7">
        <v>1075542</v>
      </c>
      <c r="AB1236" s="5" t="s">
        <v>42</v>
      </c>
      <c r="AC1236" s="5" t="s">
        <v>42</v>
      </c>
      <c r="AD1236" s="5" t="s">
        <v>42</v>
      </c>
      <c r="AE1236" s="5" t="s">
        <v>42</v>
      </c>
      <c r="AF1236" s="7">
        <v>46207757</v>
      </c>
      <c r="AG1236" s="7">
        <v>46188078</v>
      </c>
      <c r="AH1236" s="7">
        <v>48015003</v>
      </c>
      <c r="AI1236" s="5">
        <v>97.18</v>
      </c>
      <c r="AJ1236" s="7">
        <v>315</v>
      </c>
      <c r="AK1236" s="7">
        <v>44906891</v>
      </c>
      <c r="AL1236" s="6">
        <v>3489.939034</v>
      </c>
      <c r="AM1236" s="7">
        <v>45462721</v>
      </c>
      <c r="AN1236" s="5">
        <v>98.379249999999999</v>
      </c>
    </row>
    <row r="1237" spans="1:40" x14ac:dyDescent="0.3">
      <c r="A1237" s="4" t="s">
        <v>1286</v>
      </c>
      <c r="B1237" s="2">
        <v>28943809</v>
      </c>
      <c r="C1237" s="1" t="s">
        <v>54</v>
      </c>
      <c r="D1237" s="5">
        <v>3770.36913</v>
      </c>
      <c r="E1237" s="6">
        <v>11756.369129999999</v>
      </c>
      <c r="F1237" s="6" t="s">
        <v>42</v>
      </c>
      <c r="G1237" s="5">
        <v>1.38</v>
      </c>
      <c r="H1237" s="5">
        <v>2.9047619999999998</v>
      </c>
      <c r="I1237" s="5">
        <v>1.38</v>
      </c>
      <c r="J1237" s="5">
        <v>2.9047619999999998</v>
      </c>
      <c r="K1237" s="5" t="s">
        <v>799</v>
      </c>
      <c r="L1237" s="5">
        <v>7.64890282</v>
      </c>
      <c r="M1237" s="5">
        <v>5.8141379999999998</v>
      </c>
      <c r="N1237" s="5" t="s">
        <v>42</v>
      </c>
      <c r="O1237" s="5" t="s">
        <v>42</v>
      </c>
      <c r="P1237" s="5">
        <v>1.8343529999999999</v>
      </c>
      <c r="Q1237" s="5">
        <v>6.4207369999999999</v>
      </c>
      <c r="R1237" s="5">
        <v>6.4207369999999999</v>
      </c>
      <c r="S1237" s="1" t="s">
        <v>49</v>
      </c>
      <c r="T1237" s="7">
        <v>6263000</v>
      </c>
      <c r="U1237" s="7">
        <v>6174000</v>
      </c>
      <c r="V1237" s="7">
        <v>6304000</v>
      </c>
      <c r="W1237" s="7">
        <v>6532000</v>
      </c>
      <c r="X1237" s="7">
        <v>6409000</v>
      </c>
      <c r="Y1237" s="7">
        <v>6346000</v>
      </c>
      <c r="Z1237" s="7">
        <v>6347000</v>
      </c>
      <c r="AA1237" s="7">
        <v>6263000</v>
      </c>
      <c r="AB1237" s="5">
        <v>59.844000000000001</v>
      </c>
      <c r="AC1237" s="5">
        <v>58.262</v>
      </c>
      <c r="AD1237" s="5">
        <v>24.988</v>
      </c>
      <c r="AE1237" s="5">
        <v>27.524000000000001</v>
      </c>
      <c r="AF1237" s="7">
        <v>257539000</v>
      </c>
      <c r="AG1237" s="7">
        <v>257473000</v>
      </c>
      <c r="AH1237" s="7">
        <v>255606000</v>
      </c>
      <c r="AI1237" s="5">
        <v>80.180000000000007</v>
      </c>
      <c r="AJ1237" s="7">
        <v>846</v>
      </c>
      <c r="AK1237" s="7">
        <v>206490557</v>
      </c>
      <c r="AL1237" s="6">
        <v>3023.0217539999999</v>
      </c>
      <c r="AM1237" s="7">
        <v>256698455</v>
      </c>
      <c r="AN1237" s="5">
        <v>99.673670000000001</v>
      </c>
    </row>
    <row r="1238" spans="1:40" x14ac:dyDescent="0.3">
      <c r="A1238" s="4" t="s">
        <v>1287</v>
      </c>
      <c r="B1238" s="2">
        <v>4010692</v>
      </c>
      <c r="C1238" s="1" t="s">
        <v>54</v>
      </c>
      <c r="D1238" s="5">
        <v>3669.9882659999998</v>
      </c>
      <c r="E1238" s="6">
        <v>6108.9712659999996</v>
      </c>
      <c r="F1238" s="6">
        <v>6108.9712660000005</v>
      </c>
      <c r="G1238" s="5">
        <v>0.30499999999999999</v>
      </c>
      <c r="H1238" s="5">
        <v>9.3023260000000008</v>
      </c>
      <c r="I1238" s="5">
        <v>0.317</v>
      </c>
      <c r="J1238" s="5">
        <v>9.2497430000000005</v>
      </c>
      <c r="K1238" s="5">
        <v>1.42879822</v>
      </c>
      <c r="L1238" s="5">
        <v>1.20016002</v>
      </c>
      <c r="M1238" s="5">
        <v>74.380165000000005</v>
      </c>
      <c r="N1238" s="5" t="s">
        <v>799</v>
      </c>
      <c r="O1238" s="5" t="s">
        <v>799</v>
      </c>
      <c r="P1238" s="5">
        <v>1.3736649999999999</v>
      </c>
      <c r="Q1238" s="5">
        <v>7.4334069999999999</v>
      </c>
      <c r="R1238" s="5">
        <v>7.4334069999999999</v>
      </c>
      <c r="S1238" s="1" t="s">
        <v>49</v>
      </c>
      <c r="T1238" s="7">
        <v>4657340</v>
      </c>
      <c r="U1238" s="7">
        <v>4441784</v>
      </c>
      <c r="V1238" s="7">
        <v>3454436</v>
      </c>
      <c r="W1238" s="7">
        <v>5532750</v>
      </c>
      <c r="X1238" s="7">
        <v>4447206</v>
      </c>
      <c r="Y1238" s="7">
        <v>4397486</v>
      </c>
      <c r="Z1238" s="7">
        <v>4441067</v>
      </c>
      <c r="AA1238" s="7">
        <v>4657340</v>
      </c>
      <c r="AB1238" s="5">
        <v>17.942</v>
      </c>
      <c r="AC1238" s="5">
        <v>19.366</v>
      </c>
      <c r="AD1238" s="5">
        <v>13.856999999999999</v>
      </c>
      <c r="AE1238" s="8">
        <v>15.39</v>
      </c>
      <c r="AF1238" s="7">
        <v>203888237</v>
      </c>
      <c r="AG1238" s="7">
        <v>203888237</v>
      </c>
      <c r="AH1238" s="7">
        <v>203638373</v>
      </c>
      <c r="AI1238" s="5">
        <v>78.55</v>
      </c>
      <c r="AJ1238" s="7">
        <v>460</v>
      </c>
      <c r="AK1238" s="7">
        <v>160154540</v>
      </c>
      <c r="AL1238" s="6">
        <v>2882.78172</v>
      </c>
      <c r="AM1238" s="7">
        <v>202220757</v>
      </c>
      <c r="AN1238" s="5">
        <v>99.182159999999996</v>
      </c>
    </row>
    <row r="1239" spans="1:40" x14ac:dyDescent="0.3">
      <c r="A1239" s="4" t="s">
        <v>1288</v>
      </c>
      <c r="B1239" s="2">
        <v>19880854</v>
      </c>
      <c r="C1239" s="1" t="s">
        <v>41</v>
      </c>
      <c r="D1239" s="5">
        <v>3686.25608156</v>
      </c>
      <c r="E1239" s="6">
        <v>5102.6820809999999</v>
      </c>
      <c r="F1239" s="6">
        <v>4692.8980819999997</v>
      </c>
      <c r="G1239" s="5">
        <v>-2.93</v>
      </c>
      <c r="H1239" s="5" t="s">
        <v>799</v>
      </c>
      <c r="I1239" s="5">
        <v>-2.93</v>
      </c>
      <c r="J1239" s="5" t="s">
        <v>799</v>
      </c>
      <c r="K1239" s="5">
        <v>1.7381930600000002</v>
      </c>
      <c r="L1239" s="5">
        <v>0.63991973000000002</v>
      </c>
      <c r="M1239" s="5">
        <v>15.481884000000001</v>
      </c>
      <c r="N1239" s="5">
        <v>17.852076946581199</v>
      </c>
      <c r="O1239" s="5" t="s">
        <v>799</v>
      </c>
      <c r="P1239" s="5">
        <v>1.316495</v>
      </c>
      <c r="Q1239" s="5">
        <v>13.939736</v>
      </c>
      <c r="R1239" s="5">
        <v>13.939736</v>
      </c>
      <c r="S1239" s="1" t="s">
        <v>49</v>
      </c>
      <c r="T1239" s="7">
        <v>4365235</v>
      </c>
      <c r="U1239" s="7">
        <v>5235280</v>
      </c>
      <c r="V1239" s="7">
        <v>3699627</v>
      </c>
      <c r="W1239" s="7">
        <v>2764536</v>
      </c>
      <c r="X1239" s="7">
        <v>3875960</v>
      </c>
      <c r="Y1239" s="7">
        <v>4048582</v>
      </c>
      <c r="Z1239" s="7">
        <v>4210644</v>
      </c>
      <c r="AA1239" s="7">
        <v>4365235</v>
      </c>
      <c r="AB1239" s="5">
        <v>69.245000000000005</v>
      </c>
      <c r="AC1239" s="5">
        <v>71.582999999999998</v>
      </c>
      <c r="AD1239" s="8">
        <v>4.1630000000000003</v>
      </c>
      <c r="AE1239" s="8">
        <v>5.1980000000000004</v>
      </c>
      <c r="AF1239" s="7">
        <v>86262000</v>
      </c>
      <c r="AG1239" s="7">
        <v>86122000</v>
      </c>
      <c r="AH1239" s="7">
        <v>85847000</v>
      </c>
      <c r="AI1239" s="5">
        <v>84.25</v>
      </c>
      <c r="AJ1239" s="7">
        <v>454</v>
      </c>
      <c r="AK1239" s="7">
        <v>72683803</v>
      </c>
      <c r="AL1239" s="6">
        <v>3105.778902</v>
      </c>
      <c r="AM1239" s="7">
        <v>70653749</v>
      </c>
      <c r="AN1239" s="5">
        <v>81.899760000000001</v>
      </c>
    </row>
    <row r="1240" spans="1:40" x14ac:dyDescent="0.3">
      <c r="A1240" s="4" t="s">
        <v>1289</v>
      </c>
      <c r="B1240" s="2">
        <v>5257077</v>
      </c>
      <c r="C1240" s="1" t="s">
        <v>41</v>
      </c>
      <c r="D1240" s="5">
        <v>4374.3068920799997</v>
      </c>
      <c r="E1240" s="6">
        <v>3973.5798920000002</v>
      </c>
      <c r="F1240" s="6" t="s">
        <v>42</v>
      </c>
      <c r="G1240" s="5">
        <v>-0.27300000000000002</v>
      </c>
      <c r="H1240" s="5" t="s">
        <v>799</v>
      </c>
      <c r="I1240" s="5">
        <v>-0.27300000000000002</v>
      </c>
      <c r="J1240" s="5" t="s">
        <v>799</v>
      </c>
      <c r="K1240" s="5">
        <v>10.19536903</v>
      </c>
      <c r="L1240" s="5">
        <v>9.4903457600000003</v>
      </c>
      <c r="M1240" s="5" t="s">
        <v>799</v>
      </c>
      <c r="N1240" s="5" t="s">
        <v>42</v>
      </c>
      <c r="O1240" s="5" t="s">
        <v>42</v>
      </c>
      <c r="P1240" s="5">
        <v>7.0457669999999997</v>
      </c>
      <c r="Q1240" s="5" t="s">
        <v>799</v>
      </c>
      <c r="R1240" s="5">
        <v>-37.200231000000002</v>
      </c>
      <c r="S1240" s="1" t="s">
        <v>45</v>
      </c>
      <c r="T1240" s="7">
        <v>471800</v>
      </c>
      <c r="U1240" s="7">
        <v>355426</v>
      </c>
      <c r="V1240" s="7">
        <v>238035</v>
      </c>
      <c r="W1240" s="7">
        <v>150191</v>
      </c>
      <c r="X1240" s="7">
        <v>563967</v>
      </c>
      <c r="Y1240" s="7">
        <v>535871</v>
      </c>
      <c r="Z1240" s="7">
        <v>505479</v>
      </c>
      <c r="AA1240" s="7">
        <v>471800</v>
      </c>
      <c r="AB1240" s="5">
        <v>68.730999999999995</v>
      </c>
      <c r="AC1240" s="5">
        <v>68.638000000000005</v>
      </c>
      <c r="AD1240" s="5">
        <v>-30.181999999999999</v>
      </c>
      <c r="AE1240" s="5">
        <v>-23.021999999999998</v>
      </c>
      <c r="AF1240" s="7">
        <v>102830723</v>
      </c>
      <c r="AG1240" s="7">
        <v>101957372</v>
      </c>
      <c r="AH1240" s="7">
        <v>99209503</v>
      </c>
      <c r="AI1240" s="5">
        <v>61.01</v>
      </c>
      <c r="AJ1240" s="7">
        <v>287</v>
      </c>
      <c r="AK1240" s="7">
        <v>63139711</v>
      </c>
      <c r="AL1240" s="6">
        <v>2668.915583</v>
      </c>
      <c r="AM1240" s="7">
        <v>69974737</v>
      </c>
      <c r="AN1240" s="8">
        <v>67.618300000000005</v>
      </c>
    </row>
    <row r="1241" spans="1:40" x14ac:dyDescent="0.3">
      <c r="A1241" s="4" t="s">
        <v>1290</v>
      </c>
      <c r="B1241" s="2">
        <v>4996551</v>
      </c>
      <c r="C1241" s="1" t="s">
        <v>54</v>
      </c>
      <c r="D1241" s="5">
        <v>3456.57756711</v>
      </c>
      <c r="E1241" s="6">
        <v>3308.542567</v>
      </c>
      <c r="F1241" s="6" t="s">
        <v>42</v>
      </c>
      <c r="G1241" s="8">
        <v>1.1379999999999999</v>
      </c>
      <c r="H1241" s="5">
        <v>14.345964</v>
      </c>
      <c r="I1241" s="8">
        <v>1.1379999999999999</v>
      </c>
      <c r="J1241" s="5">
        <v>14.345964</v>
      </c>
      <c r="K1241" s="5">
        <v>4.3751632300000001</v>
      </c>
      <c r="L1241" s="5">
        <v>1.9505734400000001</v>
      </c>
      <c r="M1241" s="5">
        <v>12.662509</v>
      </c>
      <c r="N1241" s="5" t="s">
        <v>42</v>
      </c>
      <c r="O1241" s="5" t="s">
        <v>42</v>
      </c>
      <c r="P1241" s="5">
        <v>1.2214100000000001</v>
      </c>
      <c r="Q1241" s="5">
        <v>8.5850100000000005</v>
      </c>
      <c r="R1241" s="5">
        <v>8.5850100000000005</v>
      </c>
      <c r="S1241" s="1" t="s">
        <v>152</v>
      </c>
      <c r="T1241" s="7">
        <v>2762671</v>
      </c>
      <c r="U1241" s="7">
        <v>2835408</v>
      </c>
      <c r="V1241" s="7">
        <v>2626718</v>
      </c>
      <c r="W1241" s="7">
        <v>1810047</v>
      </c>
      <c r="X1241" s="7">
        <v>2708790</v>
      </c>
      <c r="Y1241" s="7">
        <v>2738428</v>
      </c>
      <c r="Z1241" s="7">
        <v>2762671</v>
      </c>
      <c r="AA1241" s="7">
        <v>2802745</v>
      </c>
      <c r="AB1241" s="8">
        <v>21.92</v>
      </c>
      <c r="AC1241" s="8">
        <v>22.81</v>
      </c>
      <c r="AD1241" s="8">
        <v>11.339</v>
      </c>
      <c r="AE1241" s="8">
        <v>12.162000000000001</v>
      </c>
      <c r="AF1241" s="7">
        <v>51748000</v>
      </c>
      <c r="AG1241" s="7">
        <v>52154000</v>
      </c>
      <c r="AH1241" s="7">
        <v>52656000</v>
      </c>
      <c r="AI1241" s="8">
        <v>96.2</v>
      </c>
      <c r="AJ1241" s="7">
        <v>386</v>
      </c>
      <c r="AK1241" s="7">
        <v>49624972</v>
      </c>
      <c r="AL1241" s="6">
        <v>3325.369373</v>
      </c>
      <c r="AM1241" s="7">
        <v>50973819</v>
      </c>
      <c r="AN1241" s="5">
        <v>98.819010000000006</v>
      </c>
    </row>
    <row r="1242" spans="1:40" x14ac:dyDescent="0.3">
      <c r="A1242" s="4" t="s">
        <v>1291</v>
      </c>
      <c r="B1242" s="2">
        <v>4347328</v>
      </c>
      <c r="C1242" s="1" t="s">
        <v>54</v>
      </c>
      <c r="D1242" s="5">
        <v>3395.4473767999998</v>
      </c>
      <c r="E1242" s="6">
        <v>3794.5803759999999</v>
      </c>
      <c r="F1242" s="6">
        <v>3794.5803769999998</v>
      </c>
      <c r="G1242" s="8">
        <v>1.18</v>
      </c>
      <c r="H1242" s="5">
        <v>7.5129429999999999</v>
      </c>
      <c r="I1242" s="8">
        <v>1.18</v>
      </c>
      <c r="J1242" s="5">
        <v>7.5129429999999999</v>
      </c>
      <c r="K1242" s="5">
        <v>1.09766429</v>
      </c>
      <c r="L1242" s="5">
        <v>1.0447804199999999</v>
      </c>
      <c r="M1242" s="5">
        <v>9.0203880000000005</v>
      </c>
      <c r="N1242" s="5">
        <v>5.5104298515960801</v>
      </c>
      <c r="O1242" s="5">
        <v>3.1940453833982598</v>
      </c>
      <c r="P1242" s="5">
        <v>0.84348400000000001</v>
      </c>
      <c r="Q1242" s="5">
        <v>6.0482480000000001</v>
      </c>
      <c r="R1242" s="5">
        <v>6.0482480000000001</v>
      </c>
      <c r="S1242" s="1" t="s">
        <v>49</v>
      </c>
      <c r="T1242" s="7">
        <v>3715204</v>
      </c>
      <c r="U1242" s="7">
        <v>4348533</v>
      </c>
      <c r="V1242" s="7">
        <v>3982235</v>
      </c>
      <c r="W1242" s="7">
        <v>3260447</v>
      </c>
      <c r="X1242" s="7">
        <v>4498697</v>
      </c>
      <c r="Y1242" s="7">
        <v>4192540</v>
      </c>
      <c r="Z1242" s="7">
        <v>3874945</v>
      </c>
      <c r="AA1242" s="7">
        <v>3715204</v>
      </c>
      <c r="AB1242" s="8">
        <v>22.81</v>
      </c>
      <c r="AC1242" s="5">
        <v>23.353000000000002</v>
      </c>
      <c r="AD1242" s="8">
        <v>12.624000000000001</v>
      </c>
      <c r="AE1242" s="8">
        <v>13.69</v>
      </c>
      <c r="AF1242" s="7">
        <v>93590060</v>
      </c>
      <c r="AG1242" s="7">
        <v>93862218</v>
      </c>
      <c r="AH1242" s="7">
        <v>97341774</v>
      </c>
      <c r="AI1242" s="8">
        <v>98.6</v>
      </c>
      <c r="AJ1242" s="7">
        <v>457</v>
      </c>
      <c r="AK1242" s="7">
        <v>92282188</v>
      </c>
      <c r="AL1242" s="6">
        <v>3347.9977800000001</v>
      </c>
      <c r="AM1242" s="7">
        <v>91388105</v>
      </c>
      <c r="AN1242" s="5">
        <v>97.647229999999993</v>
      </c>
    </row>
    <row r="1243" spans="1:40" x14ac:dyDescent="0.3">
      <c r="A1243" s="4" t="s">
        <v>1292</v>
      </c>
      <c r="B1243" s="2">
        <v>4024401</v>
      </c>
      <c r="C1243" s="1" t="s">
        <v>54</v>
      </c>
      <c r="D1243" s="5">
        <v>3625.9204746099999</v>
      </c>
      <c r="E1243" s="6">
        <v>7356.9204739999996</v>
      </c>
      <c r="F1243" s="6">
        <v>7356.920474999999</v>
      </c>
      <c r="G1243" s="5">
        <v>0.23</v>
      </c>
      <c r="H1243" s="5">
        <v>157.71653499999999</v>
      </c>
      <c r="I1243" s="5">
        <v>0.23</v>
      </c>
      <c r="J1243" s="5">
        <v>157.71653499999999</v>
      </c>
      <c r="K1243" s="5">
        <v>7.8982649800000004</v>
      </c>
      <c r="L1243" s="5">
        <v>1.2161505800000001</v>
      </c>
      <c r="M1243" s="5">
        <v>3.687408</v>
      </c>
      <c r="N1243" s="5">
        <v>5.74693653628783</v>
      </c>
      <c r="O1243" s="5">
        <v>5.6445249597423501</v>
      </c>
      <c r="P1243" s="5">
        <v>0.55473700000000004</v>
      </c>
      <c r="Q1243" s="5">
        <v>4.0962810000000003</v>
      </c>
      <c r="R1243" s="5">
        <v>4.0962810000000003</v>
      </c>
      <c r="S1243" s="1" t="s">
        <v>98</v>
      </c>
      <c r="T1243" s="7">
        <v>13667000</v>
      </c>
      <c r="U1243" s="7">
        <v>14430000</v>
      </c>
      <c r="V1243" s="7">
        <v>16265000</v>
      </c>
      <c r="W1243" s="7">
        <v>17729000</v>
      </c>
      <c r="X1243" s="7">
        <v>13262000</v>
      </c>
      <c r="Y1243" s="7">
        <v>13457000</v>
      </c>
      <c r="Z1243" s="7">
        <v>13667000</v>
      </c>
      <c r="AA1243" s="7">
        <v>13872000</v>
      </c>
      <c r="AB1243" s="5">
        <v>22.681999999999999</v>
      </c>
      <c r="AC1243" s="8">
        <v>23.33</v>
      </c>
      <c r="AD1243" s="8">
        <v>10.214</v>
      </c>
      <c r="AE1243" s="8">
        <v>10.579000000000001</v>
      </c>
      <c r="AF1243" s="7">
        <v>180992811</v>
      </c>
      <c r="AG1243" s="7">
        <v>180775684</v>
      </c>
      <c r="AH1243" s="7">
        <v>200789520</v>
      </c>
      <c r="AI1243" s="5">
        <v>89.69</v>
      </c>
      <c r="AJ1243" s="7">
        <v>507</v>
      </c>
      <c r="AK1243" s="7">
        <v>162354395</v>
      </c>
      <c r="AL1243" s="6">
        <v>3251.9585310000002</v>
      </c>
      <c r="AM1243" s="7">
        <v>168346152</v>
      </c>
      <c r="AN1243" s="5">
        <v>92.996340000000004</v>
      </c>
    </row>
    <row r="1244" spans="1:40" x14ac:dyDescent="0.3">
      <c r="A1244" s="4" t="s">
        <v>1293</v>
      </c>
      <c r="B1244" s="2">
        <v>4426783</v>
      </c>
      <c r="C1244" s="1" t="s">
        <v>41</v>
      </c>
      <c r="D1244" s="5">
        <v>4495.9883546999999</v>
      </c>
      <c r="E1244" s="6">
        <v>4185.2383540000001</v>
      </c>
      <c r="F1244" s="6">
        <v>4185.2383550000004</v>
      </c>
      <c r="G1244" s="5">
        <v>0.01</v>
      </c>
      <c r="H1244" s="5" t="s">
        <v>799</v>
      </c>
      <c r="I1244" s="5">
        <v>0.01</v>
      </c>
      <c r="J1244" s="5" t="s">
        <v>799</v>
      </c>
      <c r="K1244" s="5">
        <v>7.9789103699999995</v>
      </c>
      <c r="L1244" s="5">
        <v>7.1271585600000007</v>
      </c>
      <c r="M1244" s="5">
        <v>45.582329000000001</v>
      </c>
      <c r="N1244" s="5" t="s">
        <v>799</v>
      </c>
      <c r="O1244" s="5">
        <v>240.89847209920299</v>
      </c>
      <c r="P1244" s="5">
        <v>3.556378</v>
      </c>
      <c r="Q1244" s="5" t="s">
        <v>799</v>
      </c>
      <c r="R1244" s="5">
        <v>-82.114617999999993</v>
      </c>
      <c r="S1244" s="1" t="s">
        <v>49</v>
      </c>
      <c r="T1244" s="7">
        <v>944285</v>
      </c>
      <c r="U1244" s="7">
        <v>653560</v>
      </c>
      <c r="V1244" s="7">
        <v>458605</v>
      </c>
      <c r="W1244" s="7">
        <v>256956</v>
      </c>
      <c r="X1244" s="7">
        <v>1176826</v>
      </c>
      <c r="Y1244" s="7">
        <v>1081928</v>
      </c>
      <c r="Z1244" s="7">
        <v>1009538</v>
      </c>
      <c r="AA1244" s="7">
        <v>944285</v>
      </c>
      <c r="AB1244" s="5">
        <v>56.487000000000002</v>
      </c>
      <c r="AC1244" s="5">
        <v>58.927</v>
      </c>
      <c r="AD1244" s="5">
        <v>-10.993</v>
      </c>
      <c r="AE1244" s="5">
        <v>-4.9820000000000002</v>
      </c>
      <c r="AF1244" s="7">
        <v>198033845</v>
      </c>
      <c r="AG1244" s="7">
        <v>195095978</v>
      </c>
      <c r="AH1244" s="7">
        <v>185128562</v>
      </c>
      <c r="AI1244" s="5">
        <v>56.02</v>
      </c>
      <c r="AJ1244" s="7">
        <v>259</v>
      </c>
      <c r="AK1244" s="7">
        <v>110957579</v>
      </c>
      <c r="AL1244" s="6">
        <v>2518.7370430000001</v>
      </c>
      <c r="AM1244" s="7">
        <v>136581804</v>
      </c>
      <c r="AN1244" s="5">
        <v>68.959410000000005</v>
      </c>
    </row>
    <row r="1245" spans="1:40" x14ac:dyDescent="0.3">
      <c r="A1245" s="4" t="s">
        <v>1294</v>
      </c>
      <c r="B1245" s="2">
        <v>5317848</v>
      </c>
      <c r="C1245" s="1" t="s">
        <v>54</v>
      </c>
      <c r="D1245" s="5">
        <v>3594.6420490199998</v>
      </c>
      <c r="E1245" s="6">
        <v>7949.142049</v>
      </c>
      <c r="F1245" s="6" t="s">
        <v>42</v>
      </c>
      <c r="G1245" s="5">
        <v>-9.0999999999999998E-2</v>
      </c>
      <c r="H1245" s="5" t="s">
        <v>799</v>
      </c>
      <c r="I1245" s="5">
        <v>-9.0999999999999998E-2</v>
      </c>
      <c r="J1245" s="5" t="s">
        <v>799</v>
      </c>
      <c r="K1245" s="5" t="s">
        <v>799</v>
      </c>
      <c r="L1245" s="5">
        <v>0.65189384000000006</v>
      </c>
      <c r="M1245" s="5">
        <v>9.3877550000000003</v>
      </c>
      <c r="N1245" s="5" t="s">
        <v>42</v>
      </c>
      <c r="O1245" s="5" t="s">
        <v>42</v>
      </c>
      <c r="P1245" s="5">
        <v>3.084171</v>
      </c>
      <c r="Q1245" s="5">
        <v>7.8510039999999996</v>
      </c>
      <c r="R1245" s="5">
        <v>7.8510039999999996</v>
      </c>
      <c r="S1245" s="1" t="s">
        <v>49</v>
      </c>
      <c r="T1245" s="7">
        <v>2628800</v>
      </c>
      <c r="U1245" s="7">
        <v>2659800</v>
      </c>
      <c r="V1245" s="7">
        <v>1876900</v>
      </c>
      <c r="W1245" s="7">
        <v>1254100</v>
      </c>
      <c r="X1245" s="7">
        <v>2577400</v>
      </c>
      <c r="Y1245" s="7">
        <v>2602400</v>
      </c>
      <c r="Z1245" s="7">
        <v>2620900</v>
      </c>
      <c r="AA1245" s="7">
        <v>2628800</v>
      </c>
      <c r="AB1245" s="8">
        <v>65.52</v>
      </c>
      <c r="AC1245" s="5">
        <v>66.125</v>
      </c>
      <c r="AD1245" s="5">
        <v>37.393000000000001</v>
      </c>
      <c r="AE1245" s="5">
        <v>38.252000000000002</v>
      </c>
      <c r="AF1245" s="7">
        <v>710300000</v>
      </c>
      <c r="AG1245" s="7">
        <v>724100000</v>
      </c>
      <c r="AH1245" s="7">
        <v>663900000</v>
      </c>
      <c r="AI1245" s="5">
        <v>66.37</v>
      </c>
      <c r="AJ1245" s="7">
        <v>258</v>
      </c>
      <c r="AK1245" s="7">
        <v>471461083</v>
      </c>
      <c r="AL1245" s="6">
        <v>2385.5930790000002</v>
      </c>
      <c r="AM1245" s="7">
        <v>403110231</v>
      </c>
      <c r="AN1245" s="5">
        <v>56.743839999999999</v>
      </c>
    </row>
    <row r="1246" spans="1:40" x14ac:dyDescent="0.3">
      <c r="A1246" s="4" t="s">
        <v>1295</v>
      </c>
      <c r="B1246" s="2">
        <v>5092477</v>
      </c>
      <c r="C1246" s="1" t="s">
        <v>54</v>
      </c>
      <c r="D1246" s="5">
        <v>378.02578799999998</v>
      </c>
      <c r="E1246" s="6">
        <v>630.35682799999995</v>
      </c>
      <c r="F1246" s="6" t="s">
        <v>42</v>
      </c>
      <c r="G1246" s="5">
        <v>-0.16398743402526353</v>
      </c>
      <c r="H1246" s="5">
        <v>8.3584700000000005</v>
      </c>
      <c r="I1246" s="5">
        <v>-0.16398743402526353</v>
      </c>
      <c r="J1246" s="5">
        <v>8.3584700000000005</v>
      </c>
      <c r="K1246" s="5" t="s">
        <v>799</v>
      </c>
      <c r="L1246" s="5">
        <v>53.92414677</v>
      </c>
      <c r="M1246" s="5">
        <v>4.1907779999999999</v>
      </c>
      <c r="N1246" s="5" t="s">
        <v>42</v>
      </c>
      <c r="O1246" s="5" t="s">
        <v>42</v>
      </c>
      <c r="P1246" s="5">
        <v>0.89945399999999998</v>
      </c>
      <c r="Q1246" s="5">
        <v>5.2613289999999999</v>
      </c>
      <c r="R1246" s="5">
        <v>5.2613289999999999</v>
      </c>
      <c r="S1246" s="1" t="s">
        <v>49</v>
      </c>
      <c r="T1246" s="7">
        <v>734331.02731520426</v>
      </c>
      <c r="U1246" s="7">
        <v>572259.91718273133</v>
      </c>
      <c r="V1246" s="7">
        <v>496522.70293079951</v>
      </c>
      <c r="W1246" s="7">
        <v>339081.34506337211</v>
      </c>
      <c r="X1246" s="7">
        <v>778260.74696534907</v>
      </c>
      <c r="Y1246" s="7">
        <v>786088.33388895064</v>
      </c>
      <c r="Z1246" s="7">
        <v>771090.86993296177</v>
      </c>
      <c r="AA1246" s="7">
        <v>734331.02731520426</v>
      </c>
      <c r="AB1246" s="8">
        <v>71.55</v>
      </c>
      <c r="AC1246" s="5">
        <v>71.775999999999996</v>
      </c>
      <c r="AD1246" s="5">
        <v>19.728999999999999</v>
      </c>
      <c r="AE1246" s="5">
        <v>16.273</v>
      </c>
      <c r="AF1246" s="7">
        <v>321239374</v>
      </c>
      <c r="AG1246" s="7">
        <v>37243920</v>
      </c>
      <c r="AH1246" s="7">
        <v>37308901</v>
      </c>
      <c r="AI1246" s="5">
        <v>12.84</v>
      </c>
      <c r="AJ1246" s="7">
        <v>43</v>
      </c>
      <c r="AK1246" s="7">
        <v>4781074</v>
      </c>
      <c r="AL1246" s="6">
        <v>48.527901</v>
      </c>
      <c r="AM1246" s="7">
        <v>17126091</v>
      </c>
      <c r="AN1246" s="5">
        <v>45.98359</v>
      </c>
    </row>
    <row r="1247" spans="1:40" x14ac:dyDescent="0.3">
      <c r="A1247" s="4" t="s">
        <v>1296</v>
      </c>
      <c r="B1247" s="2">
        <v>5986202</v>
      </c>
      <c r="C1247" s="1" t="s">
        <v>41</v>
      </c>
      <c r="D1247" s="5">
        <v>3856.3068530800001</v>
      </c>
      <c r="E1247" s="6">
        <v>4587.5678529999996</v>
      </c>
      <c r="F1247" s="6" t="s">
        <v>42</v>
      </c>
      <c r="G1247" s="5">
        <v>0.31</v>
      </c>
      <c r="H1247" s="5">
        <v>19.058032000000001</v>
      </c>
      <c r="I1247" s="5">
        <v>0.31</v>
      </c>
      <c r="J1247" s="5">
        <v>19.058032000000001</v>
      </c>
      <c r="K1247" s="5" t="s">
        <v>799</v>
      </c>
      <c r="L1247" s="5">
        <v>2.7034120700000002</v>
      </c>
      <c r="M1247" s="5">
        <v>13.400354999999999</v>
      </c>
      <c r="N1247" s="5" t="s">
        <v>42</v>
      </c>
      <c r="O1247" s="5" t="s">
        <v>42</v>
      </c>
      <c r="P1247" s="5">
        <v>0.960511</v>
      </c>
      <c r="Q1247" s="5">
        <v>10.920128999999999</v>
      </c>
      <c r="R1247" s="5">
        <v>10.920128999999999</v>
      </c>
      <c r="S1247" s="1" t="s">
        <v>49</v>
      </c>
      <c r="T1247" s="7">
        <v>4302324</v>
      </c>
      <c r="U1247" s="7">
        <v>3944735</v>
      </c>
      <c r="V1247" s="7">
        <v>3438640</v>
      </c>
      <c r="W1247" s="7">
        <v>3032610</v>
      </c>
      <c r="X1247" s="7">
        <v>4776174</v>
      </c>
      <c r="Y1247" s="7">
        <v>4590642</v>
      </c>
      <c r="Z1247" s="7">
        <v>4432528</v>
      </c>
      <c r="AA1247" s="7">
        <v>4302324</v>
      </c>
      <c r="AB1247" s="5">
        <v>22.806999999999999</v>
      </c>
      <c r="AC1247" s="5">
        <v>20.763999999999999</v>
      </c>
      <c r="AD1247" s="8">
        <v>8.7579999999999991</v>
      </c>
      <c r="AE1247" s="8">
        <v>7.98</v>
      </c>
      <c r="AF1247" s="7">
        <v>170146331</v>
      </c>
      <c r="AG1247" s="7">
        <v>171410880</v>
      </c>
      <c r="AH1247" s="7">
        <v>177129378</v>
      </c>
      <c r="AI1247" s="5">
        <v>72.13</v>
      </c>
      <c r="AJ1247" s="7">
        <v>171</v>
      </c>
      <c r="AK1247" s="7">
        <v>122757747</v>
      </c>
      <c r="AL1247" s="6">
        <v>2781.6905470000002</v>
      </c>
      <c r="AM1247" s="7">
        <v>169114124</v>
      </c>
      <c r="AN1247" s="5">
        <v>99.372950000000003</v>
      </c>
    </row>
    <row r="1248" spans="1:40" x14ac:dyDescent="0.3">
      <c r="A1248" s="4" t="s">
        <v>1297</v>
      </c>
      <c r="B1248" s="2">
        <v>4588939</v>
      </c>
      <c r="C1248" s="1" t="s">
        <v>54</v>
      </c>
      <c r="D1248" s="5">
        <v>3689.3739999999998</v>
      </c>
      <c r="E1248" s="6">
        <v>4628.4740000000002</v>
      </c>
      <c r="F1248" s="6" t="s">
        <v>42</v>
      </c>
      <c r="G1248" s="8">
        <v>1.06</v>
      </c>
      <c r="H1248" s="5">
        <v>21.078282999999999</v>
      </c>
      <c r="I1248" s="8">
        <v>1.06</v>
      </c>
      <c r="J1248" s="5">
        <v>21.078282999999999</v>
      </c>
      <c r="K1248" s="5" t="s">
        <v>799</v>
      </c>
      <c r="L1248" s="5">
        <v>2.0792128500000002</v>
      </c>
      <c r="M1248" s="5">
        <v>9.9191920000000007</v>
      </c>
      <c r="N1248" s="5" t="s">
        <v>42</v>
      </c>
      <c r="O1248" s="5" t="s">
        <v>42</v>
      </c>
      <c r="P1248" s="5">
        <v>1.1049640000000001</v>
      </c>
      <c r="Q1248" s="5">
        <v>10.318747</v>
      </c>
      <c r="R1248" s="5">
        <v>10.318747</v>
      </c>
      <c r="S1248" s="1" t="s">
        <v>49</v>
      </c>
      <c r="T1248" s="7">
        <v>4450600</v>
      </c>
      <c r="U1248" s="7">
        <v>4581100</v>
      </c>
      <c r="V1248" s="7">
        <v>4009500</v>
      </c>
      <c r="W1248" s="7">
        <v>3502100</v>
      </c>
      <c r="X1248" s="7">
        <v>4188800</v>
      </c>
      <c r="Y1248" s="7">
        <v>4274600</v>
      </c>
      <c r="Z1248" s="7">
        <v>4370800</v>
      </c>
      <c r="AA1248" s="7">
        <v>4450600</v>
      </c>
      <c r="AB1248" s="8">
        <v>28.76</v>
      </c>
      <c r="AC1248" s="8">
        <v>28.71</v>
      </c>
      <c r="AD1248" s="8">
        <v>10.435</v>
      </c>
      <c r="AE1248" s="8">
        <v>9.7309999999999999</v>
      </c>
      <c r="AF1248" s="7">
        <v>44200000</v>
      </c>
      <c r="AG1248" s="7">
        <v>45100000</v>
      </c>
      <c r="AH1248" s="7">
        <v>47500000</v>
      </c>
      <c r="AI1248" s="5">
        <v>98.23</v>
      </c>
      <c r="AJ1248" s="7">
        <v>371</v>
      </c>
      <c r="AK1248" s="7">
        <v>43419096</v>
      </c>
      <c r="AL1248" s="6">
        <v>3624.1919429999998</v>
      </c>
      <c r="AM1248" s="7">
        <v>42643781</v>
      </c>
      <c r="AN1248" s="5">
        <v>96.479140000000001</v>
      </c>
    </row>
    <row r="1249" spans="1:40" x14ac:dyDescent="0.3">
      <c r="A1249" s="4" t="s">
        <v>1298</v>
      </c>
      <c r="B1249" s="2">
        <v>4004261</v>
      </c>
      <c r="C1249" s="1" t="s">
        <v>54</v>
      </c>
      <c r="D1249" s="5">
        <v>3782.1397997499998</v>
      </c>
      <c r="E1249" s="6">
        <v>4274.2307989999999</v>
      </c>
      <c r="F1249" s="6">
        <v>4817.5817999999999</v>
      </c>
      <c r="G1249" s="5">
        <v>16.423999999999999</v>
      </c>
      <c r="H1249" s="5">
        <v>17.053225999999999</v>
      </c>
      <c r="I1249" s="5">
        <v>16.423999999999999</v>
      </c>
      <c r="J1249" s="5">
        <v>17.053225999999999</v>
      </c>
      <c r="K1249" s="5">
        <v>1.7074845600000002</v>
      </c>
      <c r="L1249" s="5">
        <v>0.94451930000000006</v>
      </c>
      <c r="M1249" s="5">
        <v>14.951262</v>
      </c>
      <c r="N1249" s="5">
        <v>14.548007194855099</v>
      </c>
      <c r="O1249" s="5">
        <v>11.4143894904772</v>
      </c>
      <c r="P1249" s="5">
        <v>0.907111</v>
      </c>
      <c r="Q1249" s="5">
        <v>6.7161330000000001</v>
      </c>
      <c r="R1249" s="5">
        <v>6.7161330000000001</v>
      </c>
      <c r="S1249" s="1" t="s">
        <v>49</v>
      </c>
      <c r="T1249" s="7">
        <v>4414877</v>
      </c>
      <c r="U1249" s="7">
        <v>3924493</v>
      </c>
      <c r="V1249" s="7">
        <v>3185974</v>
      </c>
      <c r="W1249" s="7">
        <v>2889121</v>
      </c>
      <c r="X1249" s="7">
        <v>4711917</v>
      </c>
      <c r="Y1249" s="7">
        <v>4616274</v>
      </c>
      <c r="Z1249" s="7">
        <v>4535993</v>
      </c>
      <c r="AA1249" s="7">
        <v>4414877</v>
      </c>
      <c r="AB1249" s="5">
        <v>29.716000000000001</v>
      </c>
      <c r="AC1249" s="5">
        <v>29.861000000000001</v>
      </c>
      <c r="AD1249" s="8">
        <v>9.9290000000000003</v>
      </c>
      <c r="AE1249" s="8">
        <v>10.545</v>
      </c>
      <c r="AF1249" s="7">
        <v>4333589</v>
      </c>
      <c r="AG1249" s="7">
        <v>4399812</v>
      </c>
      <c r="AH1249" s="7">
        <v>4544336</v>
      </c>
      <c r="AI1249" s="5">
        <v>57.68</v>
      </c>
      <c r="AJ1249" s="7">
        <v>305</v>
      </c>
      <c r="AK1249" s="7">
        <v>2499722</v>
      </c>
      <c r="AL1249" s="6">
        <v>2181.6323750000001</v>
      </c>
      <c r="AM1249" s="7">
        <v>2963188</v>
      </c>
      <c r="AN1249" s="5">
        <v>68.377229999999997</v>
      </c>
    </row>
    <row r="1250" spans="1:40" x14ac:dyDescent="0.3">
      <c r="A1250" s="4" t="s">
        <v>1299</v>
      </c>
      <c r="B1250" s="2">
        <v>1022041</v>
      </c>
      <c r="C1250" s="1" t="s">
        <v>54</v>
      </c>
      <c r="D1250" s="5">
        <v>3854.1567018599999</v>
      </c>
      <c r="E1250" s="6" t="s">
        <v>42</v>
      </c>
      <c r="F1250" s="6">
        <v>3518.7467020000004</v>
      </c>
      <c r="G1250" s="5">
        <v>0.38</v>
      </c>
      <c r="H1250" s="5">
        <v>20.980519480519501</v>
      </c>
      <c r="I1250" s="5">
        <v>0.38</v>
      </c>
      <c r="J1250" s="5">
        <v>20.980519480519501</v>
      </c>
      <c r="K1250" s="5">
        <v>1.64817480636856</v>
      </c>
      <c r="L1250" s="5">
        <v>1.1614060331893501</v>
      </c>
      <c r="M1250" s="5">
        <v>23.827434</v>
      </c>
      <c r="N1250" s="5" t="s">
        <v>42</v>
      </c>
      <c r="O1250" s="5" t="s">
        <v>42</v>
      </c>
      <c r="P1250" s="5" t="s">
        <v>42</v>
      </c>
      <c r="Q1250" s="5" t="s">
        <v>42</v>
      </c>
      <c r="R1250" s="5" t="s">
        <v>42</v>
      </c>
      <c r="S1250" s="1" t="s">
        <v>49</v>
      </c>
      <c r="T1250" s="7">
        <v>942317</v>
      </c>
      <c r="U1250" s="7">
        <v>888694</v>
      </c>
      <c r="V1250" s="7">
        <v>706852</v>
      </c>
      <c r="W1250" s="7">
        <v>656498</v>
      </c>
      <c r="X1250" s="7">
        <v>957000</v>
      </c>
      <c r="Y1250" s="7">
        <v>946017</v>
      </c>
      <c r="Z1250" s="7">
        <v>935844</v>
      </c>
      <c r="AA1250" s="7">
        <v>942317</v>
      </c>
      <c r="AB1250" s="5" t="s">
        <v>42</v>
      </c>
      <c r="AC1250" s="5" t="s">
        <v>42</v>
      </c>
      <c r="AD1250" s="5" t="s">
        <v>42</v>
      </c>
      <c r="AE1250" s="5" t="s">
        <v>42</v>
      </c>
      <c r="AF1250" s="7">
        <v>119282762</v>
      </c>
      <c r="AG1250" s="7">
        <v>119174803</v>
      </c>
      <c r="AH1250" s="7">
        <v>118975652</v>
      </c>
      <c r="AI1250" s="5">
        <v>82.44</v>
      </c>
      <c r="AJ1250" s="7">
        <v>324</v>
      </c>
      <c r="AK1250" s="7">
        <v>98340993</v>
      </c>
      <c r="AL1250" s="6">
        <v>3177.3974830000002</v>
      </c>
      <c r="AM1250" s="7">
        <v>118532398</v>
      </c>
      <c r="AN1250" s="5">
        <v>99.367570000000001</v>
      </c>
    </row>
    <row r="1251" spans="1:40" x14ac:dyDescent="0.3">
      <c r="A1251" s="4" t="s">
        <v>1300</v>
      </c>
      <c r="B1251" s="2">
        <v>4987594</v>
      </c>
      <c r="C1251" s="1" t="s">
        <v>54</v>
      </c>
      <c r="D1251" s="5">
        <v>3395.9967993599998</v>
      </c>
      <c r="E1251" s="6">
        <v>4988.0447990000002</v>
      </c>
      <c r="F1251" s="6" t="s">
        <v>42</v>
      </c>
      <c r="G1251" s="8">
        <v>1.298</v>
      </c>
      <c r="H1251" s="5">
        <v>16.794326000000002</v>
      </c>
      <c r="I1251" s="8">
        <v>1.298</v>
      </c>
      <c r="J1251" s="5">
        <v>16.794326000000002</v>
      </c>
      <c r="K1251" s="5" t="s">
        <v>799</v>
      </c>
      <c r="L1251" s="5">
        <v>15.254455660000001</v>
      </c>
      <c r="M1251" s="5">
        <v>10.942698999999999</v>
      </c>
      <c r="N1251" s="5" t="s">
        <v>42</v>
      </c>
      <c r="O1251" s="5" t="s">
        <v>42</v>
      </c>
      <c r="P1251" s="5">
        <v>1.9012800000000001</v>
      </c>
      <c r="Q1251" s="5">
        <v>8.8684390000000004</v>
      </c>
      <c r="R1251" s="5">
        <v>8.8684390000000004</v>
      </c>
      <c r="S1251" s="1" t="s">
        <v>43</v>
      </c>
      <c r="T1251" s="7">
        <v>2623520</v>
      </c>
      <c r="U1251" s="7">
        <v>2685183</v>
      </c>
      <c r="V1251" s="7">
        <v>2848488</v>
      </c>
      <c r="W1251" s="7">
        <v>2270626</v>
      </c>
      <c r="X1251" s="7">
        <v>2623520</v>
      </c>
      <c r="Y1251" s="7">
        <v>2605232</v>
      </c>
      <c r="Z1251" s="7">
        <v>2640848</v>
      </c>
      <c r="AA1251" s="7">
        <v>2678952</v>
      </c>
      <c r="AB1251" s="8">
        <v>40.26</v>
      </c>
      <c r="AC1251" s="8">
        <v>40.26</v>
      </c>
      <c r="AD1251" s="8">
        <v>19.100000000000001</v>
      </c>
      <c r="AE1251" s="8">
        <v>19.100000000000001</v>
      </c>
      <c r="AF1251" s="7">
        <v>48285148</v>
      </c>
      <c r="AG1251" s="7">
        <v>49246000</v>
      </c>
      <c r="AH1251" s="7">
        <v>52866173</v>
      </c>
      <c r="AI1251" s="5">
        <v>76.790000000000006</v>
      </c>
      <c r="AJ1251" s="7">
        <v>362</v>
      </c>
      <c r="AK1251" s="7">
        <v>36706900</v>
      </c>
      <c r="AL1251" s="6">
        <v>2607.6581759999999</v>
      </c>
      <c r="AM1251" s="7">
        <v>40004617</v>
      </c>
      <c r="AN1251" s="5">
        <v>83.684650000000005</v>
      </c>
    </row>
    <row r="1252" spans="1:40" x14ac:dyDescent="0.3">
      <c r="A1252" s="4" t="s">
        <v>1301</v>
      </c>
      <c r="B1252" s="2">
        <v>4810460</v>
      </c>
      <c r="C1252" s="1" t="s">
        <v>41</v>
      </c>
      <c r="D1252" s="5">
        <v>3775.4738172000002</v>
      </c>
      <c r="E1252" s="6">
        <v>5110.6778169999998</v>
      </c>
      <c r="F1252" s="6" t="s">
        <v>42</v>
      </c>
      <c r="G1252" s="5">
        <v>-1.35</v>
      </c>
      <c r="H1252" s="5" t="s">
        <v>799</v>
      </c>
      <c r="I1252" s="5">
        <v>-1.35</v>
      </c>
      <c r="J1252" s="5" t="s">
        <v>799</v>
      </c>
      <c r="K1252" s="5" t="s">
        <v>799</v>
      </c>
      <c r="L1252" s="5">
        <v>1.8410621300000001</v>
      </c>
      <c r="M1252" s="5">
        <v>23.488195000000001</v>
      </c>
      <c r="N1252" s="5" t="s">
        <v>42</v>
      </c>
      <c r="O1252" s="5" t="s">
        <v>42</v>
      </c>
      <c r="P1252" s="5">
        <v>2.1839599999999999</v>
      </c>
      <c r="Q1252" s="5">
        <v>17.461061000000001</v>
      </c>
      <c r="R1252" s="5">
        <v>17.461061000000001</v>
      </c>
      <c r="S1252" s="1" t="s">
        <v>49</v>
      </c>
      <c r="T1252" s="7">
        <v>2259126</v>
      </c>
      <c r="U1252" s="7">
        <v>2279997</v>
      </c>
      <c r="V1252" s="7">
        <v>1316308</v>
      </c>
      <c r="W1252" s="7">
        <v>1271004</v>
      </c>
      <c r="X1252" s="7">
        <v>2340097</v>
      </c>
      <c r="Y1252" s="7">
        <v>2304277</v>
      </c>
      <c r="Z1252" s="7">
        <v>2257132</v>
      </c>
      <c r="AA1252" s="7">
        <v>2259126</v>
      </c>
      <c r="AB1252" s="8">
        <v>32.75</v>
      </c>
      <c r="AC1252" s="8">
        <v>32.866999999999997</v>
      </c>
      <c r="AD1252" s="8">
        <v>12.244</v>
      </c>
      <c r="AE1252" s="8">
        <v>11.52</v>
      </c>
      <c r="AF1252" s="7">
        <v>24459000</v>
      </c>
      <c r="AG1252" s="7">
        <v>24425000</v>
      </c>
      <c r="AH1252" s="7">
        <v>24139000</v>
      </c>
      <c r="AI1252" s="5">
        <v>101.78</v>
      </c>
      <c r="AJ1252" s="7">
        <v>346</v>
      </c>
      <c r="AK1252" s="7">
        <v>24921143</v>
      </c>
      <c r="AL1252" s="6">
        <v>3842.8402500000002</v>
      </c>
      <c r="AM1252" s="7">
        <v>22555780</v>
      </c>
      <c r="AN1252" s="5">
        <v>92.123570000000001</v>
      </c>
    </row>
    <row r="1253" spans="1:40" x14ac:dyDescent="0.3">
      <c r="A1253" s="4" t="s">
        <v>1302</v>
      </c>
      <c r="B1253" s="2">
        <v>4991954</v>
      </c>
      <c r="C1253" s="1" t="s">
        <v>54</v>
      </c>
      <c r="D1253" s="5">
        <v>4057.38893396</v>
      </c>
      <c r="E1253" s="6">
        <v>4173.3889330000002</v>
      </c>
      <c r="F1253" s="6" t="s">
        <v>42</v>
      </c>
      <c r="G1253" s="8">
        <v>1.18</v>
      </c>
      <c r="H1253" s="5">
        <v>28.518353000000001</v>
      </c>
      <c r="I1253" s="8">
        <v>1.2050000000000001</v>
      </c>
      <c r="J1253" s="5">
        <v>23.688417999999999</v>
      </c>
      <c r="K1253" s="5">
        <v>9.2106404499999996</v>
      </c>
      <c r="L1253" s="5">
        <v>2.55955968</v>
      </c>
      <c r="M1253" s="5">
        <v>102.181235</v>
      </c>
      <c r="N1253" s="5" t="s">
        <v>42</v>
      </c>
      <c r="O1253" s="5" t="s">
        <v>42</v>
      </c>
      <c r="P1253" s="5">
        <v>2.4650850000000002</v>
      </c>
      <c r="Q1253" s="5">
        <v>14.551565</v>
      </c>
      <c r="R1253" s="5">
        <v>14.551565</v>
      </c>
      <c r="S1253" s="1" t="s">
        <v>49</v>
      </c>
      <c r="T1253" s="7">
        <v>1664400</v>
      </c>
      <c r="U1253" s="7">
        <v>1590300</v>
      </c>
      <c r="V1253" s="7">
        <v>1400800</v>
      </c>
      <c r="W1253" s="7">
        <v>1727800</v>
      </c>
      <c r="X1253" s="7">
        <v>1693000</v>
      </c>
      <c r="Y1253" s="7">
        <v>1642800</v>
      </c>
      <c r="Z1253" s="7">
        <v>1668200</v>
      </c>
      <c r="AA1253" s="7">
        <v>1664400</v>
      </c>
      <c r="AB1253" s="8">
        <v>35.19</v>
      </c>
      <c r="AC1253" s="5">
        <v>35.906999999999996</v>
      </c>
      <c r="AD1253" s="5">
        <v>15.519</v>
      </c>
      <c r="AE1253" s="5">
        <v>15.747</v>
      </c>
      <c r="AF1253" s="7">
        <v>31840900</v>
      </c>
      <c r="AG1253" s="7">
        <v>31839909</v>
      </c>
      <c r="AH1253" s="7">
        <v>31837947</v>
      </c>
      <c r="AI1253" s="5">
        <v>111.53</v>
      </c>
      <c r="AJ1253" s="7">
        <v>373</v>
      </c>
      <c r="AK1253" s="7">
        <v>35513682</v>
      </c>
      <c r="AL1253" s="6">
        <v>4525.1533600000002</v>
      </c>
      <c r="AM1253" s="7">
        <v>31417422</v>
      </c>
      <c r="AN1253" s="5">
        <v>98.664630000000002</v>
      </c>
    </row>
    <row r="1254" spans="1:40" x14ac:dyDescent="0.3">
      <c r="A1254" s="4" t="s">
        <v>1303</v>
      </c>
      <c r="B1254" s="2">
        <v>4256987</v>
      </c>
      <c r="C1254" s="1" t="s">
        <v>54</v>
      </c>
      <c r="D1254" s="5">
        <v>3374.24691639</v>
      </c>
      <c r="E1254" s="6">
        <v>4175.3259159999998</v>
      </c>
      <c r="F1254" s="6" t="s">
        <v>42</v>
      </c>
      <c r="G1254" s="5">
        <v>0.39</v>
      </c>
      <c r="H1254" s="5" t="s">
        <v>799</v>
      </c>
      <c r="I1254" s="5">
        <v>0.39</v>
      </c>
      <c r="J1254" s="5" t="s">
        <v>799</v>
      </c>
      <c r="K1254" s="5">
        <v>2.3914943200000001</v>
      </c>
      <c r="L1254" s="5">
        <v>1.7878919899999999</v>
      </c>
      <c r="M1254" s="5" t="s">
        <v>799</v>
      </c>
      <c r="N1254" s="5" t="s">
        <v>42</v>
      </c>
      <c r="O1254" s="5" t="s">
        <v>42</v>
      </c>
      <c r="P1254" s="5">
        <v>0.77307599999999999</v>
      </c>
      <c r="Q1254" s="5">
        <v>6.9323259999999998</v>
      </c>
      <c r="R1254" s="5">
        <v>6.9323259999999998</v>
      </c>
      <c r="S1254" s="1" t="s">
        <v>98</v>
      </c>
      <c r="T1254" s="7">
        <v>5701879</v>
      </c>
      <c r="U1254" s="7">
        <v>5903165</v>
      </c>
      <c r="V1254" s="7">
        <v>5727064</v>
      </c>
      <c r="W1254" s="7">
        <v>5682592</v>
      </c>
      <c r="X1254" s="7">
        <v>5400928</v>
      </c>
      <c r="Y1254" s="7">
        <v>5568579</v>
      </c>
      <c r="Z1254" s="7">
        <v>5701879</v>
      </c>
      <c r="AA1254" s="7">
        <v>5768176</v>
      </c>
      <c r="AB1254" s="8">
        <v>46.13</v>
      </c>
      <c r="AC1254" s="5">
        <v>46.826000000000001</v>
      </c>
      <c r="AD1254" s="8">
        <v>6.6390000000000002</v>
      </c>
      <c r="AE1254" s="8">
        <v>6.6829999999999998</v>
      </c>
      <c r="AF1254" s="7">
        <v>432329631</v>
      </c>
      <c r="AG1254" s="7">
        <v>432045804</v>
      </c>
      <c r="AH1254" s="7">
        <v>437863271</v>
      </c>
      <c r="AI1254" s="5">
        <v>69.290000000000006</v>
      </c>
      <c r="AJ1254" s="7">
        <v>436</v>
      </c>
      <c r="AK1254" s="7">
        <v>299615014</v>
      </c>
      <c r="AL1254" s="6">
        <v>2459.8392640000002</v>
      </c>
      <c r="AM1254" s="7">
        <v>317734196</v>
      </c>
      <c r="AN1254" s="5">
        <v>73.483620000000002</v>
      </c>
    </row>
    <row r="1255" spans="1:40" x14ac:dyDescent="0.3">
      <c r="A1255" s="4" t="s">
        <v>1304</v>
      </c>
      <c r="B1255" s="2">
        <v>5040682</v>
      </c>
      <c r="C1255" s="1" t="s">
        <v>41</v>
      </c>
      <c r="D1255" s="5">
        <v>3970.3715693200002</v>
      </c>
      <c r="E1255" s="6">
        <v>4207.7585689999996</v>
      </c>
      <c r="F1255" s="6" t="s">
        <v>42</v>
      </c>
      <c r="G1255" s="5">
        <v>-0.18</v>
      </c>
      <c r="H1255" s="5" t="s">
        <v>799</v>
      </c>
      <c r="I1255" s="5">
        <v>-0.18</v>
      </c>
      <c r="J1255" s="5" t="s">
        <v>799</v>
      </c>
      <c r="K1255" s="5">
        <v>8.4927194000000004</v>
      </c>
      <c r="L1255" s="5">
        <v>4.2355250199999999</v>
      </c>
      <c r="M1255" s="5">
        <v>63.284457000000003</v>
      </c>
      <c r="N1255" s="5" t="s">
        <v>42</v>
      </c>
      <c r="O1255" s="5" t="s">
        <v>42</v>
      </c>
      <c r="P1255" s="5">
        <v>4.9510319999999997</v>
      </c>
      <c r="Q1255" s="5">
        <v>28.479389000000001</v>
      </c>
      <c r="R1255" s="5">
        <v>28.479389000000001</v>
      </c>
      <c r="S1255" s="1" t="s">
        <v>98</v>
      </c>
      <c r="T1255" s="7">
        <v>1049367</v>
      </c>
      <c r="U1255" s="7">
        <v>973653</v>
      </c>
      <c r="V1255" s="7">
        <v>768674</v>
      </c>
      <c r="W1255" s="7">
        <v>591207</v>
      </c>
      <c r="X1255" s="7">
        <v>849875</v>
      </c>
      <c r="Y1255" s="7">
        <v>937993</v>
      </c>
      <c r="Z1255" s="7">
        <v>1049367</v>
      </c>
      <c r="AA1255" s="7">
        <v>1078231</v>
      </c>
      <c r="AB1255" s="8">
        <v>54.75</v>
      </c>
      <c r="AC1255" s="5">
        <v>49.125999999999998</v>
      </c>
      <c r="AD1255" s="5">
        <v>27.547000000000001</v>
      </c>
      <c r="AE1255" s="8">
        <v>16.62</v>
      </c>
      <c r="AF1255" s="7">
        <v>183983240</v>
      </c>
      <c r="AG1255" s="7">
        <v>193836578</v>
      </c>
      <c r="AH1255" s="7">
        <v>192469731</v>
      </c>
      <c r="AI1255" s="5">
        <v>78.7</v>
      </c>
      <c r="AJ1255" s="7">
        <v>315</v>
      </c>
      <c r="AK1255" s="7">
        <v>144788862</v>
      </c>
      <c r="AL1255" s="6">
        <v>3124.5436410000002</v>
      </c>
      <c r="AM1255" s="7">
        <v>121154057</v>
      </c>
      <c r="AN1255" s="5">
        <v>65.850380000000001</v>
      </c>
    </row>
    <row r="1256" spans="1:40" x14ac:dyDescent="0.3">
      <c r="A1256" s="4" t="s">
        <v>1305</v>
      </c>
      <c r="B1256" s="2">
        <v>11060763</v>
      </c>
      <c r="C1256" s="1" t="s">
        <v>54</v>
      </c>
      <c r="D1256" s="5">
        <v>3414.1490832700001</v>
      </c>
      <c r="E1256" s="6">
        <v>5354.1490830000002</v>
      </c>
      <c r="F1256" s="6" t="s">
        <v>42</v>
      </c>
      <c r="G1256" s="5" t="s">
        <v>42</v>
      </c>
      <c r="H1256" s="5">
        <v>21.351102999999998</v>
      </c>
      <c r="I1256" s="5" t="s">
        <v>42</v>
      </c>
      <c r="J1256" s="5">
        <v>21.351102999999998</v>
      </c>
      <c r="K1256" s="5" t="s">
        <v>799</v>
      </c>
      <c r="L1256" s="5">
        <v>1.18835687</v>
      </c>
      <c r="M1256" s="5">
        <v>8.1853420000000003</v>
      </c>
      <c r="N1256" s="5" t="s">
        <v>42</v>
      </c>
      <c r="O1256" s="5" t="s">
        <v>42</v>
      </c>
      <c r="P1256" s="5">
        <v>0.83138999999999996</v>
      </c>
      <c r="Q1256" s="5">
        <v>6.8292719999999996</v>
      </c>
      <c r="R1256" s="5">
        <v>6.8292719999999996</v>
      </c>
      <c r="S1256" s="1" t="s">
        <v>49</v>
      </c>
      <c r="T1256" s="7">
        <v>6242000</v>
      </c>
      <c r="U1256" s="7">
        <v>6370000</v>
      </c>
      <c r="V1256" s="7">
        <v>5846000</v>
      </c>
      <c r="W1256" s="7">
        <v>5071000</v>
      </c>
      <c r="X1256" s="7">
        <v>6440000</v>
      </c>
      <c r="Y1256" s="7">
        <v>6166000</v>
      </c>
      <c r="Z1256" s="7">
        <v>6179000</v>
      </c>
      <c r="AA1256" s="7">
        <v>6242000</v>
      </c>
      <c r="AB1256" s="5">
        <v>27.170999999999999</v>
      </c>
      <c r="AC1256" s="5">
        <v>27.856999999999999</v>
      </c>
      <c r="AD1256" s="8">
        <v>11.15</v>
      </c>
      <c r="AE1256" s="8">
        <v>10.932</v>
      </c>
      <c r="AF1256" s="7">
        <v>146919000</v>
      </c>
      <c r="AG1256" s="7">
        <v>146269000</v>
      </c>
      <c r="AH1256" s="7">
        <v>146093000</v>
      </c>
      <c r="AI1256" s="5">
        <v>93.17</v>
      </c>
      <c r="AJ1256" s="7">
        <v>462</v>
      </c>
      <c r="AK1256" s="7">
        <v>136936599</v>
      </c>
      <c r="AL1256" s="6">
        <v>3181.037194</v>
      </c>
      <c r="AM1256" s="7">
        <v>144117838</v>
      </c>
      <c r="AN1256" s="5">
        <v>98.058319999999995</v>
      </c>
    </row>
    <row r="1257" spans="1:40" x14ac:dyDescent="0.3">
      <c r="A1257" s="4" t="s">
        <v>1306</v>
      </c>
      <c r="B1257" s="2">
        <v>4066321</v>
      </c>
      <c r="C1257" s="1" t="s">
        <v>41</v>
      </c>
      <c r="D1257" s="5">
        <v>4160</v>
      </c>
      <c r="E1257" s="6">
        <v>9279</v>
      </c>
      <c r="F1257" s="6" t="s">
        <v>42</v>
      </c>
      <c r="G1257" s="5">
        <v>-0.48</v>
      </c>
      <c r="H1257" s="5" t="s">
        <v>799</v>
      </c>
      <c r="I1257" s="5">
        <v>-0.48</v>
      </c>
      <c r="J1257" s="5" t="s">
        <v>799</v>
      </c>
      <c r="K1257" s="5" t="s">
        <v>799</v>
      </c>
      <c r="L1257" s="5">
        <v>1.4545454499999999</v>
      </c>
      <c r="M1257" s="5">
        <v>11.560694</v>
      </c>
      <c r="N1257" s="5" t="s">
        <v>42</v>
      </c>
      <c r="O1257" s="5" t="s">
        <v>42</v>
      </c>
      <c r="P1257" s="5">
        <v>1.2036579999999999</v>
      </c>
      <c r="Q1257" s="5">
        <v>8.2535019999999992</v>
      </c>
      <c r="R1257" s="5">
        <v>8.2535019999999992</v>
      </c>
      <c r="S1257" s="1" t="s">
        <v>49</v>
      </c>
      <c r="T1257" s="7">
        <v>8133000</v>
      </c>
      <c r="U1257" s="7">
        <v>9459000</v>
      </c>
      <c r="V1257" s="7">
        <v>10589000</v>
      </c>
      <c r="W1257" s="7">
        <v>9385000</v>
      </c>
      <c r="X1257" s="7">
        <v>7709000</v>
      </c>
      <c r="Y1257" s="7">
        <v>7810000</v>
      </c>
      <c r="Z1257" s="7">
        <v>7981000</v>
      </c>
      <c r="AA1257" s="7">
        <v>8133000</v>
      </c>
      <c r="AB1257" s="5">
        <v>29.989000000000001</v>
      </c>
      <c r="AC1257" s="5">
        <v>33.311999999999998</v>
      </c>
      <c r="AD1257" s="8">
        <v>9.5909999999999993</v>
      </c>
      <c r="AE1257" s="8">
        <v>12.012</v>
      </c>
      <c r="AF1257" s="7">
        <v>416000000</v>
      </c>
      <c r="AG1257" s="7">
        <v>415400000</v>
      </c>
      <c r="AH1257" s="7">
        <v>414200000</v>
      </c>
      <c r="AI1257" s="8">
        <v>96.9</v>
      </c>
      <c r="AJ1257" s="7">
        <v>493</v>
      </c>
      <c r="AK1257" s="7">
        <v>403120495</v>
      </c>
      <c r="AL1257" s="6">
        <v>4031.2049499999998</v>
      </c>
      <c r="AM1257" s="7">
        <v>414082622</v>
      </c>
      <c r="AN1257" s="5">
        <v>99.539090000000002</v>
      </c>
    </row>
    <row r="1258" spans="1:40" x14ac:dyDescent="0.3">
      <c r="A1258" s="4" t="s">
        <v>1307</v>
      </c>
      <c r="B1258" s="2">
        <v>4121899</v>
      </c>
      <c r="C1258" s="1" t="s">
        <v>54</v>
      </c>
      <c r="D1258" s="5">
        <v>3616.9693271000001</v>
      </c>
      <c r="E1258" s="6">
        <v>4061.769327</v>
      </c>
      <c r="F1258" s="6" t="s">
        <v>42</v>
      </c>
      <c r="G1258" s="5">
        <v>0.94</v>
      </c>
      <c r="H1258" s="5">
        <v>67.199687999999995</v>
      </c>
      <c r="I1258" s="5">
        <v>0.94</v>
      </c>
      <c r="J1258" s="5">
        <v>67.199687999999995</v>
      </c>
      <c r="K1258" s="5" t="s">
        <v>799</v>
      </c>
      <c r="L1258" s="5">
        <v>2.4808858000000003</v>
      </c>
      <c r="M1258" s="5">
        <v>29.262907999999999</v>
      </c>
      <c r="N1258" s="5" t="s">
        <v>42</v>
      </c>
      <c r="O1258" s="5" t="s">
        <v>42</v>
      </c>
      <c r="P1258" s="5">
        <v>3.9078020000000002</v>
      </c>
      <c r="Q1258" s="5">
        <v>16.143757000000001</v>
      </c>
      <c r="R1258" s="5">
        <v>16.143757000000001</v>
      </c>
      <c r="S1258" s="1" t="s">
        <v>49</v>
      </c>
      <c r="T1258" s="7">
        <v>1059300</v>
      </c>
      <c r="U1258" s="7">
        <v>1099200</v>
      </c>
      <c r="V1258" s="7">
        <v>840400</v>
      </c>
      <c r="W1258" s="7">
        <v>800000</v>
      </c>
      <c r="X1258" s="7">
        <v>1039400</v>
      </c>
      <c r="Y1258" s="7">
        <v>1029200</v>
      </c>
      <c r="Z1258" s="7">
        <v>1034200</v>
      </c>
      <c r="AA1258" s="7">
        <v>1059300</v>
      </c>
      <c r="AB1258" s="5">
        <v>40.290999999999997</v>
      </c>
      <c r="AC1258" s="5">
        <v>41.542999999999999</v>
      </c>
      <c r="AD1258" s="5">
        <v>22.344999999999999</v>
      </c>
      <c r="AE1258" s="5">
        <v>22.927</v>
      </c>
      <c r="AF1258" s="7">
        <v>20991908</v>
      </c>
      <c r="AG1258" s="7">
        <v>20973245</v>
      </c>
      <c r="AH1258" s="7">
        <v>20907364</v>
      </c>
      <c r="AI1258" s="5">
        <v>100.51</v>
      </c>
      <c r="AJ1258" s="7">
        <v>327</v>
      </c>
      <c r="AK1258" s="7">
        <v>21099252</v>
      </c>
      <c r="AL1258" s="6">
        <v>3635.4011190000001</v>
      </c>
      <c r="AM1258" s="7">
        <v>20834741</v>
      </c>
      <c r="AN1258" s="5">
        <v>99.249549999999999</v>
      </c>
    </row>
    <row r="1259" spans="1:40" x14ac:dyDescent="0.3">
      <c r="A1259" s="4" t="s">
        <v>1308</v>
      </c>
      <c r="B1259" s="2">
        <v>4586311</v>
      </c>
      <c r="C1259" s="1" t="s">
        <v>54</v>
      </c>
      <c r="D1259" s="5">
        <v>3724.2866178499999</v>
      </c>
      <c r="E1259" s="6" t="s">
        <v>42</v>
      </c>
      <c r="F1259" s="6">
        <v>7400.3936530000001</v>
      </c>
      <c r="G1259" s="5">
        <v>0.79500000000000004</v>
      </c>
      <c r="H1259" s="5">
        <v>39.880710659898497</v>
      </c>
      <c r="I1259" s="5">
        <v>0.79500000000000004</v>
      </c>
      <c r="J1259" s="5">
        <v>39.880710659898497</v>
      </c>
      <c r="K1259" s="5" t="s">
        <v>799</v>
      </c>
      <c r="L1259" s="5">
        <v>23.428219971404001</v>
      </c>
      <c r="M1259" s="5">
        <v>18.422921644945799</v>
      </c>
      <c r="N1259" s="5" t="s">
        <v>42</v>
      </c>
      <c r="O1259" s="5" t="s">
        <v>42</v>
      </c>
      <c r="P1259" s="5" t="s">
        <v>42</v>
      </c>
      <c r="Q1259" s="5" t="s">
        <v>42</v>
      </c>
      <c r="R1259" s="5">
        <v>29.6756450207718</v>
      </c>
      <c r="S1259" s="1" t="s">
        <v>49</v>
      </c>
      <c r="T1259" s="7">
        <v>1153182</v>
      </c>
      <c r="U1259" s="7">
        <v>1025505</v>
      </c>
      <c r="V1259" s="7">
        <v>991942</v>
      </c>
      <c r="W1259" s="7">
        <v>1052295</v>
      </c>
      <c r="X1259" s="7">
        <v>1344450</v>
      </c>
      <c r="Y1259" s="7">
        <v>1296491</v>
      </c>
      <c r="Z1259" s="7">
        <v>1282587</v>
      </c>
      <c r="AA1259" s="7">
        <v>1153182</v>
      </c>
      <c r="AB1259" s="8">
        <v>95.82</v>
      </c>
      <c r="AC1259" s="5">
        <v>95.912999999999997</v>
      </c>
      <c r="AD1259" s="5" t="s">
        <v>42</v>
      </c>
      <c r="AE1259" s="5" t="s">
        <v>42</v>
      </c>
      <c r="AF1259" s="7">
        <v>23723887</v>
      </c>
      <c r="AG1259" s="7">
        <v>23849437</v>
      </c>
      <c r="AH1259" s="7">
        <v>24240330</v>
      </c>
      <c r="AI1259" s="8">
        <v>87.9</v>
      </c>
      <c r="AJ1259" s="7">
        <v>396</v>
      </c>
      <c r="AK1259" s="7">
        <v>20834006</v>
      </c>
      <c r="AL1259" s="6">
        <v>3273.6473620000002</v>
      </c>
      <c r="AM1259" s="7">
        <v>21935174</v>
      </c>
      <c r="AN1259" s="5">
        <v>92.545879999999997</v>
      </c>
    </row>
    <row r="1260" spans="1:40" x14ac:dyDescent="0.3">
      <c r="A1260" s="4" t="s">
        <v>1309</v>
      </c>
      <c r="B1260" s="2">
        <v>5198840</v>
      </c>
      <c r="C1260" s="1" t="s">
        <v>41</v>
      </c>
      <c r="D1260" s="5">
        <v>3643.0037075</v>
      </c>
      <c r="E1260" s="6">
        <v>3560.718707</v>
      </c>
      <c r="F1260" s="6" t="s">
        <v>42</v>
      </c>
      <c r="G1260" s="5">
        <v>-9.5000000000000001E-2</v>
      </c>
      <c r="H1260" s="5" t="s">
        <v>799</v>
      </c>
      <c r="I1260" s="5">
        <v>-9.5000000000000001E-2</v>
      </c>
      <c r="J1260" s="5" t="s">
        <v>799</v>
      </c>
      <c r="K1260" s="5">
        <v>22.813089989999998</v>
      </c>
      <c r="L1260" s="5">
        <v>10.76306413</v>
      </c>
      <c r="M1260" s="5" t="s">
        <v>799</v>
      </c>
      <c r="N1260" s="5" t="s">
        <v>42</v>
      </c>
      <c r="O1260" s="5" t="s">
        <v>42</v>
      </c>
      <c r="P1260" s="5">
        <v>11.283737</v>
      </c>
      <c r="Q1260" s="5" t="s">
        <v>799</v>
      </c>
      <c r="R1260" s="5">
        <v>-87.244719000000003</v>
      </c>
      <c r="S1260" s="1" t="s">
        <v>49</v>
      </c>
      <c r="T1260" s="7">
        <v>264831</v>
      </c>
      <c r="U1260" s="7">
        <v>204270</v>
      </c>
      <c r="V1260" s="7">
        <v>152159</v>
      </c>
      <c r="W1260" s="7">
        <v>112142</v>
      </c>
      <c r="X1260" s="7">
        <v>315562</v>
      </c>
      <c r="Y1260" s="7">
        <v>297359</v>
      </c>
      <c r="Z1260" s="7">
        <v>280962</v>
      </c>
      <c r="AA1260" s="7">
        <v>264831</v>
      </c>
      <c r="AB1260" s="5">
        <v>54.415999999999997</v>
      </c>
      <c r="AC1260" s="5">
        <v>58.109000000000002</v>
      </c>
      <c r="AD1260" s="8">
        <v>-21.98</v>
      </c>
      <c r="AE1260" s="5">
        <v>-13.821999999999999</v>
      </c>
      <c r="AF1260" s="7">
        <v>100496654</v>
      </c>
      <c r="AG1260" s="7">
        <v>98985370</v>
      </c>
      <c r="AH1260" s="7">
        <v>95361787</v>
      </c>
      <c r="AI1260" s="5">
        <v>50.11</v>
      </c>
      <c r="AJ1260" s="7">
        <v>265</v>
      </c>
      <c r="AK1260" s="7">
        <v>50354805</v>
      </c>
      <c r="AL1260" s="6">
        <v>1825.3616810000001</v>
      </c>
      <c r="AM1260" s="7">
        <v>68195184</v>
      </c>
      <c r="AN1260" s="5">
        <v>67.858159999999998</v>
      </c>
    </row>
    <row r="1261" spans="1:40" x14ac:dyDescent="0.3">
      <c r="A1261" s="4" t="s">
        <v>1310</v>
      </c>
      <c r="B1261" s="2">
        <v>4217494</v>
      </c>
      <c r="C1261" s="1" t="s">
        <v>41</v>
      </c>
      <c r="D1261" s="5">
        <v>3584.0024368499999</v>
      </c>
      <c r="E1261" s="6">
        <v>24471.002435999999</v>
      </c>
      <c r="F1261" s="6">
        <v>25113.335129999999</v>
      </c>
      <c r="G1261" s="5">
        <v>0.16800000000000001</v>
      </c>
      <c r="H1261" s="5">
        <v>21.479289999999999</v>
      </c>
      <c r="I1261" s="5">
        <v>0.16800000000000001</v>
      </c>
      <c r="J1261" s="5">
        <v>21.479289999999999</v>
      </c>
      <c r="K1261" s="5" t="s">
        <v>799</v>
      </c>
      <c r="L1261" s="5">
        <v>2.4513776300000001</v>
      </c>
      <c r="M1261" s="5">
        <v>1.6705019999999999</v>
      </c>
      <c r="N1261" s="5">
        <v>2.0601984300490801</v>
      </c>
      <c r="O1261" s="5">
        <v>1.94869208745445</v>
      </c>
      <c r="P1261" s="5">
        <v>0.48583500000000002</v>
      </c>
      <c r="Q1261" s="5">
        <v>8.3433349999999997</v>
      </c>
      <c r="R1261" s="5">
        <v>8.3433349999999997</v>
      </c>
      <c r="S1261" s="1" t="s">
        <v>49</v>
      </c>
      <c r="T1261" s="7">
        <v>48712000</v>
      </c>
      <c r="U1261" s="7">
        <v>57342000</v>
      </c>
      <c r="V1261" s="7">
        <v>42078000</v>
      </c>
      <c r="W1261" s="7">
        <v>23290000</v>
      </c>
      <c r="X1261" s="7">
        <v>50369000</v>
      </c>
      <c r="Y1261" s="7">
        <v>49697000</v>
      </c>
      <c r="Z1261" s="7">
        <v>48366000</v>
      </c>
      <c r="AA1261" s="7">
        <v>48712000</v>
      </c>
      <c r="AB1261" s="8">
        <v>5.6580000000000004</v>
      </c>
      <c r="AC1261" s="8">
        <v>5.8029999999999999</v>
      </c>
      <c r="AD1261" s="8">
        <v>4.9269999999999996</v>
      </c>
      <c r="AE1261" s="8">
        <v>5.0490000000000004</v>
      </c>
      <c r="AF1261" s="7">
        <v>197465699</v>
      </c>
      <c r="AG1261" s="7">
        <v>197263697</v>
      </c>
      <c r="AH1261" s="7">
        <v>196416760</v>
      </c>
      <c r="AI1261" s="5">
        <v>85.98</v>
      </c>
      <c r="AJ1261" s="7">
        <v>315</v>
      </c>
      <c r="AK1261" s="7">
        <v>169774749</v>
      </c>
      <c r="AL1261" s="6">
        <v>3081.4116939999999</v>
      </c>
      <c r="AM1261" s="7">
        <v>192009301</v>
      </c>
      <c r="AN1261" s="5">
        <v>97.236789999999999</v>
      </c>
    </row>
    <row r="1262" spans="1:40" x14ac:dyDescent="0.3">
      <c r="A1262" s="4" t="s">
        <v>1311</v>
      </c>
      <c r="B1262" s="2">
        <v>4089081</v>
      </c>
      <c r="C1262" s="1" t="s">
        <v>54</v>
      </c>
      <c r="D1262" s="5">
        <v>3842.5505092600001</v>
      </c>
      <c r="E1262" s="6" t="s">
        <v>42</v>
      </c>
      <c r="F1262" s="6">
        <v>12480.798509000002</v>
      </c>
      <c r="G1262" s="5">
        <v>6.6000000000000003E-2</v>
      </c>
      <c r="H1262" s="5">
        <v>34.037286999999999</v>
      </c>
      <c r="I1262" s="5">
        <v>6.6000000000000003E-2</v>
      </c>
      <c r="J1262" s="5">
        <v>34.037286999999999</v>
      </c>
      <c r="K1262" s="5">
        <v>1.2419220500000001</v>
      </c>
      <c r="L1262" s="5">
        <v>1.1677970799999999</v>
      </c>
      <c r="M1262" s="5">
        <v>7.7603520000000001</v>
      </c>
      <c r="N1262" s="5" t="s">
        <v>42</v>
      </c>
      <c r="O1262" s="5" t="s">
        <v>42</v>
      </c>
      <c r="P1262" s="5" t="s">
        <v>42</v>
      </c>
      <c r="Q1262" s="5" t="s">
        <v>42</v>
      </c>
      <c r="R1262" s="5" t="s">
        <v>42</v>
      </c>
      <c r="S1262" s="1" t="s">
        <v>49</v>
      </c>
      <c r="T1262" s="7">
        <v>1176566</v>
      </c>
      <c r="U1262" s="7">
        <v>1515756</v>
      </c>
      <c r="V1262" s="7">
        <v>1359234</v>
      </c>
      <c r="W1262" s="7">
        <v>1105326</v>
      </c>
      <c r="X1262" s="7">
        <v>1260967</v>
      </c>
      <c r="Y1262" s="7">
        <v>1290009</v>
      </c>
      <c r="Z1262" s="7">
        <v>1252743</v>
      </c>
      <c r="AA1262" s="7">
        <v>1176566</v>
      </c>
      <c r="AB1262" s="5">
        <v>81.322000000000003</v>
      </c>
      <c r="AC1262" s="8">
        <v>80.438000000000002</v>
      </c>
      <c r="AD1262" s="5" t="s">
        <v>42</v>
      </c>
      <c r="AE1262" s="5" t="s">
        <v>42</v>
      </c>
      <c r="AF1262" s="7">
        <v>36290534</v>
      </c>
      <c r="AG1262" s="7">
        <v>36248928</v>
      </c>
      <c r="AH1262" s="7">
        <v>37324111</v>
      </c>
      <c r="AI1262" s="8">
        <v>24.51</v>
      </c>
      <c r="AJ1262" s="7">
        <v>201</v>
      </c>
      <c r="AK1262" s="7">
        <v>8894323</v>
      </c>
      <c r="AL1262" s="6">
        <v>941.81986199999994</v>
      </c>
      <c r="AM1262" s="7">
        <v>12620058</v>
      </c>
      <c r="AN1262" s="5">
        <v>34.777369999999998</v>
      </c>
    </row>
    <row r="1263" spans="1:40" x14ac:dyDescent="0.3">
      <c r="A1263" s="4" t="s">
        <v>1312</v>
      </c>
      <c r="B1263" s="2">
        <v>4561493</v>
      </c>
      <c r="C1263" s="1" t="s">
        <v>54</v>
      </c>
      <c r="D1263" s="5">
        <v>3851.6818848299999</v>
      </c>
      <c r="E1263" s="6">
        <v>7241.9818839999998</v>
      </c>
      <c r="F1263" s="6">
        <v>11458.428519000001</v>
      </c>
      <c r="G1263" s="5">
        <v>0.63</v>
      </c>
      <c r="H1263" s="5">
        <v>15.642434</v>
      </c>
      <c r="I1263" s="5">
        <v>0.63</v>
      </c>
      <c r="J1263" s="5">
        <v>15.642434</v>
      </c>
      <c r="K1263" s="5">
        <v>7.2540180300000001</v>
      </c>
      <c r="L1263" s="5">
        <v>7.2540180300000001</v>
      </c>
      <c r="M1263" s="5">
        <v>4.5238969999999998</v>
      </c>
      <c r="N1263" s="5">
        <v>5.1349457765831703</v>
      </c>
      <c r="O1263" s="5">
        <v>6.9461611386550803</v>
      </c>
      <c r="P1263" s="5">
        <v>4.9735469999999999</v>
      </c>
      <c r="Q1263" s="5">
        <v>6.5788349999999998</v>
      </c>
      <c r="R1263" s="5">
        <v>6.5788349999999998</v>
      </c>
      <c r="S1263" s="1" t="s">
        <v>49</v>
      </c>
      <c r="T1263" s="7">
        <v>1348600</v>
      </c>
      <c r="U1263" s="7">
        <v>1275200</v>
      </c>
      <c r="V1263" s="7">
        <v>1203800</v>
      </c>
      <c r="W1263" s="7">
        <v>1091900</v>
      </c>
      <c r="X1263" s="7">
        <v>1456100</v>
      </c>
      <c r="Y1263" s="7">
        <v>1440700</v>
      </c>
      <c r="Z1263" s="7">
        <v>1399200</v>
      </c>
      <c r="AA1263" s="7">
        <v>1348600</v>
      </c>
      <c r="AB1263" s="5">
        <v>76.790999999999997</v>
      </c>
      <c r="AC1263" s="5">
        <v>76.471000000000004</v>
      </c>
      <c r="AD1263" s="5">
        <v>74.847999999999999</v>
      </c>
      <c r="AE1263" s="5">
        <v>74.741</v>
      </c>
      <c r="AF1263" s="7">
        <v>104071383</v>
      </c>
      <c r="AG1263" s="7">
        <v>91421383</v>
      </c>
      <c r="AH1263" s="7">
        <v>68358493</v>
      </c>
      <c r="AI1263" s="5">
        <v>93.46</v>
      </c>
      <c r="AJ1263" s="7">
        <v>295</v>
      </c>
      <c r="AK1263" s="7">
        <v>97264976</v>
      </c>
      <c r="AL1263" s="6">
        <v>3599.7767610000001</v>
      </c>
      <c r="AM1263" s="7">
        <v>102919621</v>
      </c>
      <c r="AN1263" s="8">
        <v>98.893299999999996</v>
      </c>
    </row>
    <row r="1264" spans="1:40" x14ac:dyDescent="0.3">
      <c r="A1264" s="4" t="s">
        <v>1313</v>
      </c>
      <c r="B1264" s="2">
        <v>4854564</v>
      </c>
      <c r="C1264" s="1" t="s">
        <v>41</v>
      </c>
      <c r="D1264" s="5">
        <v>3417.8743334400001</v>
      </c>
      <c r="E1264" s="6">
        <v>4750.2743330000003</v>
      </c>
      <c r="F1264" s="6" t="s">
        <v>42</v>
      </c>
      <c r="G1264" s="5">
        <v>-2E-3</v>
      </c>
      <c r="H1264" s="5" t="s">
        <v>799</v>
      </c>
      <c r="I1264" s="5">
        <v>-2E-3</v>
      </c>
      <c r="J1264" s="5" t="s">
        <v>799</v>
      </c>
      <c r="K1264" s="5" t="s">
        <v>799</v>
      </c>
      <c r="L1264" s="5" t="s">
        <v>799</v>
      </c>
      <c r="M1264" s="5" t="s">
        <v>799</v>
      </c>
      <c r="N1264" s="5" t="s">
        <v>42</v>
      </c>
      <c r="O1264" s="5" t="s">
        <v>42</v>
      </c>
      <c r="P1264" s="5">
        <v>1.765442</v>
      </c>
      <c r="Q1264" s="5" t="s">
        <v>799</v>
      </c>
      <c r="R1264" s="5">
        <v>-43.223605999999997</v>
      </c>
      <c r="S1264" s="1" t="s">
        <v>47</v>
      </c>
      <c r="T1264" s="7">
        <v>2700400</v>
      </c>
      <c r="U1264" s="7">
        <v>2800300</v>
      </c>
      <c r="V1264" s="7">
        <v>3582200</v>
      </c>
      <c r="W1264" s="7">
        <v>4021800</v>
      </c>
      <c r="X1264" s="7">
        <v>2690700</v>
      </c>
      <c r="Y1264" s="7">
        <v>2700400</v>
      </c>
      <c r="Z1264" s="7">
        <v>2699100</v>
      </c>
      <c r="AA1264" s="7">
        <v>2730300</v>
      </c>
      <c r="AB1264" s="5">
        <v>44.712000000000003</v>
      </c>
      <c r="AC1264" s="5">
        <v>45.530999999999999</v>
      </c>
      <c r="AD1264" s="5">
        <v>-12.239000000000001</v>
      </c>
      <c r="AE1264" s="5">
        <v>-7.649</v>
      </c>
      <c r="AF1264" s="7">
        <v>381277874</v>
      </c>
      <c r="AG1264" s="7">
        <v>376261713</v>
      </c>
      <c r="AH1264" s="7">
        <v>360423186</v>
      </c>
      <c r="AI1264" s="5">
        <v>89.14</v>
      </c>
      <c r="AJ1264" s="7">
        <v>436</v>
      </c>
      <c r="AK1264" s="7">
        <v>340041103</v>
      </c>
      <c r="AL1264" s="6">
        <v>3046.768282</v>
      </c>
      <c r="AM1264" s="7">
        <v>354253104</v>
      </c>
      <c r="AN1264" s="5">
        <v>92.867890000000003</v>
      </c>
    </row>
    <row r="1265" spans="1:40" x14ac:dyDescent="0.3">
      <c r="A1265" s="4" t="s">
        <v>1314</v>
      </c>
      <c r="B1265" s="2">
        <v>4631236</v>
      </c>
      <c r="C1265" s="1" t="s">
        <v>54</v>
      </c>
      <c r="D1265" s="5">
        <v>3299.3136749999999</v>
      </c>
      <c r="E1265" s="6">
        <v>4995.5226750000002</v>
      </c>
      <c r="F1265" s="6" t="s">
        <v>42</v>
      </c>
      <c r="G1265" s="5">
        <v>1.35</v>
      </c>
      <c r="H1265" s="5">
        <v>15.60492</v>
      </c>
      <c r="I1265" s="5">
        <v>1.35</v>
      </c>
      <c r="J1265" s="5">
        <v>15.60492</v>
      </c>
      <c r="K1265" s="5" t="s">
        <v>799</v>
      </c>
      <c r="L1265" s="5">
        <v>2.2486177600000001</v>
      </c>
      <c r="M1265" s="5">
        <v>9.6034349999999993</v>
      </c>
      <c r="N1265" s="5" t="s">
        <v>42</v>
      </c>
      <c r="O1265" s="5" t="s">
        <v>42</v>
      </c>
      <c r="P1265" s="5">
        <v>0.89355600000000002</v>
      </c>
      <c r="Q1265" s="5">
        <v>8.0487789999999997</v>
      </c>
      <c r="R1265" s="5">
        <v>8.0487789999999997</v>
      </c>
      <c r="S1265" s="1" t="s">
        <v>152</v>
      </c>
      <c r="T1265" s="7">
        <v>5501907</v>
      </c>
      <c r="U1265" s="7">
        <v>5329252</v>
      </c>
      <c r="V1265" s="7">
        <v>4634875</v>
      </c>
      <c r="W1265" s="7">
        <v>3298823</v>
      </c>
      <c r="X1265" s="7">
        <v>5590609</v>
      </c>
      <c r="Y1265" s="7">
        <v>5540763</v>
      </c>
      <c r="Z1265" s="7">
        <v>5501907</v>
      </c>
      <c r="AA1265" s="7">
        <v>5392980</v>
      </c>
      <c r="AB1265" s="5">
        <v>32.292999999999999</v>
      </c>
      <c r="AC1265" s="5">
        <v>31.844000000000001</v>
      </c>
      <c r="AD1265" s="8">
        <v>10.502000000000001</v>
      </c>
      <c r="AE1265" s="8">
        <v>9.4719999999999995</v>
      </c>
      <c r="AF1265" s="7">
        <v>38870000</v>
      </c>
      <c r="AG1265" s="7">
        <v>39282000</v>
      </c>
      <c r="AH1265" s="7">
        <v>40055000</v>
      </c>
      <c r="AI1265" s="5">
        <v>102.52</v>
      </c>
      <c r="AJ1265" s="7">
        <v>342</v>
      </c>
      <c r="AK1265" s="7">
        <v>39792465</v>
      </c>
      <c r="AL1265" s="6">
        <v>3382.3595249999998</v>
      </c>
      <c r="AM1265" s="7">
        <v>38524978</v>
      </c>
      <c r="AN1265" s="5">
        <v>99.251649999999998</v>
      </c>
    </row>
    <row r="1266" spans="1:40" x14ac:dyDescent="0.3">
      <c r="A1266" s="4" t="s">
        <v>1315</v>
      </c>
      <c r="B1266" s="2">
        <v>4041914</v>
      </c>
      <c r="C1266" s="1" t="s">
        <v>41</v>
      </c>
      <c r="D1266" s="5">
        <v>3511.0757280299999</v>
      </c>
      <c r="E1266" s="6" t="s">
        <v>42</v>
      </c>
      <c r="F1266" s="6">
        <v>7858.5087279999998</v>
      </c>
      <c r="G1266" s="5">
        <v>0.06</v>
      </c>
      <c r="H1266" s="5">
        <v>45.035714285714299</v>
      </c>
      <c r="I1266" s="5">
        <v>0.06</v>
      </c>
      <c r="J1266" s="5">
        <v>45.035714285714299</v>
      </c>
      <c r="K1266" s="5">
        <v>1.9103994560611202</v>
      </c>
      <c r="L1266" s="5">
        <v>1.9004178346998599</v>
      </c>
      <c r="M1266" s="5">
        <v>41.074919000000001</v>
      </c>
      <c r="N1266" s="5" t="s">
        <v>42</v>
      </c>
      <c r="O1266" s="5" t="s">
        <v>42</v>
      </c>
      <c r="P1266" s="5" t="s">
        <v>42</v>
      </c>
      <c r="Q1266" s="5" t="s">
        <v>42</v>
      </c>
      <c r="R1266" s="5" t="s">
        <v>42</v>
      </c>
      <c r="S1266" s="1" t="s">
        <v>43</v>
      </c>
      <c r="T1266" s="7">
        <v>303160</v>
      </c>
      <c r="U1266" s="7">
        <v>304996</v>
      </c>
      <c r="V1266" s="7">
        <v>291200</v>
      </c>
      <c r="W1266" s="7">
        <v>286929</v>
      </c>
      <c r="X1266" s="7">
        <v>303160</v>
      </c>
      <c r="Y1266" s="7">
        <v>303488</v>
      </c>
      <c r="Z1266" s="7">
        <v>302592</v>
      </c>
      <c r="AA1266" s="7">
        <v>300089</v>
      </c>
      <c r="AB1266" s="5" t="s">
        <v>42</v>
      </c>
      <c r="AC1266" s="5" t="s">
        <v>42</v>
      </c>
      <c r="AD1266" s="5" t="s">
        <v>42</v>
      </c>
      <c r="AE1266" s="5" t="s">
        <v>42</v>
      </c>
      <c r="AF1266" s="7">
        <v>280710854</v>
      </c>
      <c r="AG1266" s="7">
        <v>280710854</v>
      </c>
      <c r="AH1266" s="7">
        <v>280359173</v>
      </c>
      <c r="AI1266" s="5">
        <v>9.83</v>
      </c>
      <c r="AJ1266" s="7">
        <v>195</v>
      </c>
      <c r="AK1266" s="7">
        <v>27367597</v>
      </c>
      <c r="AL1266" s="6">
        <v>345.10539799999998</v>
      </c>
      <c r="AM1266" s="7">
        <v>49632104</v>
      </c>
      <c r="AN1266" s="5">
        <v>17.825330000000001</v>
      </c>
    </row>
    <row r="1267" spans="1:40" x14ac:dyDescent="0.3">
      <c r="A1267" s="4" t="s">
        <v>1316</v>
      </c>
      <c r="B1267" s="2">
        <v>100294</v>
      </c>
      <c r="C1267" s="1" t="s">
        <v>41</v>
      </c>
      <c r="D1267" s="5">
        <v>3542.2150818599998</v>
      </c>
      <c r="E1267" s="6" t="s">
        <v>42</v>
      </c>
      <c r="F1267" s="6">
        <v>4491.9890820000001</v>
      </c>
      <c r="G1267" s="5">
        <v>0.33</v>
      </c>
      <c r="H1267" s="5">
        <v>12.3164556962025</v>
      </c>
      <c r="I1267" s="5">
        <v>0.33</v>
      </c>
      <c r="J1267" s="5">
        <v>12.3164556962025</v>
      </c>
      <c r="K1267" s="5">
        <v>1.4944646277717799</v>
      </c>
      <c r="L1267" s="5">
        <v>1.17595398925629</v>
      </c>
      <c r="M1267" s="5">
        <v>15.481305000000001</v>
      </c>
      <c r="N1267" s="5" t="s">
        <v>42</v>
      </c>
      <c r="O1267" s="5" t="s">
        <v>42</v>
      </c>
      <c r="P1267" s="5" t="s">
        <v>42</v>
      </c>
      <c r="Q1267" s="5" t="s">
        <v>42</v>
      </c>
      <c r="R1267" s="5" t="s">
        <v>42</v>
      </c>
      <c r="S1267" s="1" t="s">
        <v>49</v>
      </c>
      <c r="T1267" s="7">
        <v>1081964</v>
      </c>
      <c r="U1267" s="7">
        <v>1008764</v>
      </c>
      <c r="V1267" s="7">
        <v>903475</v>
      </c>
      <c r="W1267" s="7">
        <v>858595</v>
      </c>
      <c r="X1267" s="7">
        <v>1168453</v>
      </c>
      <c r="Y1267" s="7">
        <v>1112868</v>
      </c>
      <c r="Z1267" s="7">
        <v>1078701</v>
      </c>
      <c r="AA1267" s="7">
        <v>1081964</v>
      </c>
      <c r="AB1267" s="5" t="s">
        <v>42</v>
      </c>
      <c r="AC1267" s="5" t="s">
        <v>42</v>
      </c>
      <c r="AD1267" s="5" t="s">
        <v>42</v>
      </c>
      <c r="AE1267" s="5" t="s">
        <v>42</v>
      </c>
      <c r="AF1267" s="7">
        <v>181956521</v>
      </c>
      <c r="AG1267" s="7">
        <v>181831078</v>
      </c>
      <c r="AH1267" s="7">
        <v>164084434</v>
      </c>
      <c r="AI1267" s="5">
        <v>74.61</v>
      </c>
      <c r="AJ1267" s="7">
        <v>346</v>
      </c>
      <c r="AK1267" s="7">
        <v>135802349</v>
      </c>
      <c r="AL1267" s="6">
        <v>2642.7137109999999</v>
      </c>
      <c r="AM1267" s="7">
        <v>179905707</v>
      </c>
      <c r="AN1267" s="5">
        <v>98.835470000000001</v>
      </c>
    </row>
    <row r="1268" spans="1:40" x14ac:dyDescent="0.3">
      <c r="A1268" s="4" t="s">
        <v>1317</v>
      </c>
      <c r="B1268" s="2">
        <v>5202190</v>
      </c>
      <c r="C1268" s="1" t="s">
        <v>41</v>
      </c>
      <c r="D1268" s="5">
        <v>3840.30849902</v>
      </c>
      <c r="E1268" s="6">
        <v>3782.3554989999998</v>
      </c>
      <c r="F1268" s="6" t="s">
        <v>42</v>
      </c>
      <c r="G1268" s="5">
        <v>0.21</v>
      </c>
      <c r="H1268" s="5" t="s">
        <v>799</v>
      </c>
      <c r="I1268" s="5">
        <v>0.21</v>
      </c>
      <c r="J1268" s="5" t="s">
        <v>799</v>
      </c>
      <c r="K1268" s="5">
        <v>9.0273037499999997</v>
      </c>
      <c r="L1268" s="5">
        <v>7.9157759699999994</v>
      </c>
      <c r="M1268" s="5">
        <v>48.216146000000002</v>
      </c>
      <c r="N1268" s="5" t="s">
        <v>42</v>
      </c>
      <c r="O1268" s="5" t="s">
        <v>42</v>
      </c>
      <c r="P1268" s="5">
        <v>4.254766</v>
      </c>
      <c r="Q1268" s="5">
        <v>29.225715000000001</v>
      </c>
      <c r="R1268" s="5">
        <v>29.225715000000001</v>
      </c>
      <c r="S1268" s="1" t="s">
        <v>49</v>
      </c>
      <c r="T1268" s="7">
        <v>914242</v>
      </c>
      <c r="U1268" s="7">
        <v>1655035</v>
      </c>
      <c r="V1268" s="7">
        <v>951373</v>
      </c>
      <c r="W1268" s="7">
        <v>551451</v>
      </c>
      <c r="X1268" s="7">
        <v>888969</v>
      </c>
      <c r="Y1268" s="7">
        <v>877030</v>
      </c>
      <c r="Z1268" s="7">
        <v>898075</v>
      </c>
      <c r="AA1268" s="7">
        <v>914242</v>
      </c>
      <c r="AB1268" s="5">
        <v>71.275999999999996</v>
      </c>
      <c r="AC1268" s="5">
        <v>80.759</v>
      </c>
      <c r="AD1268" s="8">
        <v>7.2590000000000003</v>
      </c>
      <c r="AE1268" s="8">
        <v>11.076000000000001</v>
      </c>
      <c r="AF1268" s="7">
        <v>103339385</v>
      </c>
      <c r="AG1268" s="7">
        <v>103004576</v>
      </c>
      <c r="AH1268" s="7">
        <v>112876938</v>
      </c>
      <c r="AI1268" s="5">
        <v>81.12</v>
      </c>
      <c r="AJ1268" s="7">
        <v>339</v>
      </c>
      <c r="AK1268" s="7">
        <v>84125819</v>
      </c>
      <c r="AL1268" s="6">
        <v>3115.1790769999998</v>
      </c>
      <c r="AM1268" s="7">
        <v>85227715</v>
      </c>
      <c r="AN1268" s="5">
        <v>82.180440000000004</v>
      </c>
    </row>
    <row r="1269" spans="1:40" x14ac:dyDescent="0.3">
      <c r="A1269" s="4" t="s">
        <v>1318</v>
      </c>
      <c r="B1269" s="2">
        <v>4248696</v>
      </c>
      <c r="C1269" s="1" t="s">
        <v>54</v>
      </c>
      <c r="D1269" s="5">
        <v>3528.17225994</v>
      </c>
      <c r="E1269" s="6">
        <v>3695.7722589999998</v>
      </c>
      <c r="F1269" s="6" t="s">
        <v>42</v>
      </c>
      <c r="G1269" s="5">
        <v>6.0999999999999999E-2</v>
      </c>
      <c r="H1269" s="5">
        <v>30.513514000000001</v>
      </c>
      <c r="I1269" s="5">
        <v>6.0999999999999999E-2</v>
      </c>
      <c r="J1269" s="5">
        <v>30.513514000000001</v>
      </c>
      <c r="K1269" s="5">
        <v>8.406552490000001</v>
      </c>
      <c r="L1269" s="5">
        <v>4.3548698200000002</v>
      </c>
      <c r="M1269" s="5">
        <v>18.387622</v>
      </c>
      <c r="N1269" s="5" t="s">
        <v>42</v>
      </c>
      <c r="O1269" s="5" t="s">
        <v>42</v>
      </c>
      <c r="P1269" s="5">
        <v>2.811115</v>
      </c>
      <c r="Q1269" s="5">
        <v>13.18506</v>
      </c>
      <c r="R1269" s="5">
        <v>13.18506</v>
      </c>
      <c r="S1269" s="1" t="s">
        <v>43</v>
      </c>
      <c r="T1269" s="7">
        <v>1314700</v>
      </c>
      <c r="U1269" s="7">
        <v>1275700</v>
      </c>
      <c r="V1269" s="7">
        <v>1247400</v>
      </c>
      <c r="W1269" s="7">
        <v>1111000</v>
      </c>
      <c r="X1269" s="7">
        <v>1314700</v>
      </c>
      <c r="Y1269" s="7">
        <v>1267900</v>
      </c>
      <c r="Z1269" s="7">
        <v>1237800</v>
      </c>
      <c r="AA1269" s="7">
        <v>1217300</v>
      </c>
      <c r="AB1269" s="5">
        <v>34.912999999999997</v>
      </c>
      <c r="AC1269" s="5">
        <v>34.912999999999997</v>
      </c>
      <c r="AD1269" s="5">
        <v>20.795999999999999</v>
      </c>
      <c r="AE1269" s="5">
        <v>20.795999999999999</v>
      </c>
      <c r="AF1269" s="7">
        <v>156227170</v>
      </c>
      <c r="AG1269" s="7">
        <v>155765042</v>
      </c>
      <c r="AH1269" s="7">
        <v>155871932</v>
      </c>
      <c r="AI1269" s="5">
        <v>97.54</v>
      </c>
      <c r="AJ1269" s="7">
        <v>400</v>
      </c>
      <c r="AK1269" s="7">
        <v>152413155</v>
      </c>
      <c r="AL1269" s="6">
        <v>3441.489039</v>
      </c>
      <c r="AM1269" s="7">
        <v>153800536</v>
      </c>
      <c r="AN1269" s="5">
        <v>98.431030000000007</v>
      </c>
    </row>
    <row r="1270" spans="1:40" x14ac:dyDescent="0.3">
      <c r="A1270" s="4" t="s">
        <v>1319</v>
      </c>
      <c r="B1270" s="2">
        <v>4813221</v>
      </c>
      <c r="C1270" s="1" t="s">
        <v>41</v>
      </c>
      <c r="D1270" s="5">
        <v>3707.2389432</v>
      </c>
      <c r="E1270" s="6">
        <v>5746.2389430000003</v>
      </c>
      <c r="F1270" s="6" t="s">
        <v>42</v>
      </c>
      <c r="G1270" s="5">
        <v>-2.46</v>
      </c>
      <c r="H1270" s="5" t="s">
        <v>799</v>
      </c>
      <c r="I1270" s="5">
        <v>-2.46</v>
      </c>
      <c r="J1270" s="5" t="s">
        <v>799</v>
      </c>
      <c r="K1270" s="5" t="s">
        <v>799</v>
      </c>
      <c r="L1270" s="5">
        <v>1.4884277700000001</v>
      </c>
      <c r="M1270" s="5">
        <v>10.524831000000001</v>
      </c>
      <c r="N1270" s="5" t="s">
        <v>42</v>
      </c>
      <c r="O1270" s="5" t="s">
        <v>42</v>
      </c>
      <c r="P1270" s="5">
        <v>1.473395</v>
      </c>
      <c r="Q1270" s="5">
        <v>8.3794950000000004</v>
      </c>
      <c r="R1270" s="5">
        <v>8.3794950000000004</v>
      </c>
      <c r="S1270" s="1" t="s">
        <v>49</v>
      </c>
      <c r="T1270" s="7">
        <v>3965000</v>
      </c>
      <c r="U1270" s="7">
        <v>3922000</v>
      </c>
      <c r="V1270" s="7">
        <v>4231000</v>
      </c>
      <c r="W1270" s="7">
        <v>3339000</v>
      </c>
      <c r="X1270" s="7">
        <v>3900000</v>
      </c>
      <c r="Y1270" s="7">
        <v>3896000</v>
      </c>
      <c r="Z1270" s="7">
        <v>3940000</v>
      </c>
      <c r="AA1270" s="7">
        <v>3965000</v>
      </c>
      <c r="AB1270" s="5">
        <v>52.710999999999999</v>
      </c>
      <c r="AC1270" s="5">
        <v>52.179000000000002</v>
      </c>
      <c r="AD1270" s="5">
        <v>15.939</v>
      </c>
      <c r="AE1270" s="5">
        <v>15.462</v>
      </c>
      <c r="AF1270" s="7">
        <v>198800000</v>
      </c>
      <c r="AG1270" s="7">
        <v>202600000</v>
      </c>
      <c r="AH1270" s="7">
        <v>211800000</v>
      </c>
      <c r="AI1270" s="5">
        <v>108.45</v>
      </c>
      <c r="AJ1270" s="7">
        <v>481</v>
      </c>
      <c r="AK1270" s="7">
        <v>215583281</v>
      </c>
      <c r="AL1270" s="6">
        <v>4020.6281899999999</v>
      </c>
      <c r="AM1270" s="7">
        <v>197637629</v>
      </c>
      <c r="AN1270" s="5">
        <v>99.425529999999995</v>
      </c>
    </row>
    <row r="1271" spans="1:40" x14ac:dyDescent="0.3">
      <c r="A1271" s="4" t="s">
        <v>1320</v>
      </c>
      <c r="B1271" s="2">
        <v>4121438</v>
      </c>
      <c r="C1271" s="1" t="s">
        <v>41</v>
      </c>
      <c r="D1271" s="5">
        <v>3601.7536692799999</v>
      </c>
      <c r="E1271" s="6">
        <v>5600.1876689999999</v>
      </c>
      <c r="F1271" s="6">
        <v>5570.1876689999999</v>
      </c>
      <c r="G1271" s="5">
        <v>-1.331</v>
      </c>
      <c r="H1271" s="5">
        <v>92.585365999999993</v>
      </c>
      <c r="I1271" s="5">
        <v>-1.331</v>
      </c>
      <c r="J1271" s="5">
        <v>92.585365999999993</v>
      </c>
      <c r="K1271" s="5" t="s">
        <v>799</v>
      </c>
      <c r="L1271" s="5">
        <v>11.12870126</v>
      </c>
      <c r="M1271" s="5" t="s">
        <v>799</v>
      </c>
      <c r="N1271" s="5">
        <v>33.208997906478203</v>
      </c>
      <c r="O1271" s="5" t="s">
        <v>799</v>
      </c>
      <c r="P1271" s="5">
        <v>5.7378210000000003</v>
      </c>
      <c r="Q1271" s="5">
        <v>25.955033</v>
      </c>
      <c r="R1271" s="5">
        <v>25.955033</v>
      </c>
      <c r="S1271" s="1" t="s">
        <v>49</v>
      </c>
      <c r="T1271" s="7">
        <v>890722</v>
      </c>
      <c r="U1271" s="7">
        <v>584204</v>
      </c>
      <c r="V1271" s="7">
        <v>571297</v>
      </c>
      <c r="W1271" s="7">
        <v>553003</v>
      </c>
      <c r="X1271" s="7">
        <v>976013</v>
      </c>
      <c r="Y1271" s="7">
        <v>999440</v>
      </c>
      <c r="Z1271" s="7">
        <v>987002</v>
      </c>
      <c r="AA1271" s="7">
        <v>890722</v>
      </c>
      <c r="AB1271" s="5">
        <v>44.536000000000001</v>
      </c>
      <c r="AC1271" s="5">
        <v>40.445999999999998</v>
      </c>
      <c r="AD1271" s="5">
        <v>13.625999999999999</v>
      </c>
      <c r="AE1271" s="8">
        <v>10.326000000000001</v>
      </c>
      <c r="AF1271" s="7">
        <v>47429818</v>
      </c>
      <c r="AG1271" s="7">
        <v>47366326</v>
      </c>
      <c r="AH1271" s="7">
        <v>47136333</v>
      </c>
      <c r="AI1271" s="5">
        <v>97.99</v>
      </c>
      <c r="AJ1271" s="7">
        <v>369</v>
      </c>
      <c r="AK1271" s="7">
        <v>46489431</v>
      </c>
      <c r="AL1271" s="6">
        <v>3529.477601</v>
      </c>
      <c r="AM1271" s="7">
        <v>42715552</v>
      </c>
      <c r="AN1271" s="5">
        <v>90.038489999999996</v>
      </c>
    </row>
    <row r="1272" spans="1:40" x14ac:dyDescent="0.3">
      <c r="A1272" s="4" t="s">
        <v>1321</v>
      </c>
      <c r="B1272" s="2">
        <v>4812345</v>
      </c>
      <c r="C1272" s="1" t="s">
        <v>54</v>
      </c>
      <c r="D1272" s="5">
        <v>3450.2591631599998</v>
      </c>
      <c r="E1272" s="6">
        <v>6976.4591630000004</v>
      </c>
      <c r="F1272" s="6" t="s">
        <v>42</v>
      </c>
      <c r="G1272" s="5">
        <v>-0.13</v>
      </c>
      <c r="H1272" s="5" t="s">
        <v>799</v>
      </c>
      <c r="I1272" s="5">
        <v>-0.155</v>
      </c>
      <c r="J1272" s="5" t="s">
        <v>799</v>
      </c>
      <c r="K1272" s="5" t="s">
        <v>799</v>
      </c>
      <c r="L1272" s="5">
        <v>0.75603121000000006</v>
      </c>
      <c r="M1272" s="5">
        <v>22.087336000000001</v>
      </c>
      <c r="N1272" s="5" t="s">
        <v>42</v>
      </c>
      <c r="O1272" s="5" t="s">
        <v>42</v>
      </c>
      <c r="P1272" s="5">
        <v>1.5884469999999999</v>
      </c>
      <c r="Q1272" s="5">
        <v>11.29608</v>
      </c>
      <c r="R1272" s="5">
        <v>11.29608</v>
      </c>
      <c r="S1272" s="1" t="s">
        <v>49</v>
      </c>
      <c r="T1272" s="7">
        <v>4655600</v>
      </c>
      <c r="U1272" s="7">
        <v>4451600</v>
      </c>
      <c r="V1272" s="7">
        <v>4138700</v>
      </c>
      <c r="W1272" s="7">
        <v>4088200</v>
      </c>
      <c r="X1272" s="7">
        <v>4392000</v>
      </c>
      <c r="Y1272" s="7">
        <v>4428300</v>
      </c>
      <c r="Z1272" s="7">
        <v>4556000</v>
      </c>
      <c r="AA1272" s="7">
        <v>4655600</v>
      </c>
      <c r="AB1272" s="5">
        <v>36.094000000000001</v>
      </c>
      <c r="AC1272" s="5">
        <v>36.067999999999998</v>
      </c>
      <c r="AD1272" s="8">
        <v>13.88</v>
      </c>
      <c r="AE1272" s="5">
        <v>13.021000000000001</v>
      </c>
      <c r="AF1272" s="7">
        <v>136500000</v>
      </c>
      <c r="AG1272" s="7">
        <v>136400000</v>
      </c>
      <c r="AH1272" s="7">
        <v>135500000</v>
      </c>
      <c r="AI1272" s="5">
        <v>103.62</v>
      </c>
      <c r="AJ1272" s="7">
        <v>421</v>
      </c>
      <c r="AK1272" s="7">
        <v>141367400</v>
      </c>
      <c r="AL1272" s="6">
        <v>3575.1815459999998</v>
      </c>
      <c r="AM1272" s="7">
        <v>135763956</v>
      </c>
      <c r="AN1272" s="5">
        <v>99.513409999999993</v>
      </c>
    </row>
    <row r="1273" spans="1:40" x14ac:dyDescent="0.3">
      <c r="A1273" s="4" t="s">
        <v>1322</v>
      </c>
      <c r="B1273" s="2">
        <v>4057224</v>
      </c>
      <c r="C1273" s="1" t="s">
        <v>54</v>
      </c>
      <c r="D1273" s="5">
        <v>3872.5745656200002</v>
      </c>
      <c r="E1273" s="6">
        <v>10448.574565000001</v>
      </c>
      <c r="F1273" s="6">
        <v>9794.5745659999993</v>
      </c>
      <c r="G1273" s="5">
        <v>-0.73</v>
      </c>
      <c r="H1273" s="5" t="s">
        <v>799</v>
      </c>
      <c r="I1273" s="5">
        <v>-0.73</v>
      </c>
      <c r="J1273" s="5" t="s">
        <v>799</v>
      </c>
      <c r="K1273" s="5" t="s">
        <v>799</v>
      </c>
      <c r="L1273" s="5">
        <v>0.96054452999999995</v>
      </c>
      <c r="M1273" s="5">
        <v>113.745819</v>
      </c>
      <c r="N1273" s="5" t="s">
        <v>799</v>
      </c>
      <c r="O1273" s="5" t="s">
        <v>799</v>
      </c>
      <c r="P1273" s="5">
        <v>2.0747770000000001</v>
      </c>
      <c r="Q1273" s="5">
        <v>6.8492790000000001</v>
      </c>
      <c r="R1273" s="5">
        <v>6.8492790000000001</v>
      </c>
      <c r="S1273" s="1" t="s">
        <v>49</v>
      </c>
      <c r="T1273" s="7">
        <v>5160000</v>
      </c>
      <c r="U1273" s="7">
        <v>5413000</v>
      </c>
      <c r="V1273" s="7">
        <v>5329000</v>
      </c>
      <c r="W1273" s="7">
        <v>5225000</v>
      </c>
      <c r="X1273" s="7">
        <v>5036000</v>
      </c>
      <c r="Y1273" s="7">
        <v>5090000</v>
      </c>
      <c r="Z1273" s="7">
        <v>5119000</v>
      </c>
      <c r="AA1273" s="7">
        <v>5160000</v>
      </c>
      <c r="AB1273" s="5">
        <v>54.767000000000003</v>
      </c>
      <c r="AC1273" s="5">
        <v>56.750999999999998</v>
      </c>
      <c r="AD1273" s="5">
        <v>20.795000000000002</v>
      </c>
      <c r="AE1273" s="5">
        <v>22.677</v>
      </c>
      <c r="AF1273" s="7">
        <v>113000000</v>
      </c>
      <c r="AG1273" s="7">
        <v>113000000</v>
      </c>
      <c r="AH1273" s="7">
        <v>113000000</v>
      </c>
      <c r="AI1273" s="5">
        <v>81.180000000000007</v>
      </c>
      <c r="AJ1273" s="7">
        <v>324</v>
      </c>
      <c r="AK1273" s="7">
        <v>92430600</v>
      </c>
      <c r="AL1273" s="6">
        <v>3143.5647060000001</v>
      </c>
      <c r="AM1273" s="7">
        <v>85293931</v>
      </c>
      <c r="AN1273" s="5">
        <v>74.907439999999994</v>
      </c>
    </row>
    <row r="1274" spans="1:40" x14ac:dyDescent="0.3">
      <c r="A1274" s="4" t="s">
        <v>1323</v>
      </c>
      <c r="B1274" s="2">
        <v>4988308</v>
      </c>
      <c r="C1274" s="1" t="s">
        <v>54</v>
      </c>
      <c r="D1274" s="5">
        <v>3510.3034901000001</v>
      </c>
      <c r="E1274" s="6">
        <v>9204.3034900000002</v>
      </c>
      <c r="F1274" s="6" t="s">
        <v>42</v>
      </c>
      <c r="G1274" s="5">
        <v>-0.39600000000000002</v>
      </c>
      <c r="H1274" s="5">
        <v>27.691082999999999</v>
      </c>
      <c r="I1274" s="5">
        <v>3.5000000000000003E-2</v>
      </c>
      <c r="J1274" s="5">
        <v>25.686854</v>
      </c>
      <c r="K1274" s="5" t="s">
        <v>799</v>
      </c>
      <c r="L1274" s="5">
        <v>2.3701785499999999</v>
      </c>
      <c r="M1274" s="5">
        <v>4.6547109999999998</v>
      </c>
      <c r="N1274" s="5" t="s">
        <v>42</v>
      </c>
      <c r="O1274" s="5" t="s">
        <v>42</v>
      </c>
      <c r="P1274" s="5">
        <v>2.1306259999999999</v>
      </c>
      <c r="Q1274" s="5">
        <v>5.7216969999999998</v>
      </c>
      <c r="R1274" s="5">
        <v>5.7216969999999998</v>
      </c>
      <c r="S1274" s="1" t="s">
        <v>49</v>
      </c>
      <c r="T1274" s="7">
        <v>4309000</v>
      </c>
      <c r="U1274" s="7">
        <v>4223000</v>
      </c>
      <c r="V1274" s="7">
        <v>4089000</v>
      </c>
      <c r="W1274" s="7">
        <v>3115000</v>
      </c>
      <c r="X1274" s="7">
        <v>4320000</v>
      </c>
      <c r="Y1274" s="7">
        <v>4335000</v>
      </c>
      <c r="Z1274" s="7">
        <v>4315000</v>
      </c>
      <c r="AA1274" s="7">
        <v>4309000</v>
      </c>
      <c r="AB1274" s="8">
        <v>48.99</v>
      </c>
      <c r="AC1274" s="5">
        <v>48.542000000000002</v>
      </c>
      <c r="AD1274" s="5">
        <v>36.923000000000002</v>
      </c>
      <c r="AE1274" s="8">
        <v>36.25</v>
      </c>
      <c r="AF1274" s="7">
        <v>202000000</v>
      </c>
      <c r="AG1274" s="7">
        <v>202000000</v>
      </c>
      <c r="AH1274" s="7">
        <v>200482000</v>
      </c>
      <c r="AI1274" s="5">
        <v>47.66</v>
      </c>
      <c r="AJ1274" s="7">
        <v>273</v>
      </c>
      <c r="AK1274" s="7">
        <v>96209817</v>
      </c>
      <c r="AL1274" s="6">
        <v>1673.0887170000001</v>
      </c>
      <c r="AM1274" s="7">
        <v>114046477</v>
      </c>
      <c r="AN1274" s="5">
        <v>56.498480000000001</v>
      </c>
    </row>
    <row r="1275" spans="1:40" x14ac:dyDescent="0.3">
      <c r="A1275" s="4" t="s">
        <v>1324</v>
      </c>
      <c r="B1275" s="2">
        <v>4144107</v>
      </c>
      <c r="C1275" s="1" t="s">
        <v>54</v>
      </c>
      <c r="D1275" s="5">
        <v>3747.6845926199999</v>
      </c>
      <c r="E1275" s="6">
        <v>5470.0985920000003</v>
      </c>
      <c r="F1275" s="6">
        <v>5470.0985929999997</v>
      </c>
      <c r="G1275" s="5">
        <v>0.19</v>
      </c>
      <c r="H1275" s="5">
        <v>100.510949</v>
      </c>
      <c r="I1275" s="5">
        <v>0.19</v>
      </c>
      <c r="J1275" s="5">
        <v>100.510949</v>
      </c>
      <c r="K1275" s="5">
        <v>8.684957429999999</v>
      </c>
      <c r="L1275" s="5">
        <v>2.8453352600000001</v>
      </c>
      <c r="M1275" s="5">
        <v>17.485714000000002</v>
      </c>
      <c r="N1275" s="5" t="s">
        <v>42</v>
      </c>
      <c r="O1275" s="5" t="s">
        <v>42</v>
      </c>
      <c r="P1275" s="5">
        <v>2.2563960000000001</v>
      </c>
      <c r="Q1275" s="5">
        <v>10.886505</v>
      </c>
      <c r="R1275" s="5">
        <v>10.886505</v>
      </c>
      <c r="S1275" s="1" t="s">
        <v>49</v>
      </c>
      <c r="T1275" s="7">
        <v>2413167</v>
      </c>
      <c r="U1275" s="7">
        <v>2376727</v>
      </c>
      <c r="V1275" s="7">
        <v>2256612</v>
      </c>
      <c r="W1275" s="7">
        <v>2350098</v>
      </c>
      <c r="X1275" s="7">
        <v>2424264</v>
      </c>
      <c r="Y1275" s="7">
        <v>2423924</v>
      </c>
      <c r="Z1275" s="7">
        <v>2410630</v>
      </c>
      <c r="AA1275" s="7">
        <v>2413167</v>
      </c>
      <c r="AB1275" s="8">
        <v>27.72</v>
      </c>
      <c r="AC1275" s="5">
        <v>27.027000000000001</v>
      </c>
      <c r="AD1275" s="5">
        <v>19.849</v>
      </c>
      <c r="AE1275" s="5">
        <v>18.648</v>
      </c>
      <c r="AF1275" s="7">
        <v>135975789</v>
      </c>
      <c r="AG1275" s="7">
        <v>135941206</v>
      </c>
      <c r="AH1275" s="7">
        <v>122005188</v>
      </c>
      <c r="AI1275" s="8">
        <v>80.599999999999994</v>
      </c>
      <c r="AJ1275" s="7">
        <v>282</v>
      </c>
      <c r="AK1275" s="7">
        <v>109678091</v>
      </c>
      <c r="AL1275" s="6">
        <v>3020.5346260000001</v>
      </c>
      <c r="AM1275" s="7">
        <v>131069627</v>
      </c>
      <c r="AN1275" s="8">
        <v>96.316999999999993</v>
      </c>
    </row>
    <row r="1276" spans="1:40" x14ac:dyDescent="0.3">
      <c r="A1276" s="4" t="s">
        <v>1325</v>
      </c>
      <c r="B1276" s="2">
        <v>4824262</v>
      </c>
      <c r="C1276" s="1" t="s">
        <v>41</v>
      </c>
      <c r="D1276" s="5">
        <v>3772.2509027699998</v>
      </c>
      <c r="E1276" s="6">
        <v>3873.2129020000002</v>
      </c>
      <c r="F1276" s="6" t="s">
        <v>42</v>
      </c>
      <c r="G1276" s="5">
        <v>0.26500000000000001</v>
      </c>
      <c r="H1276" s="5">
        <v>61.602041</v>
      </c>
      <c r="I1276" s="5">
        <v>0.26500000000000001</v>
      </c>
      <c r="J1276" s="5">
        <v>61.602041</v>
      </c>
      <c r="K1276" s="5" t="s">
        <v>799</v>
      </c>
      <c r="L1276" s="5">
        <v>10.246096399999999</v>
      </c>
      <c r="M1276" s="5">
        <v>22.919513999999999</v>
      </c>
      <c r="N1276" s="5" t="s">
        <v>42</v>
      </c>
      <c r="O1276" s="5" t="s">
        <v>42</v>
      </c>
      <c r="P1276" s="5">
        <v>6.0556229999999998</v>
      </c>
      <c r="Q1276" s="5">
        <v>55.972296</v>
      </c>
      <c r="R1276" s="5">
        <v>55.972296</v>
      </c>
      <c r="S1276" s="1" t="s">
        <v>49</v>
      </c>
      <c r="T1276" s="7">
        <v>589996</v>
      </c>
      <c r="U1276" s="7">
        <v>522938</v>
      </c>
      <c r="V1276" s="7">
        <v>425706</v>
      </c>
      <c r="W1276" s="7">
        <v>351737</v>
      </c>
      <c r="X1276" s="7">
        <v>639606</v>
      </c>
      <c r="Y1276" s="7">
        <v>624405</v>
      </c>
      <c r="Z1276" s="7">
        <v>608473</v>
      </c>
      <c r="AA1276" s="7">
        <v>589996</v>
      </c>
      <c r="AB1276" s="5">
        <v>75.200999999999993</v>
      </c>
      <c r="AC1276" s="5">
        <v>75.311999999999998</v>
      </c>
      <c r="AD1276" s="8">
        <v>3.9390000000000001</v>
      </c>
      <c r="AE1276" s="8">
        <v>9.4149999999999991</v>
      </c>
      <c r="AF1276" s="7">
        <v>62438442</v>
      </c>
      <c r="AG1276" s="7">
        <v>62171009</v>
      </c>
      <c r="AH1276" s="7">
        <v>61268312</v>
      </c>
      <c r="AI1276" s="5">
        <v>87.75</v>
      </c>
      <c r="AJ1276" s="7">
        <v>348</v>
      </c>
      <c r="AK1276" s="7">
        <v>54828109</v>
      </c>
      <c r="AL1276" s="6">
        <v>3309.9729400000001</v>
      </c>
      <c r="AM1276" s="7">
        <v>52015836</v>
      </c>
      <c r="AN1276" s="5">
        <v>83.244619999999998</v>
      </c>
    </row>
    <row r="1277" spans="1:40" x14ac:dyDescent="0.3">
      <c r="A1277" s="4" t="s">
        <v>1326</v>
      </c>
      <c r="B1277" s="2">
        <v>4113470</v>
      </c>
      <c r="C1277" s="1" t="s">
        <v>54</v>
      </c>
      <c r="D1277" s="5">
        <v>3625.5007730399998</v>
      </c>
      <c r="E1277" s="6">
        <v>4450.501773</v>
      </c>
      <c r="F1277" s="6" t="s">
        <v>42</v>
      </c>
      <c r="G1277" s="8">
        <v>3.4990000000000001</v>
      </c>
      <c r="H1277" s="5">
        <v>5.8005440000000004</v>
      </c>
      <c r="I1277" s="8">
        <v>3.4990000000000001</v>
      </c>
      <c r="J1277" s="5">
        <v>5.8005440000000004</v>
      </c>
      <c r="K1277" s="5">
        <v>1.63173122</v>
      </c>
      <c r="L1277" s="5">
        <v>1.56546031</v>
      </c>
      <c r="M1277" s="5">
        <v>33.302857000000003</v>
      </c>
      <c r="N1277" s="5" t="s">
        <v>42</v>
      </c>
      <c r="O1277" s="5" t="s">
        <v>42</v>
      </c>
      <c r="P1277" s="5">
        <v>1.2787269999999999</v>
      </c>
      <c r="Q1277" s="5">
        <v>4.1071980000000003</v>
      </c>
      <c r="R1277" s="5">
        <v>4.1071980000000003</v>
      </c>
      <c r="S1277" s="1" t="s">
        <v>49</v>
      </c>
      <c r="T1277" s="7">
        <v>3457004</v>
      </c>
      <c r="U1277" s="7">
        <v>2965033</v>
      </c>
      <c r="V1277" s="7">
        <v>1509931</v>
      </c>
      <c r="W1277" s="7">
        <v>801003</v>
      </c>
      <c r="X1277" s="7">
        <v>3480417</v>
      </c>
      <c r="Y1277" s="7">
        <v>3493420</v>
      </c>
      <c r="Z1277" s="7">
        <v>3483205</v>
      </c>
      <c r="AA1277" s="7">
        <v>3457004</v>
      </c>
      <c r="AB1277" s="5">
        <v>42.555999999999997</v>
      </c>
      <c r="AC1277" s="8">
        <v>41.35</v>
      </c>
      <c r="AD1277" s="5">
        <v>30.009</v>
      </c>
      <c r="AE1277" s="5">
        <v>28.952000000000002</v>
      </c>
      <c r="AF1277" s="7">
        <v>41472212</v>
      </c>
      <c r="AG1277" s="7">
        <v>41472001</v>
      </c>
      <c r="AH1277" s="7">
        <v>42222380</v>
      </c>
      <c r="AI1277" s="5">
        <v>72.010000000000005</v>
      </c>
      <c r="AJ1277" s="7">
        <v>239</v>
      </c>
      <c r="AK1277" s="7">
        <v>29864192</v>
      </c>
      <c r="AL1277" s="6">
        <v>2610.727664</v>
      </c>
      <c r="AM1277" s="7">
        <v>30204215</v>
      </c>
      <c r="AN1277" s="5">
        <v>72.830010000000001</v>
      </c>
    </row>
    <row r="1278" spans="1:40" x14ac:dyDescent="0.3">
      <c r="A1278" s="4" t="s">
        <v>1327</v>
      </c>
      <c r="B1278" s="2">
        <v>4187996</v>
      </c>
      <c r="C1278" s="1" t="s">
        <v>54</v>
      </c>
      <c r="D1278" s="5">
        <v>3702.04375295</v>
      </c>
      <c r="E1278" s="6">
        <v>5303.9807520000004</v>
      </c>
      <c r="F1278" s="6">
        <v>5308.7727530000002</v>
      </c>
      <c r="G1278" s="5">
        <v>0.23400000000000001</v>
      </c>
      <c r="H1278" s="5">
        <v>18.152941176470598</v>
      </c>
      <c r="I1278" s="5">
        <v>0.23400000000000001</v>
      </c>
      <c r="J1278" s="5">
        <v>18.152941176470598</v>
      </c>
      <c r="K1278" s="5">
        <v>1.1229168199999999</v>
      </c>
      <c r="L1278" s="5">
        <v>1.1228968311904399</v>
      </c>
      <c r="M1278" s="5">
        <v>9.0498530000000006</v>
      </c>
      <c r="N1278" s="5" t="s">
        <v>42</v>
      </c>
      <c r="O1278" s="5" t="s">
        <v>42</v>
      </c>
      <c r="P1278" s="5">
        <v>3.7593209999999999</v>
      </c>
      <c r="Q1278" s="5">
        <v>11.457043000000001</v>
      </c>
      <c r="R1278" s="5">
        <v>11.288272054855399</v>
      </c>
      <c r="S1278" s="1" t="s">
        <v>49</v>
      </c>
      <c r="T1278" s="7">
        <v>1343800</v>
      </c>
      <c r="U1278" s="7">
        <v>1238417</v>
      </c>
      <c r="V1278" s="7">
        <v>933869</v>
      </c>
      <c r="W1278" s="7">
        <v>601879</v>
      </c>
      <c r="X1278" s="7">
        <v>1410888</v>
      </c>
      <c r="Y1278" s="7">
        <v>1390305</v>
      </c>
      <c r="Z1278" s="7">
        <v>1361858</v>
      </c>
      <c r="AA1278" s="7">
        <v>1343800</v>
      </c>
      <c r="AB1278" s="5">
        <v>44.747</v>
      </c>
      <c r="AC1278" s="8">
        <v>44.57</v>
      </c>
      <c r="AD1278" s="5">
        <v>32.500999999999998</v>
      </c>
      <c r="AE1278" s="5">
        <v>32.676000000000002</v>
      </c>
      <c r="AF1278" s="7">
        <v>239925065</v>
      </c>
      <c r="AG1278" s="7">
        <v>241280329</v>
      </c>
      <c r="AH1278" s="7">
        <v>228807202</v>
      </c>
      <c r="AI1278" s="5">
        <v>87.26</v>
      </c>
      <c r="AJ1278" s="7">
        <v>380</v>
      </c>
      <c r="AK1278" s="7">
        <v>209361824</v>
      </c>
      <c r="AL1278" s="6">
        <v>3230.4529440000001</v>
      </c>
      <c r="AM1278" s="7">
        <v>223556879</v>
      </c>
      <c r="AN1278" s="5">
        <v>93.177790000000002</v>
      </c>
    </row>
    <row r="1279" spans="1:40" x14ac:dyDescent="0.3">
      <c r="A1279" s="4" t="s">
        <v>1328</v>
      </c>
      <c r="B1279" s="2">
        <v>4011135</v>
      </c>
      <c r="C1279" s="1" t="s">
        <v>54</v>
      </c>
      <c r="D1279" s="5">
        <v>3205.4411577000001</v>
      </c>
      <c r="E1279" s="6">
        <v>9731.4411569999993</v>
      </c>
      <c r="F1279" s="6" t="s">
        <v>42</v>
      </c>
      <c r="G1279" s="5">
        <v>-0.58499999999999996</v>
      </c>
      <c r="H1279" s="5" t="s">
        <v>799</v>
      </c>
      <c r="I1279" s="5">
        <v>-0.58499999999999996</v>
      </c>
      <c r="J1279" s="5" t="s">
        <v>799</v>
      </c>
      <c r="K1279" s="5">
        <v>0.31343666999999997</v>
      </c>
      <c r="L1279" s="5">
        <v>0.31343666999999997</v>
      </c>
      <c r="M1279" s="5" t="s">
        <v>799</v>
      </c>
      <c r="N1279" s="5" t="s">
        <v>42</v>
      </c>
      <c r="O1279" s="5" t="s">
        <v>42</v>
      </c>
      <c r="P1279" s="5">
        <v>2.9373499999999999</v>
      </c>
      <c r="Q1279" s="5">
        <v>9.9912130000000001</v>
      </c>
      <c r="R1279" s="5">
        <v>9.9912130000000001</v>
      </c>
      <c r="S1279" s="1" t="s">
        <v>49</v>
      </c>
      <c r="T1279" s="7">
        <v>2832000</v>
      </c>
      <c r="U1279" s="7">
        <v>2575000</v>
      </c>
      <c r="V1279" s="7">
        <v>2556000</v>
      </c>
      <c r="W1279" s="7">
        <v>3152000</v>
      </c>
      <c r="X1279" s="7">
        <v>3313000</v>
      </c>
      <c r="Y1279" s="7">
        <v>3078000</v>
      </c>
      <c r="Z1279" s="7">
        <v>2946000</v>
      </c>
      <c r="AA1279" s="7">
        <v>2832000</v>
      </c>
      <c r="AB1279" s="5">
        <v>30.791</v>
      </c>
      <c r="AC1279" s="5">
        <v>34.712000000000003</v>
      </c>
      <c r="AD1279" s="5">
        <v>25.847000000000001</v>
      </c>
      <c r="AE1279" s="5">
        <v>28.614999999999998</v>
      </c>
      <c r="AF1279" s="7">
        <v>875803595</v>
      </c>
      <c r="AG1279" s="7">
        <v>875456314</v>
      </c>
      <c r="AH1279" s="7">
        <v>782540300</v>
      </c>
      <c r="AI1279" s="5">
        <v>75.05</v>
      </c>
      <c r="AJ1279" s="7">
        <v>489</v>
      </c>
      <c r="AK1279" s="7">
        <v>657250756</v>
      </c>
      <c r="AL1279" s="6">
        <v>2405.5377659999999</v>
      </c>
      <c r="AM1279" s="7">
        <v>687508547</v>
      </c>
      <c r="AN1279" s="5">
        <v>78.500309999999999</v>
      </c>
    </row>
    <row r="1280" spans="1:40" x14ac:dyDescent="0.3">
      <c r="A1280" s="4" t="s">
        <v>1329</v>
      </c>
      <c r="B1280" s="2">
        <v>4295769</v>
      </c>
      <c r="C1280" s="1" t="s">
        <v>54</v>
      </c>
      <c r="D1280" s="5">
        <v>3696.9035615600001</v>
      </c>
      <c r="E1280" s="6">
        <v>4526.7775609999999</v>
      </c>
      <c r="F1280" s="6" t="s">
        <v>42</v>
      </c>
      <c r="G1280" s="8">
        <v>2.0099999999999998</v>
      </c>
      <c r="H1280" s="5">
        <v>13.166926999999999</v>
      </c>
      <c r="I1280" s="8">
        <v>2.0099999999999998</v>
      </c>
      <c r="J1280" s="5">
        <v>13.166926999999999</v>
      </c>
      <c r="K1280" s="5">
        <v>5.24994345</v>
      </c>
      <c r="L1280" s="5">
        <v>2.0110037700000003</v>
      </c>
      <c r="M1280" s="5">
        <v>18.866084000000001</v>
      </c>
      <c r="N1280" s="5" t="s">
        <v>42</v>
      </c>
      <c r="O1280" s="5" t="s">
        <v>42</v>
      </c>
      <c r="P1280" s="5">
        <v>1.2901009999999999</v>
      </c>
      <c r="Q1280" s="5">
        <v>8.0642490000000002</v>
      </c>
      <c r="R1280" s="5">
        <v>8.0642490000000002</v>
      </c>
      <c r="S1280" s="1" t="s">
        <v>98</v>
      </c>
      <c r="T1280" s="7">
        <v>3581871</v>
      </c>
      <c r="U1280" s="7">
        <v>3708579</v>
      </c>
      <c r="V1280" s="7">
        <v>3357319</v>
      </c>
      <c r="W1280" s="7">
        <v>2977932</v>
      </c>
      <c r="X1280" s="7">
        <v>3508854</v>
      </c>
      <c r="Y1280" s="7">
        <v>3526218</v>
      </c>
      <c r="Z1280" s="7">
        <v>3581871</v>
      </c>
      <c r="AA1280" s="7">
        <v>3661094</v>
      </c>
      <c r="AB1280" s="5">
        <v>28.004000000000001</v>
      </c>
      <c r="AC1280" s="5">
        <v>28.853999999999999</v>
      </c>
      <c r="AD1280" s="8">
        <v>14.07</v>
      </c>
      <c r="AE1280" s="5">
        <v>14.635999999999999</v>
      </c>
      <c r="AF1280" s="7">
        <v>39813904</v>
      </c>
      <c r="AG1280" s="7">
        <v>40237053</v>
      </c>
      <c r="AH1280" s="7">
        <v>40771015</v>
      </c>
      <c r="AI1280" s="5">
        <v>94.74</v>
      </c>
      <c r="AJ1280" s="7">
        <v>455</v>
      </c>
      <c r="AK1280" s="7">
        <v>37726496</v>
      </c>
      <c r="AL1280" s="6">
        <v>3502.5278880000001</v>
      </c>
      <c r="AM1280" s="7">
        <v>39480638</v>
      </c>
      <c r="AN1280" s="5">
        <v>99.147360000000006</v>
      </c>
    </row>
    <row r="1281" spans="1:40" x14ac:dyDescent="0.3">
      <c r="A1281" s="4" t="s">
        <v>1330</v>
      </c>
      <c r="B1281" s="2">
        <v>6331267</v>
      </c>
      <c r="C1281" s="1" t="s">
        <v>54</v>
      </c>
      <c r="D1281" s="5">
        <v>3187.8308052799998</v>
      </c>
      <c r="E1281" s="6">
        <v>5214.930805</v>
      </c>
      <c r="F1281" s="6" t="s">
        <v>42</v>
      </c>
      <c r="G1281" s="5">
        <v>0.49</v>
      </c>
      <c r="H1281" s="5">
        <v>16.020178999999999</v>
      </c>
      <c r="I1281" s="5">
        <v>0.49</v>
      </c>
      <c r="J1281" s="5">
        <v>16.020178999999999</v>
      </c>
      <c r="K1281" s="5">
        <v>8.3190219800000005</v>
      </c>
      <c r="L1281" s="5">
        <v>2.37760492</v>
      </c>
      <c r="M1281" s="5">
        <v>12.679681</v>
      </c>
      <c r="N1281" s="5" t="s">
        <v>42</v>
      </c>
      <c r="O1281" s="5" t="s">
        <v>42</v>
      </c>
      <c r="P1281" s="5">
        <v>0.66830699999999998</v>
      </c>
      <c r="Q1281" s="5">
        <v>7.4841139999999999</v>
      </c>
      <c r="R1281" s="5">
        <v>7.4841139999999999</v>
      </c>
      <c r="S1281" s="1" t="s">
        <v>49</v>
      </c>
      <c r="T1281" s="7">
        <v>9014800</v>
      </c>
      <c r="U1281" s="7">
        <v>8637400</v>
      </c>
      <c r="V1281" s="7">
        <v>7493000</v>
      </c>
      <c r="W1281" s="7">
        <v>6361800</v>
      </c>
      <c r="X1281" s="7">
        <v>7803200</v>
      </c>
      <c r="Y1281" s="7">
        <v>8326100</v>
      </c>
      <c r="Z1281" s="7">
        <v>8576600</v>
      </c>
      <c r="AA1281" s="7">
        <v>9014800</v>
      </c>
      <c r="AB1281" s="5">
        <v>22.632999999999999</v>
      </c>
      <c r="AC1281" s="5">
        <v>21.527000000000001</v>
      </c>
      <c r="AD1281" s="8">
        <v>10.647</v>
      </c>
      <c r="AE1281" s="8">
        <v>8.282</v>
      </c>
      <c r="AF1281" s="7">
        <v>55800000</v>
      </c>
      <c r="AG1281" s="7">
        <v>55700000</v>
      </c>
      <c r="AH1281" s="7">
        <v>56500000</v>
      </c>
      <c r="AI1281" s="5">
        <v>82.62</v>
      </c>
      <c r="AJ1281" s="7">
        <v>504</v>
      </c>
      <c r="AK1281" s="7">
        <v>46076745</v>
      </c>
      <c r="AL1281" s="6">
        <v>2633.746744</v>
      </c>
      <c r="AM1281" s="7">
        <v>52508806</v>
      </c>
      <c r="AN1281" s="8">
        <v>94.151899999999998</v>
      </c>
    </row>
    <row r="1282" spans="1:40" x14ac:dyDescent="0.3">
      <c r="A1282" s="4" t="s">
        <v>1331</v>
      </c>
      <c r="B1282" s="2">
        <v>8743250</v>
      </c>
      <c r="C1282" s="1" t="s">
        <v>54</v>
      </c>
      <c r="D1282" s="5">
        <v>3114.6376173600001</v>
      </c>
      <c r="E1282" s="6">
        <v>2900.6056170000002</v>
      </c>
      <c r="F1282" s="6">
        <v>2984.9386169999998</v>
      </c>
      <c r="G1282" s="8">
        <v>3.22</v>
      </c>
      <c r="H1282" s="5">
        <v>7.7603629999999999</v>
      </c>
      <c r="I1282" s="8">
        <v>3.22</v>
      </c>
      <c r="J1282" s="5">
        <v>7.7603629999999999</v>
      </c>
      <c r="K1282" s="5">
        <v>2.0363999800000001</v>
      </c>
      <c r="L1282" s="5">
        <v>2.0363999800000001</v>
      </c>
      <c r="M1282" s="5">
        <v>8.2363</v>
      </c>
      <c r="N1282" s="5">
        <v>7.1459778237029301</v>
      </c>
      <c r="O1282" s="5">
        <v>7.1800219632925097</v>
      </c>
      <c r="P1282" s="5">
        <v>1.292303</v>
      </c>
      <c r="Q1282" s="5">
        <v>4.1544850000000002</v>
      </c>
      <c r="R1282" s="5">
        <v>4.1544850000000002</v>
      </c>
      <c r="S1282" s="1" t="s">
        <v>49</v>
      </c>
      <c r="T1282" s="7">
        <v>2527820</v>
      </c>
      <c r="U1282" s="7">
        <v>2296102</v>
      </c>
      <c r="V1282" s="7">
        <v>1273290</v>
      </c>
      <c r="W1282" s="7">
        <v>901817</v>
      </c>
      <c r="X1282" s="7">
        <v>2244524</v>
      </c>
      <c r="Y1282" s="7">
        <v>2239363</v>
      </c>
      <c r="Z1282" s="7">
        <v>2395904</v>
      </c>
      <c r="AA1282" s="7">
        <v>2527820</v>
      </c>
      <c r="AB1282" s="5">
        <v>44.055999999999997</v>
      </c>
      <c r="AC1282" s="5">
        <v>34.627000000000002</v>
      </c>
      <c r="AD1282" s="5">
        <v>40.046999999999997</v>
      </c>
      <c r="AE1282" s="5">
        <v>30.693999999999999</v>
      </c>
      <c r="AF1282" s="7">
        <v>29394466</v>
      </c>
      <c r="AG1282" s="7">
        <v>29392987</v>
      </c>
      <c r="AH1282" s="7">
        <v>31152797</v>
      </c>
      <c r="AI1282" s="5">
        <v>85.09</v>
      </c>
      <c r="AJ1282" s="7">
        <v>376</v>
      </c>
      <c r="AK1282" s="7">
        <v>25012389</v>
      </c>
      <c r="AL1282" s="6">
        <v>2650.3127380000001</v>
      </c>
      <c r="AM1282" s="7">
        <v>27173136</v>
      </c>
      <c r="AN1282" s="5">
        <v>92.443029999999993</v>
      </c>
    </row>
    <row r="1283" spans="1:40" x14ac:dyDescent="0.3">
      <c r="A1283" s="4" t="s">
        <v>1332</v>
      </c>
      <c r="B1283" s="2">
        <v>16950714</v>
      </c>
      <c r="C1283" s="1" t="s">
        <v>54</v>
      </c>
      <c r="D1283" s="5">
        <v>3288.7701537600001</v>
      </c>
      <c r="E1283" s="6">
        <v>3872.4701530000002</v>
      </c>
      <c r="F1283" s="6" t="s">
        <v>42</v>
      </c>
      <c r="G1283" s="5">
        <v>4.8000000000000001E-2</v>
      </c>
      <c r="H1283" s="5" t="s">
        <v>799</v>
      </c>
      <c r="I1283" s="5">
        <v>4.8000000000000001E-2</v>
      </c>
      <c r="J1283" s="5" t="s">
        <v>799</v>
      </c>
      <c r="K1283" s="5">
        <v>77.056451610000011</v>
      </c>
      <c r="L1283" s="5">
        <v>1.0698090999999998</v>
      </c>
      <c r="M1283" s="5">
        <v>12.056782</v>
      </c>
      <c r="N1283" s="5" t="s">
        <v>42</v>
      </c>
      <c r="O1283" s="5" t="s">
        <v>42</v>
      </c>
      <c r="P1283" s="5">
        <v>1.5469459999999999</v>
      </c>
      <c r="Q1283" s="5">
        <v>11.472286</v>
      </c>
      <c r="R1283" s="5">
        <v>11.472286</v>
      </c>
      <c r="S1283" s="1" t="s">
        <v>49</v>
      </c>
      <c r="T1283" s="7">
        <v>2566500</v>
      </c>
      <c r="U1283" s="7">
        <v>2569100</v>
      </c>
      <c r="V1283" s="7">
        <v>2508900</v>
      </c>
      <c r="W1283" s="7">
        <v>1929100</v>
      </c>
      <c r="X1283" s="7">
        <v>2503300</v>
      </c>
      <c r="Y1283" s="7">
        <v>2533600</v>
      </c>
      <c r="Z1283" s="7">
        <v>2562900</v>
      </c>
      <c r="AA1283" s="7">
        <v>2566500</v>
      </c>
      <c r="AB1283" s="5">
        <v>56.517000000000003</v>
      </c>
      <c r="AC1283" s="5">
        <v>54.204000000000001</v>
      </c>
      <c r="AD1283" s="8">
        <v>18.04</v>
      </c>
      <c r="AE1283" s="8">
        <v>11.721</v>
      </c>
      <c r="AF1283" s="7">
        <v>172000000</v>
      </c>
      <c r="AG1283" s="7">
        <v>171900000</v>
      </c>
      <c r="AH1283" s="7">
        <v>171300000</v>
      </c>
      <c r="AI1283" s="5">
        <v>114.46</v>
      </c>
      <c r="AJ1283" s="7">
        <v>362</v>
      </c>
      <c r="AK1283" s="7">
        <v>196990456</v>
      </c>
      <c r="AL1283" s="6">
        <v>3764.4876140000001</v>
      </c>
      <c r="AM1283" s="7">
        <v>171494594</v>
      </c>
      <c r="AN1283" s="5">
        <v>99.650069999999999</v>
      </c>
    </row>
    <row r="1284" spans="1:40" x14ac:dyDescent="0.3">
      <c r="A1284" s="4" t="s">
        <v>1333</v>
      </c>
      <c r="B1284" s="2">
        <v>4007807</v>
      </c>
      <c r="C1284" s="1" t="s">
        <v>41</v>
      </c>
      <c r="D1284" s="5">
        <v>2771.0771542799998</v>
      </c>
      <c r="E1284" s="6">
        <v>29010.077153999999</v>
      </c>
      <c r="F1284" s="6" t="s">
        <v>42</v>
      </c>
      <c r="G1284" s="5">
        <v>6.65</v>
      </c>
      <c r="H1284" s="5">
        <v>7.1179709999999998</v>
      </c>
      <c r="I1284" s="5">
        <v>6.65</v>
      </c>
      <c r="J1284" s="5">
        <v>7.1179709999999998</v>
      </c>
      <c r="K1284" s="5" t="s">
        <v>799</v>
      </c>
      <c r="L1284" s="5" t="s">
        <v>799</v>
      </c>
      <c r="M1284" s="5">
        <v>5.2883579999999997</v>
      </c>
      <c r="N1284" s="5" t="s">
        <v>42</v>
      </c>
      <c r="O1284" s="5" t="s">
        <v>42</v>
      </c>
      <c r="P1284" s="5">
        <v>2.4495550000000001</v>
      </c>
      <c r="Q1284" s="5">
        <v>8.9069929999999999</v>
      </c>
      <c r="R1284" s="5">
        <v>8.9069929999999999</v>
      </c>
      <c r="S1284" s="1" t="s">
        <v>49</v>
      </c>
      <c r="T1284" s="7">
        <v>12008000</v>
      </c>
      <c r="U1284" s="7">
        <v>11994000</v>
      </c>
      <c r="V1284" s="7">
        <v>9313000</v>
      </c>
      <c r="W1284" s="7">
        <v>5402000</v>
      </c>
      <c r="X1284" s="7">
        <v>11843000</v>
      </c>
      <c r="Y1284" s="7">
        <v>11927000</v>
      </c>
      <c r="Z1284" s="7">
        <v>12002000</v>
      </c>
      <c r="AA1284" s="7">
        <v>12008000</v>
      </c>
      <c r="AB1284" s="8">
        <v>39.69</v>
      </c>
      <c r="AC1284" s="5">
        <v>29.114000000000001</v>
      </c>
      <c r="AD1284" s="5">
        <v>25.733000000000001</v>
      </c>
      <c r="AE1284" s="5">
        <v>15.553000000000001</v>
      </c>
      <c r="AF1284" s="7">
        <v>35600000</v>
      </c>
      <c r="AG1284" s="7">
        <v>35700000</v>
      </c>
      <c r="AH1284" s="7">
        <v>36900000</v>
      </c>
      <c r="AI1284" s="5">
        <v>52.27</v>
      </c>
      <c r="AJ1284" s="7">
        <v>325</v>
      </c>
      <c r="AK1284" s="7">
        <v>18366928</v>
      </c>
      <c r="AL1284" s="6">
        <v>1448.4159420000001</v>
      </c>
      <c r="AM1284" s="7">
        <v>16927984</v>
      </c>
      <c r="AN1284" s="5">
        <v>48.174079999999996</v>
      </c>
    </row>
    <row r="1285" spans="1:40" x14ac:dyDescent="0.3">
      <c r="A1285" s="4" t="s">
        <v>1334</v>
      </c>
      <c r="B1285" s="2">
        <v>4992486</v>
      </c>
      <c r="C1285" s="1" t="s">
        <v>54</v>
      </c>
      <c r="D1285" s="5">
        <v>3437.9722957499998</v>
      </c>
      <c r="E1285" s="6">
        <v>3551.8432950000001</v>
      </c>
      <c r="F1285" s="6" t="s">
        <v>42</v>
      </c>
      <c r="G1285" s="8">
        <v>1.3240000000000001</v>
      </c>
      <c r="H1285" s="5">
        <v>33.829948999999999</v>
      </c>
      <c r="I1285" s="8">
        <v>1.3240000000000001</v>
      </c>
      <c r="J1285" s="5">
        <v>33.829948999999999</v>
      </c>
      <c r="K1285" s="5">
        <v>11.842736560000001</v>
      </c>
      <c r="L1285" s="5">
        <v>2.77415864</v>
      </c>
      <c r="M1285" s="5">
        <v>43.332250000000002</v>
      </c>
      <c r="N1285" s="5" t="s">
        <v>42</v>
      </c>
      <c r="O1285" s="5" t="s">
        <v>42</v>
      </c>
      <c r="P1285" s="5">
        <v>3.4592770000000002</v>
      </c>
      <c r="Q1285" s="5">
        <v>16.894071</v>
      </c>
      <c r="R1285" s="5">
        <v>16.894071</v>
      </c>
      <c r="S1285" s="1" t="s">
        <v>43</v>
      </c>
      <c r="T1285" s="7">
        <v>1026759</v>
      </c>
      <c r="U1285" s="7">
        <v>956033</v>
      </c>
      <c r="V1285" s="7">
        <v>857502</v>
      </c>
      <c r="W1285" s="7">
        <v>715440</v>
      </c>
      <c r="X1285" s="7">
        <v>1026759</v>
      </c>
      <c r="Y1285" s="7">
        <v>1000873</v>
      </c>
      <c r="Z1285" s="7">
        <v>988839</v>
      </c>
      <c r="AA1285" s="7">
        <v>968846</v>
      </c>
      <c r="AB1285" s="5">
        <v>39.348999999999997</v>
      </c>
      <c r="AC1285" s="5">
        <v>39.348999999999997</v>
      </c>
      <c r="AD1285" s="5">
        <v>19.733000000000001</v>
      </c>
      <c r="AE1285" s="5">
        <v>19.733000000000001</v>
      </c>
      <c r="AF1285" s="7">
        <v>25752712</v>
      </c>
      <c r="AG1285" s="7">
        <v>25752712</v>
      </c>
      <c r="AH1285" s="7">
        <v>25786285</v>
      </c>
      <c r="AI1285" s="5">
        <v>98.79</v>
      </c>
      <c r="AJ1285" s="7">
        <v>320</v>
      </c>
      <c r="AK1285" s="7">
        <v>25473510</v>
      </c>
      <c r="AL1285" s="6">
        <v>3395.3641469999998</v>
      </c>
      <c r="AM1285" s="7">
        <v>25652762</v>
      </c>
      <c r="AN1285" s="8">
        <v>99.485299999999995</v>
      </c>
    </row>
    <row r="1286" spans="1:40" x14ac:dyDescent="0.3">
      <c r="A1286" s="4" t="s">
        <v>1335</v>
      </c>
      <c r="B1286" s="2">
        <v>4154740</v>
      </c>
      <c r="C1286" s="1" t="s">
        <v>54</v>
      </c>
      <c r="D1286" s="5">
        <v>3419.8468905599998</v>
      </c>
      <c r="E1286" s="6">
        <v>8889.8468900000007</v>
      </c>
      <c r="F1286" s="6">
        <v>8889.8468910000011</v>
      </c>
      <c r="G1286" s="5">
        <v>1.39</v>
      </c>
      <c r="H1286" s="5">
        <v>9.2019120000000001</v>
      </c>
      <c r="I1286" s="5">
        <v>1.39</v>
      </c>
      <c r="J1286" s="5">
        <v>8.5015289999999997</v>
      </c>
      <c r="K1286" s="5" t="s">
        <v>799</v>
      </c>
      <c r="L1286" s="5" t="s">
        <v>799</v>
      </c>
      <c r="M1286" s="5">
        <v>8.3067729999999997</v>
      </c>
      <c r="N1286" s="5" t="s">
        <v>42</v>
      </c>
      <c r="O1286" s="5" t="s">
        <v>42</v>
      </c>
      <c r="P1286" s="5">
        <v>2.3217150000000002</v>
      </c>
      <c r="Q1286" s="5">
        <v>9.9106430000000003</v>
      </c>
      <c r="R1286" s="5">
        <v>9.9106430000000003</v>
      </c>
      <c r="S1286" s="1" t="s">
        <v>49</v>
      </c>
      <c r="T1286" s="7">
        <v>3750000</v>
      </c>
      <c r="U1286" s="7">
        <v>3567000</v>
      </c>
      <c r="V1286" s="7">
        <v>3134000</v>
      </c>
      <c r="W1286" s="7">
        <v>2160000</v>
      </c>
      <c r="X1286" s="7">
        <v>3829000</v>
      </c>
      <c r="Y1286" s="7">
        <v>3821000</v>
      </c>
      <c r="Z1286" s="7">
        <v>3787000</v>
      </c>
      <c r="AA1286" s="7">
        <v>3750000</v>
      </c>
      <c r="AB1286" s="8">
        <v>48.56</v>
      </c>
      <c r="AC1286" s="5">
        <v>48.732999999999997</v>
      </c>
      <c r="AD1286" s="5">
        <v>22.933</v>
      </c>
      <c r="AE1286" s="5">
        <v>22.565000000000001</v>
      </c>
      <c r="AF1286" s="7">
        <v>68342264</v>
      </c>
      <c r="AG1286" s="7">
        <v>69884968</v>
      </c>
      <c r="AH1286" s="7">
        <v>72420073</v>
      </c>
      <c r="AI1286" s="5">
        <v>86.52</v>
      </c>
      <c r="AJ1286" s="7">
        <v>429</v>
      </c>
      <c r="AK1286" s="7">
        <v>59128328</v>
      </c>
      <c r="AL1286" s="6">
        <v>2958.7815329999999</v>
      </c>
      <c r="AM1286" s="7">
        <v>63444240</v>
      </c>
      <c r="AN1286" s="8">
        <v>92.833100000000002</v>
      </c>
    </row>
    <row r="1287" spans="1:40" x14ac:dyDescent="0.3">
      <c r="A1287" s="4" t="s">
        <v>1336</v>
      </c>
      <c r="B1287" s="2">
        <v>4985503</v>
      </c>
      <c r="C1287" s="1" t="s">
        <v>54</v>
      </c>
      <c r="D1287" s="5">
        <v>3791.58064264</v>
      </c>
      <c r="E1287" s="6">
        <v>3788.9546420000001</v>
      </c>
      <c r="F1287" s="6" t="s">
        <v>42</v>
      </c>
      <c r="G1287" s="8">
        <v>1.05</v>
      </c>
      <c r="H1287" s="5">
        <v>25.228268</v>
      </c>
      <c r="I1287" s="8">
        <v>1.05</v>
      </c>
      <c r="J1287" s="5">
        <v>25.228268</v>
      </c>
      <c r="K1287" s="5">
        <v>6.4720038500000001</v>
      </c>
      <c r="L1287" s="5">
        <v>6.1823754799999993</v>
      </c>
      <c r="M1287" s="5">
        <v>45.097819999999999</v>
      </c>
      <c r="N1287" s="5" t="s">
        <v>42</v>
      </c>
      <c r="O1287" s="5" t="s">
        <v>42</v>
      </c>
      <c r="P1287" s="5">
        <v>4.4828510000000001</v>
      </c>
      <c r="Q1287" s="5">
        <v>15.527483999999999</v>
      </c>
      <c r="R1287" s="5">
        <v>15.527483999999999</v>
      </c>
      <c r="S1287" s="1" t="s">
        <v>49</v>
      </c>
      <c r="T1287" s="7">
        <v>833265</v>
      </c>
      <c r="U1287" s="7">
        <v>716570</v>
      </c>
      <c r="V1287" s="7">
        <v>496785</v>
      </c>
      <c r="W1287" s="7">
        <v>376607</v>
      </c>
      <c r="X1287" s="7">
        <v>845211</v>
      </c>
      <c r="Y1287" s="7">
        <v>817627</v>
      </c>
      <c r="Z1287" s="7">
        <v>823253</v>
      </c>
      <c r="AA1287" s="7">
        <v>833265</v>
      </c>
      <c r="AB1287" s="5">
        <v>46.915999999999997</v>
      </c>
      <c r="AC1287" s="5">
        <v>42.173000000000002</v>
      </c>
      <c r="AD1287" s="5">
        <v>34.137</v>
      </c>
      <c r="AE1287" s="5">
        <v>28.277000000000001</v>
      </c>
      <c r="AF1287" s="7">
        <v>46996408</v>
      </c>
      <c r="AG1287" s="7">
        <v>46996608</v>
      </c>
      <c r="AH1287" s="7">
        <v>47445991</v>
      </c>
      <c r="AI1287" s="5">
        <v>49.75</v>
      </c>
      <c r="AJ1287" s="7">
        <v>210</v>
      </c>
      <c r="AK1287" s="7">
        <v>23379053</v>
      </c>
      <c r="AL1287" s="6">
        <v>1886.221996</v>
      </c>
      <c r="AM1287" s="7">
        <v>23519248</v>
      </c>
      <c r="AN1287" s="5">
        <v>50.045960000000001</v>
      </c>
    </row>
    <row r="1288" spans="1:40" x14ac:dyDescent="0.3">
      <c r="A1288" s="4" t="s">
        <v>1337</v>
      </c>
      <c r="B1288" s="2">
        <v>5294845</v>
      </c>
      <c r="C1288" s="1" t="s">
        <v>41</v>
      </c>
      <c r="D1288" s="5">
        <v>3671.3151896999998</v>
      </c>
      <c r="E1288" s="6">
        <v>3539.9211890000001</v>
      </c>
      <c r="F1288" s="6" t="s">
        <v>42</v>
      </c>
      <c r="G1288" s="5">
        <v>-9.7000000000000003E-2</v>
      </c>
      <c r="H1288" s="5" t="s">
        <v>799</v>
      </c>
      <c r="I1288" s="5">
        <v>-9.7000000000000003E-2</v>
      </c>
      <c r="J1288" s="5" t="s">
        <v>799</v>
      </c>
      <c r="K1288" s="5">
        <v>32.348596749999999</v>
      </c>
      <c r="L1288" s="5">
        <v>8.0190406400000001</v>
      </c>
      <c r="M1288" s="5" t="s">
        <v>799</v>
      </c>
      <c r="N1288" s="5" t="s">
        <v>42</v>
      </c>
      <c r="O1288" s="5" t="s">
        <v>42</v>
      </c>
      <c r="P1288" s="5">
        <v>5.9392760000000004</v>
      </c>
      <c r="Q1288" s="5" t="s">
        <v>799</v>
      </c>
      <c r="R1288" s="5">
        <v>-69.896755999999996</v>
      </c>
      <c r="S1288" s="1" t="s">
        <v>49</v>
      </c>
      <c r="T1288" s="7">
        <v>481234</v>
      </c>
      <c r="U1288" s="7">
        <v>421529</v>
      </c>
      <c r="V1288" s="7">
        <v>358435</v>
      </c>
      <c r="W1288" s="7">
        <v>208357</v>
      </c>
      <c r="X1288" s="7">
        <v>596019</v>
      </c>
      <c r="Y1288" s="7">
        <v>543704</v>
      </c>
      <c r="Z1288" s="7">
        <v>507297</v>
      </c>
      <c r="AA1288" s="7">
        <v>481234</v>
      </c>
      <c r="AB1288" s="5">
        <v>19.911999999999999</v>
      </c>
      <c r="AC1288" s="5">
        <v>25.459</v>
      </c>
      <c r="AD1288" s="5">
        <v>-16.469000000000001</v>
      </c>
      <c r="AE1288" s="8">
        <v>-9.42</v>
      </c>
      <c r="AF1288" s="7">
        <v>167046067</v>
      </c>
      <c r="AG1288" s="7">
        <v>166029699</v>
      </c>
      <c r="AH1288" s="7">
        <v>160968003</v>
      </c>
      <c r="AI1288" s="8">
        <v>96.4</v>
      </c>
      <c r="AJ1288" s="7">
        <v>284</v>
      </c>
      <c r="AK1288" s="7">
        <v>161607126</v>
      </c>
      <c r="AL1288" s="6">
        <v>3539.1960589999999</v>
      </c>
      <c r="AM1288" s="7">
        <v>157252082</v>
      </c>
      <c r="AN1288" s="5">
        <v>93.803460000000001</v>
      </c>
    </row>
    <row r="1289" spans="1:40" x14ac:dyDescent="0.3">
      <c r="A1289" s="4" t="s">
        <v>1338</v>
      </c>
      <c r="B1289" s="2">
        <v>100012833</v>
      </c>
      <c r="C1289" s="1" t="s">
        <v>54</v>
      </c>
      <c r="D1289" s="5">
        <v>3221.6145619200001</v>
      </c>
      <c r="E1289" s="6">
        <v>3977.6145609999999</v>
      </c>
      <c r="F1289" s="6" t="s">
        <v>42</v>
      </c>
      <c r="G1289" s="8">
        <v>2.27</v>
      </c>
      <c r="H1289" s="5">
        <v>12.250116999999999</v>
      </c>
      <c r="I1289" s="8">
        <v>2.27</v>
      </c>
      <c r="J1289" s="5">
        <v>12.250116999999999</v>
      </c>
      <c r="K1289" s="5">
        <v>3.9666750799999999</v>
      </c>
      <c r="L1289" s="5">
        <v>3.4374726500000001</v>
      </c>
      <c r="M1289" s="5">
        <v>12.836601</v>
      </c>
      <c r="N1289" s="5" t="s">
        <v>42</v>
      </c>
      <c r="O1289" s="5" t="s">
        <v>42</v>
      </c>
      <c r="P1289" s="5">
        <v>1.0559099999999999</v>
      </c>
      <c r="Q1289" s="5">
        <v>6.1477810000000002</v>
      </c>
      <c r="R1289" s="5">
        <v>6.1477810000000002</v>
      </c>
      <c r="S1289" s="1" t="s">
        <v>49</v>
      </c>
      <c r="T1289" s="7">
        <v>3721000</v>
      </c>
      <c r="U1289" s="7">
        <v>3628000</v>
      </c>
      <c r="V1289" s="7">
        <v>2828000</v>
      </c>
      <c r="W1289" s="7">
        <v>2385000</v>
      </c>
      <c r="X1289" s="7">
        <v>3767000</v>
      </c>
      <c r="Y1289" s="7">
        <v>3699000</v>
      </c>
      <c r="Z1289" s="7">
        <v>3685000</v>
      </c>
      <c r="AA1289" s="7">
        <v>3721000</v>
      </c>
      <c r="AB1289" s="8">
        <v>24.59</v>
      </c>
      <c r="AC1289" s="5">
        <v>24.315999999999999</v>
      </c>
      <c r="AD1289" s="8">
        <v>15.48</v>
      </c>
      <c r="AE1289" s="5">
        <v>15.742000000000001</v>
      </c>
      <c r="AF1289" s="7">
        <v>41000000</v>
      </c>
      <c r="AG1289" s="7">
        <v>41000000</v>
      </c>
      <c r="AH1289" s="7">
        <v>41500000</v>
      </c>
      <c r="AI1289" s="5">
        <v>83.13</v>
      </c>
      <c r="AJ1289" s="7">
        <v>473</v>
      </c>
      <c r="AK1289" s="7">
        <v>34091884</v>
      </c>
      <c r="AL1289" s="6">
        <v>2678.2584069999998</v>
      </c>
      <c r="AM1289" s="7">
        <v>34343188</v>
      </c>
      <c r="AN1289" s="5">
        <v>83.746849999999995</v>
      </c>
    </row>
    <row r="1290" spans="1:40" x14ac:dyDescent="0.3">
      <c r="A1290" s="4" t="s">
        <v>1339</v>
      </c>
      <c r="B1290" s="2">
        <v>4831679</v>
      </c>
      <c r="C1290" s="1" t="s">
        <v>54</v>
      </c>
      <c r="D1290" s="5">
        <v>3959.8226493000002</v>
      </c>
      <c r="E1290" s="6">
        <v>8888.5226490000005</v>
      </c>
      <c r="F1290" s="6" t="s">
        <v>42</v>
      </c>
      <c r="G1290" s="5">
        <v>-4.07</v>
      </c>
      <c r="H1290" s="5" t="s">
        <v>799</v>
      </c>
      <c r="I1290" s="5">
        <v>-4.07</v>
      </c>
      <c r="J1290" s="5" t="s">
        <v>799</v>
      </c>
      <c r="K1290" s="5" t="s">
        <v>799</v>
      </c>
      <c r="L1290" s="5" t="s">
        <v>799</v>
      </c>
      <c r="M1290" s="5" t="s">
        <v>799</v>
      </c>
      <c r="N1290" s="5" t="s">
        <v>42</v>
      </c>
      <c r="O1290" s="5" t="s">
        <v>42</v>
      </c>
      <c r="P1290" s="5">
        <v>1.3720669999999999</v>
      </c>
      <c r="Q1290" s="5" t="s">
        <v>799</v>
      </c>
      <c r="R1290" s="5">
        <v>-12.162729000000001</v>
      </c>
      <c r="S1290" s="1" t="s">
        <v>49</v>
      </c>
      <c r="T1290" s="7">
        <v>6047900</v>
      </c>
      <c r="U1290" s="7">
        <v>5029600</v>
      </c>
      <c r="V1290" s="7">
        <v>3953000</v>
      </c>
      <c r="W1290" s="7">
        <v>3404800</v>
      </c>
      <c r="X1290" s="7">
        <v>6478200</v>
      </c>
      <c r="Y1290" s="7">
        <v>6446500</v>
      </c>
      <c r="Z1290" s="7">
        <v>6319300</v>
      </c>
      <c r="AA1290" s="7">
        <v>6047900</v>
      </c>
      <c r="AB1290" s="8">
        <v>3</v>
      </c>
      <c r="AC1290" s="5">
        <v>-9.7140000000000004</v>
      </c>
      <c r="AD1290" s="8">
        <v>1</v>
      </c>
      <c r="AE1290" s="5">
        <v>-11.509</v>
      </c>
      <c r="AF1290" s="7">
        <v>116631455</v>
      </c>
      <c r="AG1290" s="7">
        <v>116619149</v>
      </c>
      <c r="AH1290" s="7">
        <v>105304482</v>
      </c>
      <c r="AI1290" s="5">
        <v>79.23</v>
      </c>
      <c r="AJ1290" s="7">
        <v>316</v>
      </c>
      <c r="AK1290" s="7">
        <v>92629737</v>
      </c>
      <c r="AL1290" s="6">
        <v>3137.3691920000001</v>
      </c>
      <c r="AM1290" s="7">
        <v>100489687</v>
      </c>
      <c r="AN1290" s="5">
        <v>85.952979999999997</v>
      </c>
    </row>
    <row r="1291" spans="1:40" x14ac:dyDescent="0.3">
      <c r="A1291" s="4" t="s">
        <v>1340</v>
      </c>
      <c r="B1291" s="2">
        <v>4072883</v>
      </c>
      <c r="C1291" s="1" t="s">
        <v>41</v>
      </c>
      <c r="D1291" s="5">
        <v>3417.2665870199999</v>
      </c>
      <c r="E1291" s="6">
        <v>4171.4095870000001</v>
      </c>
      <c r="F1291" s="6">
        <v>4171.4095870000001</v>
      </c>
      <c r="G1291" s="8">
        <v>1.1299999999999999</v>
      </c>
      <c r="H1291" s="5">
        <v>28.862385</v>
      </c>
      <c r="I1291" s="8">
        <v>1.1299999999999999</v>
      </c>
      <c r="J1291" s="5">
        <v>28.862385</v>
      </c>
      <c r="K1291" s="5">
        <v>2.8587871799999998</v>
      </c>
      <c r="L1291" s="5">
        <v>2.8587871799999998</v>
      </c>
      <c r="M1291" s="5">
        <v>195</v>
      </c>
      <c r="N1291" s="5" t="s">
        <v>799</v>
      </c>
      <c r="O1291" s="5">
        <v>54.793157972061003</v>
      </c>
      <c r="P1291" s="5">
        <v>6.3814149999999996</v>
      </c>
      <c r="Q1291" s="5">
        <v>16.139478</v>
      </c>
      <c r="R1291" s="5">
        <v>16.139478</v>
      </c>
      <c r="S1291" s="1" t="s">
        <v>49</v>
      </c>
      <c r="T1291" s="7">
        <v>673931</v>
      </c>
      <c r="U1291" s="7">
        <v>699819</v>
      </c>
      <c r="V1291" s="7">
        <v>593084</v>
      </c>
      <c r="W1291" s="7">
        <v>524533</v>
      </c>
      <c r="X1291" s="7">
        <v>653681</v>
      </c>
      <c r="Y1291" s="7">
        <v>645729</v>
      </c>
      <c r="Z1291" s="7">
        <v>648014</v>
      </c>
      <c r="AA1291" s="7">
        <v>673931</v>
      </c>
      <c r="AB1291" s="8">
        <v>39.99</v>
      </c>
      <c r="AC1291" s="5">
        <v>41.715000000000003</v>
      </c>
      <c r="AD1291" s="5">
        <v>35.905999999999999</v>
      </c>
      <c r="AE1291" s="5">
        <v>37.765999999999998</v>
      </c>
      <c r="AF1291" s="7">
        <v>36205000</v>
      </c>
      <c r="AG1291" s="7">
        <v>36176000</v>
      </c>
      <c r="AH1291" s="7">
        <v>36163000</v>
      </c>
      <c r="AI1291" s="5">
        <v>61.77</v>
      </c>
      <c r="AJ1291" s="7">
        <v>307</v>
      </c>
      <c r="AK1291" s="7">
        <v>22365411</v>
      </c>
      <c r="AL1291" s="6">
        <v>2110.8474900000001</v>
      </c>
      <c r="AM1291" s="7">
        <v>36130080</v>
      </c>
      <c r="AN1291" s="8">
        <v>99.786100000000005</v>
      </c>
    </row>
    <row r="1292" spans="1:40" x14ac:dyDescent="0.3">
      <c r="A1292" s="4" t="s">
        <v>1341</v>
      </c>
      <c r="B1292" s="2">
        <v>4811530</v>
      </c>
      <c r="C1292" s="1" t="s">
        <v>41</v>
      </c>
      <c r="D1292" s="5">
        <v>3583.5168801599998</v>
      </c>
      <c r="E1292" s="6">
        <v>5626.1048799999999</v>
      </c>
      <c r="F1292" s="6" t="s">
        <v>42</v>
      </c>
      <c r="G1292" s="5">
        <v>0.74</v>
      </c>
      <c r="H1292" s="5">
        <v>12.65748</v>
      </c>
      <c r="I1292" s="5">
        <v>0.74</v>
      </c>
      <c r="J1292" s="5">
        <v>12.65748</v>
      </c>
      <c r="K1292" s="5">
        <v>5.1045250099999997</v>
      </c>
      <c r="L1292" s="5">
        <v>1.1677462300000001</v>
      </c>
      <c r="M1292" s="5" t="s">
        <v>799</v>
      </c>
      <c r="N1292" s="5" t="s">
        <v>42</v>
      </c>
      <c r="O1292" s="5" t="s">
        <v>42</v>
      </c>
      <c r="P1292" s="5">
        <v>1.8017810000000001</v>
      </c>
      <c r="Q1292" s="5">
        <v>7.6326939999999999</v>
      </c>
      <c r="R1292" s="5">
        <v>7.6326939999999999</v>
      </c>
      <c r="S1292" s="1" t="s">
        <v>49</v>
      </c>
      <c r="T1292" s="7">
        <v>2928738</v>
      </c>
      <c r="U1292" s="7">
        <v>2610399</v>
      </c>
      <c r="V1292" s="7">
        <v>2314394</v>
      </c>
      <c r="W1292" s="7">
        <v>2089929</v>
      </c>
      <c r="X1292" s="7">
        <v>3122525</v>
      </c>
      <c r="Y1292" s="7">
        <v>3057225</v>
      </c>
      <c r="Z1292" s="7">
        <v>2992522</v>
      </c>
      <c r="AA1292" s="7">
        <v>2928738</v>
      </c>
      <c r="AB1292" s="5">
        <v>42.695</v>
      </c>
      <c r="AC1292" s="5">
        <v>43.103000000000002</v>
      </c>
      <c r="AD1292" s="5">
        <v>21.815999999999999</v>
      </c>
      <c r="AE1292" s="5">
        <v>22.074999999999999</v>
      </c>
      <c r="AF1292" s="7">
        <v>91757352</v>
      </c>
      <c r="AG1292" s="7">
        <v>91680774</v>
      </c>
      <c r="AH1292" s="7">
        <v>91204474</v>
      </c>
      <c r="AI1292" s="5">
        <v>107.18</v>
      </c>
      <c r="AJ1292" s="7">
        <v>383</v>
      </c>
      <c r="AK1292" s="7">
        <v>99552348</v>
      </c>
      <c r="AL1292" s="6">
        <v>3840.729585</v>
      </c>
      <c r="AM1292" s="7">
        <v>90418582</v>
      </c>
      <c r="AN1292" s="5">
        <v>97.344290000000001</v>
      </c>
    </row>
    <row r="1293" spans="1:40" x14ac:dyDescent="0.3">
      <c r="A1293" s="4" t="s">
        <v>1342</v>
      </c>
      <c r="B1293" s="2">
        <v>1022658</v>
      </c>
      <c r="C1293" s="1" t="s">
        <v>41</v>
      </c>
      <c r="D1293" s="5">
        <v>3482.0986965000002</v>
      </c>
      <c r="E1293" s="6" t="s">
        <v>42</v>
      </c>
      <c r="F1293" s="6">
        <v>2745.4436969999997</v>
      </c>
      <c r="G1293" s="5">
        <v>-3.1E-2</v>
      </c>
      <c r="H1293" s="5">
        <v>30.803571428571399</v>
      </c>
      <c r="I1293" s="5">
        <v>-3.1E-2</v>
      </c>
      <c r="J1293" s="5">
        <v>7.43534482758621</v>
      </c>
      <c r="K1293" s="5">
        <v>1.4177011674189501</v>
      </c>
      <c r="L1293" s="5">
        <v>1.00931778769962</v>
      </c>
      <c r="M1293" s="5">
        <v>12.545455</v>
      </c>
      <c r="N1293" s="5" t="s">
        <v>42</v>
      </c>
      <c r="O1293" s="5" t="s">
        <v>42</v>
      </c>
      <c r="P1293" s="5" t="s">
        <v>42</v>
      </c>
      <c r="Q1293" s="5" t="s">
        <v>42</v>
      </c>
      <c r="R1293" s="5" t="s">
        <v>42</v>
      </c>
      <c r="S1293" s="1" t="s">
        <v>49</v>
      </c>
      <c r="T1293" s="7">
        <v>645826</v>
      </c>
      <c r="U1293" s="7">
        <v>645467</v>
      </c>
      <c r="V1293" s="7">
        <v>527633</v>
      </c>
      <c r="W1293" s="7">
        <v>579450</v>
      </c>
      <c r="X1293" s="7">
        <v>678240</v>
      </c>
      <c r="Y1293" s="7">
        <v>627997</v>
      </c>
      <c r="Z1293" s="7">
        <v>641792</v>
      </c>
      <c r="AA1293" s="7">
        <v>645826</v>
      </c>
      <c r="AB1293" s="5" t="s">
        <v>42</v>
      </c>
      <c r="AC1293" s="5" t="s">
        <v>42</v>
      </c>
      <c r="AD1293" s="5" t="s">
        <v>42</v>
      </c>
      <c r="AE1293" s="5" t="s">
        <v>42</v>
      </c>
      <c r="AF1293" s="7">
        <v>214802602</v>
      </c>
      <c r="AG1293" s="7">
        <v>176687829</v>
      </c>
      <c r="AH1293" s="7">
        <v>176376675</v>
      </c>
      <c r="AI1293" s="5">
        <v>70.84</v>
      </c>
      <c r="AJ1293" s="7">
        <v>279</v>
      </c>
      <c r="AK1293" s="7">
        <v>143039657</v>
      </c>
      <c r="AL1293" s="6">
        <v>2467.4340830000001</v>
      </c>
      <c r="AM1293" s="7">
        <v>184682613</v>
      </c>
      <c r="AN1293" s="5">
        <v>91.460120000000003</v>
      </c>
    </row>
    <row r="1294" spans="1:40" x14ac:dyDescent="0.3">
      <c r="A1294" s="4" t="s">
        <v>1343</v>
      </c>
      <c r="B1294" s="2">
        <v>19912563</v>
      </c>
      <c r="C1294" s="1" t="s">
        <v>41</v>
      </c>
      <c r="D1294" s="5">
        <v>3571.0350520000002</v>
      </c>
      <c r="E1294" s="6">
        <v>4782.235052</v>
      </c>
      <c r="F1294" s="6" t="s">
        <v>42</v>
      </c>
      <c r="G1294" s="5">
        <v>6.7000000000000004E-2</v>
      </c>
      <c r="H1294" s="5" t="s">
        <v>799</v>
      </c>
      <c r="I1294" s="5">
        <v>6.7000000000000004E-2</v>
      </c>
      <c r="J1294" s="5" t="s">
        <v>799</v>
      </c>
      <c r="K1294" s="5" t="s">
        <v>799</v>
      </c>
      <c r="L1294" s="5">
        <v>2.1377183999999998</v>
      </c>
      <c r="M1294" s="5">
        <v>11.453744</v>
      </c>
      <c r="N1294" s="5" t="s">
        <v>42</v>
      </c>
      <c r="O1294" s="5" t="s">
        <v>42</v>
      </c>
      <c r="P1294" s="5">
        <v>3.9147310000000002</v>
      </c>
      <c r="Q1294" s="5">
        <v>17.189917999999999</v>
      </c>
      <c r="R1294" s="5">
        <v>17.189917999999999</v>
      </c>
      <c r="S1294" s="1" t="s">
        <v>49</v>
      </c>
      <c r="T1294" s="7">
        <v>1239500</v>
      </c>
      <c r="U1294" s="7">
        <v>1098000</v>
      </c>
      <c r="V1294" s="7">
        <v>747200</v>
      </c>
      <c r="W1294" s="7">
        <v>476200</v>
      </c>
      <c r="X1294" s="7">
        <v>1221600</v>
      </c>
      <c r="Y1294" s="7">
        <v>1231800</v>
      </c>
      <c r="Z1294" s="7">
        <v>1248900</v>
      </c>
      <c r="AA1294" s="7">
        <v>1239500</v>
      </c>
      <c r="AB1294" s="5">
        <v>88.786000000000001</v>
      </c>
      <c r="AC1294" s="5">
        <v>88.334999999999994</v>
      </c>
      <c r="AD1294" s="5">
        <v>25.114999999999998</v>
      </c>
      <c r="AE1294" s="5">
        <v>19.957000000000001</v>
      </c>
      <c r="AF1294" s="7">
        <v>342905049</v>
      </c>
      <c r="AG1294" s="7">
        <v>366772027</v>
      </c>
      <c r="AH1294" s="7">
        <v>393306475</v>
      </c>
      <c r="AI1294" s="5">
        <v>82.27</v>
      </c>
      <c r="AJ1294" s="7">
        <v>401</v>
      </c>
      <c r="AK1294" s="7">
        <v>282504157</v>
      </c>
      <c r="AL1294" s="6">
        <v>2938.043232</v>
      </c>
      <c r="AM1294" s="7">
        <v>303148761</v>
      </c>
      <c r="AN1294" s="5">
        <v>88.286649999999995</v>
      </c>
    </row>
    <row r="1295" spans="1:40" x14ac:dyDescent="0.3">
      <c r="A1295" s="4" t="s">
        <v>1344</v>
      </c>
      <c r="B1295" s="2">
        <v>4912147</v>
      </c>
      <c r="C1295" s="1" t="s">
        <v>41</v>
      </c>
      <c r="D1295" s="5">
        <v>3280.8180623399999</v>
      </c>
      <c r="E1295" s="6">
        <v>3336.953062</v>
      </c>
      <c r="F1295" s="6" t="s">
        <v>42</v>
      </c>
      <c r="G1295" s="8">
        <v>1.23</v>
      </c>
      <c r="H1295" s="5">
        <v>47.369863000000002</v>
      </c>
      <c r="I1295" s="8">
        <v>1.23</v>
      </c>
      <c r="J1295" s="5">
        <v>47.369863000000002</v>
      </c>
      <c r="K1295" s="5">
        <v>27.416468460000001</v>
      </c>
      <c r="L1295" s="5">
        <v>14.226270939999999</v>
      </c>
      <c r="M1295" s="5">
        <v>37.354937999999997</v>
      </c>
      <c r="N1295" s="5" t="s">
        <v>42</v>
      </c>
      <c r="O1295" s="5" t="s">
        <v>42</v>
      </c>
      <c r="P1295" s="5">
        <v>5.6505179999999999</v>
      </c>
      <c r="Q1295" s="5">
        <v>30.584225</v>
      </c>
      <c r="R1295" s="5">
        <v>30.584225</v>
      </c>
      <c r="S1295" s="1" t="s">
        <v>66</v>
      </c>
      <c r="T1295" s="7">
        <v>590557</v>
      </c>
      <c r="U1295" s="7">
        <v>537255</v>
      </c>
      <c r="V1295" s="7">
        <v>518820</v>
      </c>
      <c r="W1295" s="7">
        <v>488109</v>
      </c>
      <c r="X1295" s="7">
        <v>590557</v>
      </c>
      <c r="Y1295" s="7">
        <v>575018</v>
      </c>
      <c r="Z1295" s="7">
        <v>561690</v>
      </c>
      <c r="AA1295" s="7">
        <v>552778</v>
      </c>
      <c r="AB1295" s="5">
        <v>53.378</v>
      </c>
      <c r="AC1295" s="5">
        <v>53.378</v>
      </c>
      <c r="AD1295" s="5">
        <v>17.916</v>
      </c>
      <c r="AE1295" s="5">
        <v>17.916</v>
      </c>
      <c r="AF1295" s="7">
        <v>13548581</v>
      </c>
      <c r="AG1295" s="7">
        <v>13547637</v>
      </c>
      <c r="AH1295" s="7">
        <v>13563434</v>
      </c>
      <c r="AI1295" s="5">
        <v>91.33</v>
      </c>
      <c r="AJ1295" s="7">
        <v>411</v>
      </c>
      <c r="AK1295" s="7">
        <v>12378940</v>
      </c>
      <c r="AL1295" s="6">
        <v>2996.4462159999998</v>
      </c>
      <c r="AM1295" s="7">
        <v>13508130</v>
      </c>
      <c r="AN1295" s="8">
        <v>99.663499999999999</v>
      </c>
    </row>
    <row r="1296" spans="1:40" x14ac:dyDescent="0.3">
      <c r="A1296" s="4" t="s">
        <v>1345</v>
      </c>
      <c r="B1296" s="2">
        <v>4022309</v>
      </c>
      <c r="C1296" s="1" t="s">
        <v>54</v>
      </c>
      <c r="D1296" s="5">
        <v>3736.84009573</v>
      </c>
      <c r="E1296" s="6">
        <v>5994.5400950000003</v>
      </c>
      <c r="F1296" s="6">
        <v>5994.5400960000006</v>
      </c>
      <c r="G1296" s="5">
        <v>0.77900000000000003</v>
      </c>
      <c r="H1296" s="5">
        <v>20.721385000000001</v>
      </c>
      <c r="I1296" s="5">
        <v>0.77900000000000003</v>
      </c>
      <c r="J1296" s="5">
        <v>20.721385000000001</v>
      </c>
      <c r="K1296" s="5">
        <v>1.39646939</v>
      </c>
      <c r="L1296" s="5">
        <v>1.31986848</v>
      </c>
      <c r="M1296" s="5">
        <v>32.314999999999998</v>
      </c>
      <c r="N1296" s="5">
        <v>48.389675569982202</v>
      </c>
      <c r="O1296" s="5">
        <v>145.65054086538501</v>
      </c>
      <c r="P1296" s="5">
        <v>3.8237800000000002</v>
      </c>
      <c r="Q1296" s="5">
        <v>12.63538</v>
      </c>
      <c r="R1296" s="5">
        <v>12.63538</v>
      </c>
      <c r="S1296" s="1" t="s">
        <v>49</v>
      </c>
      <c r="T1296" s="7">
        <v>1879800</v>
      </c>
      <c r="U1296" s="7">
        <v>1570700</v>
      </c>
      <c r="V1296" s="7">
        <v>1419200</v>
      </c>
      <c r="W1296" s="7">
        <v>1169100</v>
      </c>
      <c r="X1296" s="7">
        <v>1567700</v>
      </c>
      <c r="Y1296" s="7">
        <v>1539300</v>
      </c>
      <c r="Z1296" s="7">
        <v>1718200</v>
      </c>
      <c r="AA1296" s="7">
        <v>1879800</v>
      </c>
      <c r="AB1296" s="5">
        <v>26.061</v>
      </c>
      <c r="AC1296" s="5">
        <v>31.568999999999999</v>
      </c>
      <c r="AD1296" s="5">
        <v>23.588000000000001</v>
      </c>
      <c r="AE1296" s="5">
        <v>28.596</v>
      </c>
      <c r="AF1296" s="7">
        <v>57818971</v>
      </c>
      <c r="AG1296" s="7">
        <v>57753513</v>
      </c>
      <c r="AH1296" s="7">
        <v>57477405</v>
      </c>
      <c r="AI1296" s="8">
        <v>72.2</v>
      </c>
      <c r="AJ1296" s="7">
        <v>367</v>
      </c>
      <c r="AK1296" s="7">
        <v>41743777</v>
      </c>
      <c r="AL1296" s="6">
        <v>2697.9003069999999</v>
      </c>
      <c r="AM1296" s="7">
        <v>57634001</v>
      </c>
      <c r="AN1296" s="5">
        <v>99.680090000000007</v>
      </c>
    </row>
    <row r="1297" spans="1:40" x14ac:dyDescent="0.3">
      <c r="A1297" s="4" t="s">
        <v>1346</v>
      </c>
      <c r="B1297" s="2">
        <v>4053619</v>
      </c>
      <c r="C1297" s="1" t="s">
        <v>54</v>
      </c>
      <c r="D1297" s="5">
        <v>3975.9062269599999</v>
      </c>
      <c r="E1297" s="6">
        <v>7889.9062260000001</v>
      </c>
      <c r="F1297" s="6" t="s">
        <v>42</v>
      </c>
      <c r="G1297" s="5">
        <v>0.27</v>
      </c>
      <c r="H1297" s="5">
        <v>15.504823</v>
      </c>
      <c r="I1297" s="5">
        <v>0.27</v>
      </c>
      <c r="J1297" s="5">
        <v>15.504823</v>
      </c>
      <c r="K1297" s="5">
        <v>5.3877094999999997</v>
      </c>
      <c r="L1297" s="5">
        <v>4.0284043399999998</v>
      </c>
      <c r="M1297" s="5">
        <v>10.663423</v>
      </c>
      <c r="N1297" s="5" t="s">
        <v>42</v>
      </c>
      <c r="O1297" s="5" t="s">
        <v>42</v>
      </c>
      <c r="P1297" s="5">
        <v>0.52209499999999998</v>
      </c>
      <c r="Q1297" s="5">
        <v>5.2181920000000002</v>
      </c>
      <c r="R1297" s="5">
        <v>5.2181920000000002</v>
      </c>
      <c r="S1297" s="1" t="s">
        <v>45</v>
      </c>
      <c r="T1297" s="7">
        <v>14693000</v>
      </c>
      <c r="U1297" s="7">
        <v>15530000</v>
      </c>
      <c r="V1297" s="7">
        <v>14789000</v>
      </c>
      <c r="W1297" s="7">
        <v>10715000</v>
      </c>
      <c r="X1297" s="7">
        <v>15112000</v>
      </c>
      <c r="Y1297" s="7">
        <v>14969000</v>
      </c>
      <c r="Z1297" s="7">
        <v>14847000</v>
      </c>
      <c r="AA1297" s="7">
        <v>14693000</v>
      </c>
      <c r="AB1297" s="5">
        <v>36.683999999999997</v>
      </c>
      <c r="AC1297" s="8">
        <v>36.64</v>
      </c>
      <c r="AD1297" s="8">
        <v>7.8470000000000004</v>
      </c>
      <c r="AE1297" s="8">
        <v>7.7750000000000004</v>
      </c>
      <c r="AF1297" s="7">
        <v>164900000</v>
      </c>
      <c r="AG1297" s="7">
        <v>164200000</v>
      </c>
      <c r="AH1297" s="7">
        <v>162300000</v>
      </c>
      <c r="AI1297" s="5">
        <v>50.51</v>
      </c>
      <c r="AJ1297" s="7">
        <v>406</v>
      </c>
      <c r="AK1297" s="7">
        <v>83292911</v>
      </c>
      <c r="AL1297" s="6">
        <v>2008.192084</v>
      </c>
      <c r="AM1297" s="7">
        <v>90250828</v>
      </c>
      <c r="AN1297" s="5">
        <v>54.728340000000003</v>
      </c>
    </row>
    <row r="1298" spans="1:40" x14ac:dyDescent="0.3">
      <c r="A1298" s="4" t="s">
        <v>1347</v>
      </c>
      <c r="B1298" s="2">
        <v>4055686</v>
      </c>
      <c r="C1298" s="1" t="s">
        <v>41</v>
      </c>
      <c r="D1298" s="5">
        <v>3314.5210821000001</v>
      </c>
      <c r="E1298" s="6">
        <v>6930.3750819999996</v>
      </c>
      <c r="F1298" s="6" t="s">
        <v>42</v>
      </c>
      <c r="G1298" s="5">
        <v>0.247</v>
      </c>
      <c r="H1298" s="5">
        <v>17.297872000000002</v>
      </c>
      <c r="I1298" s="5">
        <v>0.247</v>
      </c>
      <c r="J1298" s="5">
        <v>17.297872000000002</v>
      </c>
      <c r="K1298" s="5" t="s">
        <v>799</v>
      </c>
      <c r="L1298" s="5">
        <v>12.703125</v>
      </c>
      <c r="M1298" s="5">
        <v>11.859956</v>
      </c>
      <c r="N1298" s="5" t="s">
        <v>42</v>
      </c>
      <c r="O1298" s="5" t="s">
        <v>42</v>
      </c>
      <c r="P1298" s="5">
        <v>3.1318489999999999</v>
      </c>
      <c r="Q1298" s="5">
        <v>13.441352999999999</v>
      </c>
      <c r="R1298" s="5">
        <v>13.441352999999999</v>
      </c>
      <c r="S1298" s="1" t="s">
        <v>49</v>
      </c>
      <c r="T1298" s="7">
        <v>2181578</v>
      </c>
      <c r="U1298" s="7">
        <v>2095505</v>
      </c>
      <c r="V1298" s="7">
        <v>1896998</v>
      </c>
      <c r="W1298" s="7">
        <v>1733825</v>
      </c>
      <c r="X1298" s="7">
        <v>2212870</v>
      </c>
      <c r="Y1298" s="7">
        <v>2196686</v>
      </c>
      <c r="Z1298" s="7">
        <v>2187524</v>
      </c>
      <c r="AA1298" s="7">
        <v>2181578</v>
      </c>
      <c r="AB1298" s="5">
        <v>35.591999999999999</v>
      </c>
      <c r="AC1298" s="5">
        <v>34.877000000000002</v>
      </c>
      <c r="AD1298" s="5">
        <v>23.684000000000001</v>
      </c>
      <c r="AE1298" s="5">
        <v>22.783999999999999</v>
      </c>
      <c r="AF1298" s="7">
        <v>203089000</v>
      </c>
      <c r="AG1298" s="7">
        <v>204149000</v>
      </c>
      <c r="AH1298" s="7">
        <v>207468000</v>
      </c>
      <c r="AI1298" s="5">
        <v>73.540000000000006</v>
      </c>
      <c r="AJ1298" s="7">
        <v>458</v>
      </c>
      <c r="AK1298" s="7">
        <v>149902198</v>
      </c>
      <c r="AL1298" s="6">
        <v>2437.4097390000002</v>
      </c>
      <c r="AM1298" s="7">
        <v>169843452</v>
      </c>
      <c r="AN1298" s="5">
        <v>83.319869999999995</v>
      </c>
    </row>
    <row r="1299" spans="1:40" x14ac:dyDescent="0.3">
      <c r="A1299" s="4" t="s">
        <v>1348</v>
      </c>
      <c r="B1299" s="2">
        <v>9761244</v>
      </c>
      <c r="C1299" s="1" t="s">
        <v>41</v>
      </c>
      <c r="D1299" s="5">
        <v>4017.0175474100001</v>
      </c>
      <c r="E1299" s="6">
        <v>3944.5585470000001</v>
      </c>
      <c r="F1299" s="6" t="s">
        <v>42</v>
      </c>
      <c r="G1299" s="5">
        <v>-0.66400000000000003</v>
      </c>
      <c r="H1299" s="5" t="s">
        <v>799</v>
      </c>
      <c r="I1299" s="5">
        <v>-0.66400000000000003</v>
      </c>
      <c r="J1299" s="5" t="s">
        <v>799</v>
      </c>
      <c r="K1299" s="5">
        <v>43.38725986</v>
      </c>
      <c r="L1299" s="5">
        <v>43.38725986</v>
      </c>
      <c r="M1299" s="5" t="s">
        <v>799</v>
      </c>
      <c r="N1299" s="5" t="s">
        <v>42</v>
      </c>
      <c r="O1299" s="5" t="s">
        <v>42</v>
      </c>
      <c r="P1299" s="5" t="s">
        <v>42</v>
      </c>
      <c r="Q1299" s="5" t="s">
        <v>799</v>
      </c>
      <c r="R1299" s="5">
        <v>-17.933316999999999</v>
      </c>
      <c r="S1299" s="1" t="s">
        <v>49</v>
      </c>
      <c r="T1299" s="7" t="s">
        <v>42</v>
      </c>
      <c r="U1299" s="7">
        <v>33193</v>
      </c>
      <c r="V1299" s="7">
        <v>18816</v>
      </c>
      <c r="W1299" s="7">
        <v>15403</v>
      </c>
      <c r="X1299" s="7" t="s">
        <v>42</v>
      </c>
      <c r="Y1299" s="7" t="s">
        <v>42</v>
      </c>
      <c r="Z1299" s="7" t="s">
        <v>42</v>
      </c>
      <c r="AA1299" s="7" t="s">
        <v>42</v>
      </c>
      <c r="AB1299" s="5" t="s">
        <v>42</v>
      </c>
      <c r="AC1299" s="5" t="s">
        <v>42</v>
      </c>
      <c r="AD1299" s="5" t="s">
        <v>42</v>
      </c>
      <c r="AE1299" s="5" t="s">
        <v>42</v>
      </c>
      <c r="AF1299" s="7">
        <v>80081535</v>
      </c>
      <c r="AG1299" s="7">
        <v>79992068</v>
      </c>
      <c r="AH1299" s="7">
        <v>56260574</v>
      </c>
      <c r="AI1299" s="5">
        <v>73.260000000000005</v>
      </c>
      <c r="AJ1299" s="7">
        <v>201</v>
      </c>
      <c r="AK1299" s="7">
        <v>68585126</v>
      </c>
      <c r="AL1299" s="6">
        <v>2942.987756</v>
      </c>
      <c r="AM1299" s="7">
        <v>72862970</v>
      </c>
      <c r="AN1299" s="5">
        <v>77.832620000000006</v>
      </c>
    </row>
    <row r="1300" spans="1:40" x14ac:dyDescent="0.3">
      <c r="A1300" s="4" t="s">
        <v>1349</v>
      </c>
      <c r="B1300" s="2">
        <v>4988356</v>
      </c>
      <c r="C1300" s="1" t="s">
        <v>54</v>
      </c>
      <c r="D1300" s="5">
        <v>3175.5980789999999</v>
      </c>
      <c r="E1300" s="6">
        <v>3069.331079</v>
      </c>
      <c r="F1300" s="6" t="s">
        <v>42</v>
      </c>
      <c r="G1300" s="8">
        <v>2.391</v>
      </c>
      <c r="H1300" s="5">
        <v>22.007722000000001</v>
      </c>
      <c r="I1300" s="8">
        <v>2.391</v>
      </c>
      <c r="J1300" s="5">
        <v>22.007722000000001</v>
      </c>
      <c r="K1300" s="5">
        <v>2.3730224799999999</v>
      </c>
      <c r="L1300" s="5">
        <v>1.5077104800000001</v>
      </c>
      <c r="M1300" s="5">
        <v>23.664545</v>
      </c>
      <c r="N1300" s="5" t="s">
        <v>42</v>
      </c>
      <c r="O1300" s="5" t="s">
        <v>42</v>
      </c>
      <c r="P1300" s="5">
        <v>1.2644359999999999</v>
      </c>
      <c r="Q1300" s="5">
        <v>8.4689189999999996</v>
      </c>
      <c r="R1300" s="5">
        <v>8.4689189999999996</v>
      </c>
      <c r="S1300" s="1" t="s">
        <v>66</v>
      </c>
      <c r="T1300" s="7">
        <v>2427431</v>
      </c>
      <c r="U1300" s="7">
        <v>2233047</v>
      </c>
      <c r="V1300" s="7">
        <v>2000822</v>
      </c>
      <c r="W1300" s="7">
        <v>1826216</v>
      </c>
      <c r="X1300" s="7">
        <v>2427431</v>
      </c>
      <c r="Y1300" s="7">
        <v>2359454</v>
      </c>
      <c r="Z1300" s="7">
        <v>2332794</v>
      </c>
      <c r="AA1300" s="7">
        <v>2284774</v>
      </c>
      <c r="AB1300" s="5">
        <v>34.917000000000002</v>
      </c>
      <c r="AC1300" s="5">
        <v>34.917000000000002</v>
      </c>
      <c r="AD1300" s="5">
        <v>13.865</v>
      </c>
      <c r="AE1300" s="5">
        <v>13.865</v>
      </c>
      <c r="AF1300" s="7">
        <v>18590847</v>
      </c>
      <c r="AG1300" s="7">
        <v>18630757</v>
      </c>
      <c r="AH1300" s="7">
        <v>18694612</v>
      </c>
      <c r="AI1300" s="5">
        <v>88.76</v>
      </c>
      <c r="AJ1300" s="7">
        <v>320</v>
      </c>
      <c r="AK1300" s="7">
        <v>16484220</v>
      </c>
      <c r="AL1300" s="6">
        <v>2818.8016200000002</v>
      </c>
      <c r="AM1300" s="7">
        <v>14836503</v>
      </c>
      <c r="AN1300" s="5">
        <v>79.89179</v>
      </c>
    </row>
    <row r="1301" spans="1:40" x14ac:dyDescent="0.3">
      <c r="A1301" s="4" t="s">
        <v>1350</v>
      </c>
      <c r="B1301" s="2">
        <v>5005648</v>
      </c>
      <c r="C1301" s="1" t="s">
        <v>41</v>
      </c>
      <c r="D1301" s="5">
        <v>3784.0734274400002</v>
      </c>
      <c r="E1301" s="6">
        <v>5834.2904269999999</v>
      </c>
      <c r="F1301" s="6" t="s">
        <v>42</v>
      </c>
      <c r="G1301" s="5">
        <v>0.06</v>
      </c>
      <c r="H1301" s="5">
        <v>53.44</v>
      </c>
      <c r="I1301" s="5">
        <v>0.06</v>
      </c>
      <c r="J1301" s="5">
        <v>53.44</v>
      </c>
      <c r="K1301" s="5" t="s">
        <v>799</v>
      </c>
      <c r="L1301" s="5">
        <v>8.04819277</v>
      </c>
      <c r="M1301" s="5">
        <v>36.403269999999999</v>
      </c>
      <c r="N1301" s="5" t="s">
        <v>42</v>
      </c>
      <c r="O1301" s="5" t="s">
        <v>42</v>
      </c>
      <c r="P1301" s="5">
        <v>5.2069700000000001</v>
      </c>
      <c r="Q1301" s="5">
        <v>10.420562</v>
      </c>
      <c r="R1301" s="5">
        <v>10.420562</v>
      </c>
      <c r="S1301" s="1" t="s">
        <v>49</v>
      </c>
      <c r="T1301" s="7">
        <v>1049288</v>
      </c>
      <c r="U1301" s="7">
        <v>1003687</v>
      </c>
      <c r="V1301" s="7">
        <v>931478</v>
      </c>
      <c r="W1301" s="7">
        <v>818158</v>
      </c>
      <c r="X1301" s="7">
        <v>1120477</v>
      </c>
      <c r="Y1301" s="7">
        <v>1098186</v>
      </c>
      <c r="Z1301" s="7">
        <v>1076874</v>
      </c>
      <c r="AA1301" s="7">
        <v>1049288</v>
      </c>
      <c r="AB1301" s="5">
        <v>55.005000000000003</v>
      </c>
      <c r="AC1301" s="5">
        <v>55.155999999999999</v>
      </c>
      <c r="AD1301" s="5">
        <v>48.999000000000002</v>
      </c>
      <c r="AE1301" s="5">
        <v>48.805999999999997</v>
      </c>
      <c r="AF1301" s="7">
        <v>283239000</v>
      </c>
      <c r="AG1301" s="7">
        <v>283214000</v>
      </c>
      <c r="AH1301" s="7">
        <v>282623000</v>
      </c>
      <c r="AI1301" s="5">
        <v>43.69</v>
      </c>
      <c r="AJ1301" s="7">
        <v>250</v>
      </c>
      <c r="AK1301" s="7">
        <v>123759991</v>
      </c>
      <c r="AL1301" s="6">
        <v>1653.433479</v>
      </c>
      <c r="AM1301" s="7">
        <v>132555324</v>
      </c>
      <c r="AN1301" s="5">
        <v>46.799810000000001</v>
      </c>
    </row>
    <row r="1302" spans="1:40" x14ac:dyDescent="0.3">
      <c r="A1302" s="4" t="s">
        <v>1351</v>
      </c>
      <c r="B1302" s="2">
        <v>4094354</v>
      </c>
      <c r="C1302" s="1" t="s">
        <v>41</v>
      </c>
      <c r="D1302" s="5">
        <v>3514.2335778000001</v>
      </c>
      <c r="E1302" s="6">
        <v>3210.4825770000002</v>
      </c>
      <c r="F1302" s="6" t="s">
        <v>42</v>
      </c>
      <c r="G1302" s="5">
        <v>0.25</v>
      </c>
      <c r="H1302" s="5">
        <v>95.076922999999994</v>
      </c>
      <c r="I1302" s="5">
        <v>0.25</v>
      </c>
      <c r="J1302" s="5">
        <v>95.076922999999994</v>
      </c>
      <c r="K1302" s="5">
        <v>5.4406197699999996</v>
      </c>
      <c r="L1302" s="5">
        <v>4.6885668799999998</v>
      </c>
      <c r="M1302" s="5">
        <v>56.335459999999998</v>
      </c>
      <c r="N1302" s="5" t="s">
        <v>42</v>
      </c>
      <c r="O1302" s="5" t="s">
        <v>42</v>
      </c>
      <c r="P1302" s="5">
        <v>7.9619140000000002</v>
      </c>
      <c r="Q1302" s="5">
        <v>61.012591999999998</v>
      </c>
      <c r="R1302" s="5">
        <v>61.012591999999998</v>
      </c>
      <c r="S1302" s="1" t="s">
        <v>49</v>
      </c>
      <c r="T1302" s="7">
        <v>444538</v>
      </c>
      <c r="U1302" s="7">
        <v>651138</v>
      </c>
      <c r="V1302" s="7">
        <v>703277</v>
      </c>
      <c r="W1302" s="7">
        <v>488318</v>
      </c>
      <c r="X1302" s="7">
        <v>403230</v>
      </c>
      <c r="Y1302" s="7">
        <v>412904</v>
      </c>
      <c r="Z1302" s="7">
        <v>429929</v>
      </c>
      <c r="AA1302" s="7">
        <v>444538</v>
      </c>
      <c r="AB1302" s="5">
        <v>51.503999999999998</v>
      </c>
      <c r="AC1302" s="5">
        <v>52.994999999999997</v>
      </c>
      <c r="AD1302" s="5">
        <v>16.294</v>
      </c>
      <c r="AE1302" s="8">
        <v>12.157</v>
      </c>
      <c r="AF1302" s="7">
        <v>56840000</v>
      </c>
      <c r="AG1302" s="7">
        <v>56778000</v>
      </c>
      <c r="AH1302" s="7">
        <v>57386000</v>
      </c>
      <c r="AI1302" s="5">
        <v>104.75</v>
      </c>
      <c r="AJ1302" s="7">
        <v>402</v>
      </c>
      <c r="AK1302" s="7">
        <v>59568122</v>
      </c>
      <c r="AL1302" s="6">
        <v>3681.3099390000002</v>
      </c>
      <c r="AM1302" s="7">
        <v>55926735</v>
      </c>
      <c r="AN1302" s="5">
        <v>98.350669999999994</v>
      </c>
    </row>
    <row r="1303" spans="1:40" x14ac:dyDescent="0.3">
      <c r="A1303" s="4" t="s">
        <v>1352</v>
      </c>
      <c r="B1303" s="2">
        <v>104019</v>
      </c>
      <c r="C1303" s="1" t="s">
        <v>54</v>
      </c>
      <c r="D1303" s="5">
        <v>3231.1231789899998</v>
      </c>
      <c r="E1303" s="6" t="s">
        <v>42</v>
      </c>
      <c r="F1303" s="6">
        <v>4877.1161790000006</v>
      </c>
      <c r="G1303" s="5">
        <v>0.84899999999999998</v>
      </c>
      <c r="H1303" s="5">
        <v>34.162799</v>
      </c>
      <c r="I1303" s="5">
        <v>0.84899999999999998</v>
      </c>
      <c r="J1303" s="5">
        <v>34.162799</v>
      </c>
      <c r="K1303" s="5">
        <v>4.9825566300000004</v>
      </c>
      <c r="L1303" s="5">
        <v>1.8574090599999999</v>
      </c>
      <c r="M1303" s="5" t="s">
        <v>799</v>
      </c>
      <c r="N1303" s="5" t="s">
        <v>42</v>
      </c>
      <c r="O1303" s="5" t="s">
        <v>42</v>
      </c>
      <c r="P1303" s="5" t="s">
        <v>42</v>
      </c>
      <c r="Q1303" s="5" t="s">
        <v>42</v>
      </c>
      <c r="R1303" s="5" t="s">
        <v>42</v>
      </c>
      <c r="S1303" s="1" t="s">
        <v>49</v>
      </c>
      <c r="T1303" s="7">
        <v>996416</v>
      </c>
      <c r="U1303" s="7">
        <v>1236498</v>
      </c>
      <c r="V1303" s="7">
        <v>1264484</v>
      </c>
      <c r="W1303" s="7">
        <v>1037678</v>
      </c>
      <c r="X1303" s="7">
        <v>986066</v>
      </c>
      <c r="Y1303" s="7">
        <v>965572</v>
      </c>
      <c r="Z1303" s="7">
        <v>972045</v>
      </c>
      <c r="AA1303" s="7">
        <v>996416</v>
      </c>
      <c r="AB1303" s="8">
        <v>100</v>
      </c>
      <c r="AC1303" s="8">
        <v>100</v>
      </c>
      <c r="AD1303" s="5" t="s">
        <v>42</v>
      </c>
      <c r="AE1303" s="5" t="s">
        <v>42</v>
      </c>
      <c r="AF1303" s="7">
        <v>33189000</v>
      </c>
      <c r="AG1303" s="7">
        <v>33137000</v>
      </c>
      <c r="AH1303" s="7">
        <v>32779000</v>
      </c>
      <c r="AI1303" s="8">
        <v>83.8</v>
      </c>
      <c r="AJ1303" s="7">
        <v>320</v>
      </c>
      <c r="AK1303" s="7">
        <v>28295470</v>
      </c>
      <c r="AL1303" s="6">
        <v>2707.5935239999999</v>
      </c>
      <c r="AM1303" s="7">
        <v>32009426</v>
      </c>
      <c r="AN1303" s="8">
        <v>94.796199999999999</v>
      </c>
    </row>
    <row r="1304" spans="1:40" x14ac:dyDescent="0.3">
      <c r="A1304" s="4" t="s">
        <v>1353</v>
      </c>
      <c r="B1304" s="2">
        <v>4135930</v>
      </c>
      <c r="C1304" s="1" t="s">
        <v>54</v>
      </c>
      <c r="D1304" s="5">
        <v>3570.5572676199999</v>
      </c>
      <c r="E1304" s="6">
        <v>5059.6572669999996</v>
      </c>
      <c r="F1304" s="6">
        <v>5059.657267999999</v>
      </c>
      <c r="G1304" s="5">
        <v>0.78</v>
      </c>
      <c r="H1304" s="5">
        <v>5.4232940000000003</v>
      </c>
      <c r="I1304" s="5">
        <v>0.78</v>
      </c>
      <c r="J1304" s="5">
        <v>5.4232940000000003</v>
      </c>
      <c r="K1304" s="5" t="s">
        <v>799</v>
      </c>
      <c r="L1304" s="5">
        <v>5.47101449</v>
      </c>
      <c r="M1304" s="5">
        <v>8.8083329999999993</v>
      </c>
      <c r="N1304" s="5">
        <v>8.9981223284349507</v>
      </c>
      <c r="O1304" s="5">
        <v>7.8144152595372196</v>
      </c>
      <c r="P1304" s="5">
        <v>1.2035910000000001</v>
      </c>
      <c r="Q1304" s="5">
        <v>5.1180019999999997</v>
      </c>
      <c r="R1304" s="5">
        <v>5.1180019999999997</v>
      </c>
      <c r="S1304" s="1" t="s">
        <v>49</v>
      </c>
      <c r="T1304" s="7">
        <v>4357000</v>
      </c>
      <c r="U1304" s="7">
        <v>4475500</v>
      </c>
      <c r="V1304" s="7">
        <v>5070800</v>
      </c>
      <c r="W1304" s="7">
        <v>4835000</v>
      </c>
      <c r="X1304" s="7">
        <v>4203800</v>
      </c>
      <c r="Y1304" s="7">
        <v>4265600</v>
      </c>
      <c r="Z1304" s="7">
        <v>4369200</v>
      </c>
      <c r="AA1304" s="7">
        <v>4357000</v>
      </c>
      <c r="AB1304" s="5">
        <v>38.923999999999999</v>
      </c>
      <c r="AC1304" s="5">
        <v>38.317999999999998</v>
      </c>
      <c r="AD1304" s="5">
        <v>23.654</v>
      </c>
      <c r="AE1304" s="5">
        <v>22.626999999999999</v>
      </c>
      <c r="AF1304" s="7">
        <v>337800000</v>
      </c>
      <c r="AG1304" s="7">
        <v>337800000</v>
      </c>
      <c r="AH1304" s="7">
        <v>366800000</v>
      </c>
      <c r="AI1304" s="5">
        <v>93.85</v>
      </c>
      <c r="AJ1304" s="7">
        <v>535</v>
      </c>
      <c r="AK1304" s="7">
        <v>317012177</v>
      </c>
      <c r="AL1304" s="6">
        <v>3350.81871</v>
      </c>
      <c r="AM1304" s="7">
        <v>336425271</v>
      </c>
      <c r="AN1304" s="5">
        <v>99.59272</v>
      </c>
    </row>
    <row r="1305" spans="1:40" x14ac:dyDescent="0.3">
      <c r="A1305" s="4" t="s">
        <v>1354</v>
      </c>
      <c r="B1305" s="2">
        <v>4376922</v>
      </c>
      <c r="C1305" s="1" t="s">
        <v>54</v>
      </c>
      <c r="D1305" s="5">
        <v>3164.58765868</v>
      </c>
      <c r="E1305" s="6" t="s">
        <v>42</v>
      </c>
      <c r="F1305" s="6">
        <v>7312.2872369999995</v>
      </c>
      <c r="G1305" s="5">
        <v>-0.17199999999999999</v>
      </c>
      <c r="H1305" s="5">
        <v>14.70815</v>
      </c>
      <c r="I1305" s="5">
        <v>-0.17199999999999999</v>
      </c>
      <c r="J1305" s="5">
        <v>14.70815</v>
      </c>
      <c r="K1305" s="5">
        <v>1.39426841</v>
      </c>
      <c r="L1305" s="5">
        <v>1.39426841</v>
      </c>
      <c r="M1305" s="5">
        <v>119.775785</v>
      </c>
      <c r="N1305" s="5" t="s">
        <v>42</v>
      </c>
      <c r="O1305" s="5" t="s">
        <v>42</v>
      </c>
      <c r="P1305" s="5" t="s">
        <v>42</v>
      </c>
      <c r="Q1305" s="5" t="s">
        <v>42</v>
      </c>
      <c r="R1305" s="5">
        <v>13.4882189998045</v>
      </c>
      <c r="S1305" s="1" t="s">
        <v>49</v>
      </c>
      <c r="T1305" s="7">
        <v>137031</v>
      </c>
      <c r="U1305" s="7">
        <v>111380</v>
      </c>
      <c r="V1305" s="7">
        <v>90965</v>
      </c>
      <c r="W1305" s="7">
        <v>84629</v>
      </c>
      <c r="X1305" s="7">
        <v>139077</v>
      </c>
      <c r="Y1305" s="7">
        <v>154509</v>
      </c>
      <c r="Z1305" s="7">
        <v>148951</v>
      </c>
      <c r="AA1305" s="7">
        <v>137031</v>
      </c>
      <c r="AB1305" s="8">
        <v>100</v>
      </c>
      <c r="AC1305" s="8">
        <v>100</v>
      </c>
      <c r="AD1305" s="5" t="s">
        <v>42</v>
      </c>
      <c r="AE1305" s="5" t="s">
        <v>42</v>
      </c>
      <c r="AF1305" s="7">
        <v>117881416</v>
      </c>
      <c r="AG1305" s="7">
        <v>114854209</v>
      </c>
      <c r="AH1305" s="7">
        <v>111034852</v>
      </c>
      <c r="AI1305" s="5">
        <v>102.47</v>
      </c>
      <c r="AJ1305" s="7">
        <v>480</v>
      </c>
      <c r="AK1305" s="7">
        <v>121405098</v>
      </c>
      <c r="AL1305" s="6">
        <v>3242.7301670000002</v>
      </c>
      <c r="AM1305" s="7">
        <v>116260755</v>
      </c>
      <c r="AN1305" s="5">
        <v>98.127309999999994</v>
      </c>
    </row>
    <row r="1306" spans="1:40" x14ac:dyDescent="0.3">
      <c r="A1306" s="4" t="s">
        <v>1355</v>
      </c>
      <c r="B1306" s="2">
        <v>4146470</v>
      </c>
      <c r="C1306" s="1" t="s">
        <v>41</v>
      </c>
      <c r="D1306" s="5">
        <v>3683.5958544</v>
      </c>
      <c r="E1306" s="6">
        <v>3702.842854</v>
      </c>
      <c r="F1306" s="6" t="s">
        <v>42</v>
      </c>
      <c r="G1306" s="5">
        <v>0.05</v>
      </c>
      <c r="H1306" s="5">
        <v>38.99474</v>
      </c>
      <c r="I1306" s="5">
        <v>0.05</v>
      </c>
      <c r="J1306" s="5">
        <v>38.99474</v>
      </c>
      <c r="K1306" s="5">
        <v>80.385542169999994</v>
      </c>
      <c r="L1306" s="5">
        <v>14.147582700000001</v>
      </c>
      <c r="M1306" s="5">
        <v>77.852975000000001</v>
      </c>
      <c r="N1306" s="5" t="s">
        <v>42</v>
      </c>
      <c r="O1306" s="5" t="s">
        <v>42</v>
      </c>
      <c r="P1306" s="5">
        <v>14.544966000000001</v>
      </c>
      <c r="Q1306" s="5">
        <v>105.29011800000001</v>
      </c>
      <c r="R1306" s="5">
        <v>105.29011800000001</v>
      </c>
      <c r="S1306" s="1" t="s">
        <v>98</v>
      </c>
      <c r="T1306" s="7">
        <v>237464</v>
      </c>
      <c r="U1306" s="7">
        <v>198065</v>
      </c>
      <c r="V1306" s="7">
        <v>162636</v>
      </c>
      <c r="W1306" s="7">
        <v>137176</v>
      </c>
      <c r="X1306" s="7">
        <v>254579</v>
      </c>
      <c r="Y1306" s="7">
        <v>244917</v>
      </c>
      <c r="Z1306" s="7">
        <v>237464</v>
      </c>
      <c r="AA1306" s="7">
        <v>228139</v>
      </c>
      <c r="AB1306" s="5">
        <v>60.749000000000002</v>
      </c>
      <c r="AC1306" s="5">
        <v>62.527999999999999</v>
      </c>
      <c r="AD1306" s="8">
        <v>8.7349999999999994</v>
      </c>
      <c r="AE1306" s="8">
        <v>11.411</v>
      </c>
      <c r="AF1306" s="7">
        <v>27594379</v>
      </c>
      <c r="AG1306" s="7">
        <v>27505074</v>
      </c>
      <c r="AH1306" s="7">
        <v>25044192</v>
      </c>
      <c r="AI1306" s="5">
        <v>96.34</v>
      </c>
      <c r="AJ1306" s="7">
        <v>331</v>
      </c>
      <c r="AK1306" s="7">
        <v>26594191</v>
      </c>
      <c r="AL1306" s="6">
        <v>3548.7288469999999</v>
      </c>
      <c r="AM1306" s="7">
        <v>26303618</v>
      </c>
      <c r="AN1306" s="8">
        <v>95.286100000000005</v>
      </c>
    </row>
    <row r="1307" spans="1:40" x14ac:dyDescent="0.3">
      <c r="A1307" s="4" t="s">
        <v>1356</v>
      </c>
      <c r="B1307" s="2">
        <v>103010</v>
      </c>
      <c r="C1307" s="1" t="s">
        <v>54</v>
      </c>
      <c r="D1307" s="5">
        <v>3468.4074313199999</v>
      </c>
      <c r="E1307" s="6">
        <v>5924.2014310000004</v>
      </c>
      <c r="F1307" s="6">
        <v>5961.8727509999999</v>
      </c>
      <c r="G1307" s="5">
        <v>0.318</v>
      </c>
      <c r="H1307" s="5">
        <v>25.278688524590201</v>
      </c>
      <c r="I1307" s="5">
        <v>0.318</v>
      </c>
      <c r="J1307" s="5">
        <v>25.278688524590201</v>
      </c>
      <c r="K1307" s="5">
        <v>2.32895333</v>
      </c>
      <c r="L1307" s="5">
        <v>2.3336736397081701</v>
      </c>
      <c r="M1307" s="5">
        <v>11.677395000000001</v>
      </c>
      <c r="N1307" s="5" t="s">
        <v>42</v>
      </c>
      <c r="O1307" s="5" t="s">
        <v>42</v>
      </c>
      <c r="P1307" s="5">
        <v>7.9041730000000001</v>
      </c>
      <c r="Q1307" s="5">
        <v>15.986641000000001</v>
      </c>
      <c r="R1307" s="5">
        <v>15.737594043027199</v>
      </c>
      <c r="S1307" s="1" t="s">
        <v>49</v>
      </c>
      <c r="T1307" s="7">
        <v>696697</v>
      </c>
      <c r="U1307" s="7">
        <v>750114</v>
      </c>
      <c r="V1307" s="7">
        <v>673418</v>
      </c>
      <c r="W1307" s="7">
        <v>592753</v>
      </c>
      <c r="X1307" s="7">
        <v>764700</v>
      </c>
      <c r="Y1307" s="7">
        <v>743417</v>
      </c>
      <c r="Z1307" s="7">
        <v>724416</v>
      </c>
      <c r="AA1307" s="7">
        <v>696697</v>
      </c>
      <c r="AB1307" s="5">
        <v>55.484999999999999</v>
      </c>
      <c r="AC1307" s="5">
        <v>54.298999999999999</v>
      </c>
      <c r="AD1307" s="5">
        <v>49.595999999999997</v>
      </c>
      <c r="AE1307" s="5">
        <v>48.411000000000001</v>
      </c>
      <c r="AF1307" s="7">
        <v>112693206</v>
      </c>
      <c r="AG1307" s="7">
        <v>112650930</v>
      </c>
      <c r="AH1307" s="7">
        <v>112547846</v>
      </c>
      <c r="AI1307" s="5">
        <v>105.38</v>
      </c>
      <c r="AJ1307" s="7">
        <v>353</v>
      </c>
      <c r="AK1307" s="7">
        <v>118516749</v>
      </c>
      <c r="AL1307" s="6">
        <v>3655.0565390000002</v>
      </c>
      <c r="AM1307" s="7">
        <v>111732726</v>
      </c>
      <c r="AN1307" s="5">
        <v>99.349260000000001</v>
      </c>
    </row>
    <row r="1308" spans="1:40" x14ac:dyDescent="0.3">
      <c r="A1308" s="4" t="s">
        <v>1357</v>
      </c>
      <c r="B1308" s="2">
        <v>100173</v>
      </c>
      <c r="C1308" s="1" t="s">
        <v>41</v>
      </c>
      <c r="D1308" s="5">
        <v>3397.5987190400001</v>
      </c>
      <c r="E1308" s="6" t="s">
        <v>42</v>
      </c>
      <c r="F1308" s="6">
        <v>2288.658719</v>
      </c>
      <c r="G1308" s="5">
        <v>0.94</v>
      </c>
      <c r="H1308" s="5">
        <v>12.020151133501299</v>
      </c>
      <c r="I1308" s="5">
        <v>0.94</v>
      </c>
      <c r="J1308" s="5">
        <v>12.020151133501299</v>
      </c>
      <c r="K1308" s="5">
        <v>1.38904610625129</v>
      </c>
      <c r="L1308" s="5">
        <v>1.2030832168315</v>
      </c>
      <c r="M1308" s="5">
        <v>11.380872999999999</v>
      </c>
      <c r="N1308" s="5" t="s">
        <v>42</v>
      </c>
      <c r="O1308" s="5" t="s">
        <v>42</v>
      </c>
      <c r="P1308" s="5" t="s">
        <v>42</v>
      </c>
      <c r="Q1308" s="5" t="s">
        <v>42</v>
      </c>
      <c r="R1308" s="5" t="s">
        <v>42</v>
      </c>
      <c r="S1308" s="1" t="s">
        <v>49</v>
      </c>
      <c r="T1308" s="7">
        <v>810038</v>
      </c>
      <c r="U1308" s="7">
        <v>790511</v>
      </c>
      <c r="V1308" s="7">
        <v>652358</v>
      </c>
      <c r="W1308" s="7">
        <v>594930</v>
      </c>
      <c r="X1308" s="7">
        <v>748473</v>
      </c>
      <c r="Y1308" s="7">
        <v>752430</v>
      </c>
      <c r="Z1308" s="7">
        <v>778542</v>
      </c>
      <c r="AA1308" s="7">
        <v>810038</v>
      </c>
      <c r="AB1308" s="5" t="s">
        <v>42</v>
      </c>
      <c r="AC1308" s="5" t="s">
        <v>42</v>
      </c>
      <c r="AD1308" s="5" t="s">
        <v>42</v>
      </c>
      <c r="AE1308" s="5" t="s">
        <v>42</v>
      </c>
      <c r="AF1308" s="7">
        <v>71355869</v>
      </c>
      <c r="AG1308" s="7">
        <v>72170433</v>
      </c>
      <c r="AH1308" s="7">
        <v>72586992</v>
      </c>
      <c r="AI1308" s="5">
        <v>72.739999999999995</v>
      </c>
      <c r="AJ1308" s="7">
        <v>299</v>
      </c>
      <c r="AK1308" s="7">
        <v>51791898</v>
      </c>
      <c r="AL1308" s="6">
        <v>2471.509372</v>
      </c>
      <c r="AM1308" s="7">
        <v>67894804</v>
      </c>
      <c r="AN1308" s="8">
        <v>95.359700000000004</v>
      </c>
    </row>
    <row r="1309" spans="1:40" x14ac:dyDescent="0.3">
      <c r="A1309" s="4" t="s">
        <v>1358</v>
      </c>
      <c r="B1309" s="2">
        <v>4861263</v>
      </c>
      <c r="C1309" s="1" t="s">
        <v>54</v>
      </c>
      <c r="D1309" s="5">
        <v>2732.6517457999998</v>
      </c>
      <c r="E1309" s="6">
        <v>2491.6517450000001</v>
      </c>
      <c r="F1309" s="6">
        <v>2483.651746</v>
      </c>
      <c r="G1309" s="5">
        <v>-0.95199999999999996</v>
      </c>
      <c r="H1309" s="5" t="s">
        <v>799</v>
      </c>
      <c r="I1309" s="5">
        <v>-0.95199999999999996</v>
      </c>
      <c r="J1309" s="5" t="s">
        <v>799</v>
      </c>
      <c r="K1309" s="5">
        <v>4.8938618900000002</v>
      </c>
      <c r="L1309" s="5">
        <v>4.6064034700000001</v>
      </c>
      <c r="M1309" s="5" t="s">
        <v>799</v>
      </c>
      <c r="N1309" s="5" t="s">
        <v>42</v>
      </c>
      <c r="O1309" s="5" t="s">
        <v>42</v>
      </c>
      <c r="P1309" s="5">
        <v>5.0591910000000002</v>
      </c>
      <c r="Q1309" s="5" t="s">
        <v>799</v>
      </c>
      <c r="R1309" s="5">
        <v>-14.159122999999999</v>
      </c>
      <c r="S1309" s="1" t="s">
        <v>49</v>
      </c>
      <c r="T1309" s="7">
        <v>429800</v>
      </c>
      <c r="U1309" s="7">
        <v>256700</v>
      </c>
      <c r="V1309" s="7">
        <v>128400</v>
      </c>
      <c r="W1309" s="7">
        <v>94400</v>
      </c>
      <c r="X1309" s="7">
        <v>492500</v>
      </c>
      <c r="Y1309" s="7">
        <v>471300</v>
      </c>
      <c r="Z1309" s="7">
        <v>453700</v>
      </c>
      <c r="AA1309" s="7">
        <v>429800</v>
      </c>
      <c r="AB1309" s="8">
        <v>34.76</v>
      </c>
      <c r="AC1309" s="5">
        <v>43.289000000000001</v>
      </c>
      <c r="AD1309" s="5">
        <v>-47.255000000000003</v>
      </c>
      <c r="AE1309" s="5">
        <v>-37.765999999999998</v>
      </c>
      <c r="AF1309" s="7">
        <v>71378678</v>
      </c>
      <c r="AG1309" s="7">
        <v>71002862</v>
      </c>
      <c r="AH1309" s="7">
        <v>69909356</v>
      </c>
      <c r="AI1309" s="5">
        <v>47.33</v>
      </c>
      <c r="AJ1309" s="7">
        <v>268</v>
      </c>
      <c r="AK1309" s="7">
        <v>33795618</v>
      </c>
      <c r="AL1309" s="6">
        <v>1293.3583000000001</v>
      </c>
      <c r="AM1309" s="7">
        <v>55083268</v>
      </c>
      <c r="AN1309" s="5">
        <v>77.142529999999994</v>
      </c>
    </row>
    <row r="1310" spans="1:40" x14ac:dyDescent="0.3">
      <c r="A1310" s="4" t="s">
        <v>1359</v>
      </c>
      <c r="B1310" s="2">
        <v>4189101</v>
      </c>
      <c r="C1310" s="1" t="s">
        <v>54</v>
      </c>
      <c r="D1310" s="5">
        <v>3150.4692411999999</v>
      </c>
      <c r="E1310" s="6">
        <v>4381.4772409999996</v>
      </c>
      <c r="F1310" s="6" t="s">
        <v>42</v>
      </c>
      <c r="G1310" s="5">
        <v>0.41</v>
      </c>
      <c r="H1310" s="5">
        <v>13.910093</v>
      </c>
      <c r="I1310" s="5">
        <v>0.41</v>
      </c>
      <c r="J1310" s="5">
        <v>13.910093</v>
      </c>
      <c r="K1310" s="5">
        <v>2.1315310599999999</v>
      </c>
      <c r="L1310" s="5">
        <v>1.8037835499999999</v>
      </c>
      <c r="M1310" s="5">
        <v>16.59919</v>
      </c>
      <c r="N1310" s="5" t="s">
        <v>42</v>
      </c>
      <c r="O1310" s="5" t="s">
        <v>42</v>
      </c>
      <c r="P1310" s="5">
        <v>0.81094500000000003</v>
      </c>
      <c r="Q1310" s="5">
        <v>3.7317529999999999</v>
      </c>
      <c r="R1310" s="5">
        <v>3.7317529999999999</v>
      </c>
      <c r="S1310" s="1" t="s">
        <v>45</v>
      </c>
      <c r="T1310" s="7">
        <v>5261770</v>
      </c>
      <c r="U1310" s="7">
        <v>4989833</v>
      </c>
      <c r="V1310" s="7">
        <v>5010785</v>
      </c>
      <c r="W1310" s="7">
        <v>3759113</v>
      </c>
      <c r="X1310" s="7">
        <v>5402930</v>
      </c>
      <c r="Y1310" s="7">
        <v>5414890</v>
      </c>
      <c r="Z1310" s="7">
        <v>5324711</v>
      </c>
      <c r="AA1310" s="7">
        <v>5261770</v>
      </c>
      <c r="AB1310" s="5">
        <v>38.685000000000002</v>
      </c>
      <c r="AC1310" s="5">
        <v>39.151000000000003</v>
      </c>
      <c r="AD1310" s="8">
        <v>11.603999999999999</v>
      </c>
      <c r="AE1310" s="8">
        <v>12.352</v>
      </c>
      <c r="AF1310" s="7">
        <v>192102000</v>
      </c>
      <c r="AG1310" s="7">
        <v>192013000</v>
      </c>
      <c r="AH1310" s="7">
        <v>197538000</v>
      </c>
      <c r="AI1310" s="5">
        <v>102.28</v>
      </c>
      <c r="AJ1310" s="7">
        <v>422</v>
      </c>
      <c r="AK1310" s="7">
        <v>196474778</v>
      </c>
      <c r="AL1310" s="6">
        <v>3222.1863589999998</v>
      </c>
      <c r="AM1310" s="7">
        <v>175968800</v>
      </c>
      <c r="AN1310" s="5">
        <v>91.601860000000002</v>
      </c>
    </row>
    <row r="1311" spans="1:40" x14ac:dyDescent="0.3">
      <c r="A1311" s="4" t="s">
        <v>1360</v>
      </c>
      <c r="B1311" s="2">
        <v>4641273</v>
      </c>
      <c r="C1311" s="1" t="s">
        <v>54</v>
      </c>
      <c r="D1311" s="5">
        <v>2856.7328171300001</v>
      </c>
      <c r="E1311" s="6">
        <v>2434.5598169999998</v>
      </c>
      <c r="F1311" s="6">
        <v>2443.9518170000001</v>
      </c>
      <c r="G1311" s="5">
        <v>0.79800000000000004</v>
      </c>
      <c r="H1311" s="5">
        <v>7.5241110000000004</v>
      </c>
      <c r="I1311" s="5">
        <v>0.79800000000000004</v>
      </c>
      <c r="J1311" s="5">
        <v>7.5241110000000004</v>
      </c>
      <c r="K1311" s="5">
        <v>1.36894615</v>
      </c>
      <c r="L1311" s="5">
        <v>1.36894615</v>
      </c>
      <c r="M1311" s="5">
        <v>55.895598999999997</v>
      </c>
      <c r="N1311" s="5" t="s">
        <v>42</v>
      </c>
      <c r="O1311" s="5" t="s">
        <v>799</v>
      </c>
      <c r="P1311" s="5">
        <v>1.5285169999999999</v>
      </c>
      <c r="Q1311" s="5">
        <v>4.5182500000000001</v>
      </c>
      <c r="R1311" s="5">
        <v>4.5182500000000001</v>
      </c>
      <c r="S1311" s="1" t="s">
        <v>49</v>
      </c>
      <c r="T1311" s="7">
        <v>1676625</v>
      </c>
      <c r="U1311" s="7">
        <v>1738738</v>
      </c>
      <c r="V1311" s="7">
        <v>1059216</v>
      </c>
      <c r="W1311" s="7">
        <v>782738</v>
      </c>
      <c r="X1311" s="7">
        <v>1592759</v>
      </c>
      <c r="Y1311" s="7">
        <v>1688527</v>
      </c>
      <c r="Z1311" s="7">
        <v>1670463</v>
      </c>
      <c r="AA1311" s="7">
        <v>1676625</v>
      </c>
      <c r="AB1311" s="5">
        <v>43.472000000000001</v>
      </c>
      <c r="AC1311" s="5">
        <v>37.249000000000002</v>
      </c>
      <c r="AD1311" s="5">
        <v>40.631</v>
      </c>
      <c r="AE1311" s="8">
        <v>33.83</v>
      </c>
      <c r="AF1311" s="7">
        <v>52311533</v>
      </c>
      <c r="AG1311" s="7">
        <v>52310724</v>
      </c>
      <c r="AH1311" s="7">
        <v>52018114</v>
      </c>
      <c r="AI1311" s="5">
        <v>101.46</v>
      </c>
      <c r="AJ1311" s="7">
        <v>336</v>
      </c>
      <c r="AK1311" s="7">
        <v>53077169</v>
      </c>
      <c r="AL1311" s="6">
        <v>2898.5441989999999</v>
      </c>
      <c r="AM1311" s="7">
        <v>51380603</v>
      </c>
      <c r="AN1311" s="5">
        <v>98.220410000000001</v>
      </c>
    </row>
    <row r="1312" spans="1:40" x14ac:dyDescent="0.3">
      <c r="A1312" s="4" t="s">
        <v>1361</v>
      </c>
      <c r="B1312" s="2">
        <v>6675401</v>
      </c>
      <c r="C1312" s="1" t="s">
        <v>54</v>
      </c>
      <c r="D1312" s="5">
        <v>3341.4644931799999</v>
      </c>
      <c r="E1312" s="6">
        <v>4509.4644930000004</v>
      </c>
      <c r="F1312" s="6" t="s">
        <v>42</v>
      </c>
      <c r="G1312" s="5">
        <v>0.35699999999999998</v>
      </c>
      <c r="H1312" s="5">
        <v>17.956962000000001</v>
      </c>
      <c r="I1312" s="5">
        <v>0.29499999999999998</v>
      </c>
      <c r="J1312" s="5">
        <v>21.173134000000001</v>
      </c>
      <c r="K1312" s="5">
        <v>4.5667010000000001</v>
      </c>
      <c r="L1312" s="5">
        <v>1.16238672</v>
      </c>
      <c r="M1312" s="5">
        <v>12.684191999999999</v>
      </c>
      <c r="N1312" s="5" t="s">
        <v>42</v>
      </c>
      <c r="O1312" s="5" t="s">
        <v>42</v>
      </c>
      <c r="P1312" s="5">
        <v>2.134153</v>
      </c>
      <c r="Q1312" s="5">
        <v>10.366585000000001</v>
      </c>
      <c r="R1312" s="5">
        <v>10.366585000000001</v>
      </c>
      <c r="S1312" s="1" t="s">
        <v>43</v>
      </c>
      <c r="T1312" s="7">
        <v>2113000</v>
      </c>
      <c r="U1312" s="7">
        <v>2191000</v>
      </c>
      <c r="V1312" s="7">
        <v>2391000</v>
      </c>
      <c r="W1312" s="7">
        <v>2111000</v>
      </c>
      <c r="X1312" s="7">
        <v>2113000</v>
      </c>
      <c r="Y1312" s="7">
        <v>2108000</v>
      </c>
      <c r="Z1312" s="7">
        <v>2111000</v>
      </c>
      <c r="AA1312" s="7">
        <v>2139000</v>
      </c>
      <c r="AB1312" s="5">
        <v>32.417999999999999</v>
      </c>
      <c r="AC1312" s="5">
        <v>32.417999999999999</v>
      </c>
      <c r="AD1312" s="5">
        <v>18.363</v>
      </c>
      <c r="AE1312" s="5">
        <v>18.363</v>
      </c>
      <c r="AF1312" s="7">
        <v>47000000</v>
      </c>
      <c r="AG1312" s="7">
        <v>48831868</v>
      </c>
      <c r="AH1312" s="7">
        <v>51000000</v>
      </c>
      <c r="AI1312" s="5">
        <v>90.05</v>
      </c>
      <c r="AJ1312" s="7">
        <v>425</v>
      </c>
      <c r="AK1312" s="7">
        <v>42423439</v>
      </c>
      <c r="AL1312" s="6">
        <v>3009.0945280000001</v>
      </c>
      <c r="AM1312" s="7">
        <v>43925671</v>
      </c>
      <c r="AN1312" s="5">
        <v>93.241990000000001</v>
      </c>
    </row>
    <row r="1313" spans="1:40" x14ac:dyDescent="0.3">
      <c r="A1313" s="4" t="s">
        <v>1362</v>
      </c>
      <c r="B1313" s="2">
        <v>4218241</v>
      </c>
      <c r="C1313" s="1" t="s">
        <v>54</v>
      </c>
      <c r="D1313" s="5">
        <v>3020.0279999999998</v>
      </c>
      <c r="E1313" s="6">
        <v>3296.0279999999998</v>
      </c>
      <c r="F1313" s="6" t="s">
        <v>42</v>
      </c>
      <c r="G1313" s="8">
        <v>1.31</v>
      </c>
      <c r="H1313" s="5">
        <v>6.599037</v>
      </c>
      <c r="I1313" s="8">
        <v>1.31</v>
      </c>
      <c r="J1313" s="5">
        <v>6.6096490000000001</v>
      </c>
      <c r="K1313" s="5">
        <v>1.8171952200000001</v>
      </c>
      <c r="L1313" s="5">
        <v>1.52468636</v>
      </c>
      <c r="M1313" s="5">
        <v>15.45641</v>
      </c>
      <c r="N1313" s="5" t="s">
        <v>42</v>
      </c>
      <c r="O1313" s="5" t="s">
        <v>42</v>
      </c>
      <c r="P1313" s="5">
        <v>0.64520500000000003</v>
      </c>
      <c r="Q1313" s="5">
        <v>5.0998419999999998</v>
      </c>
      <c r="R1313" s="5">
        <v>5.0998419999999998</v>
      </c>
      <c r="S1313" s="1" t="s">
        <v>49</v>
      </c>
      <c r="T1313" s="7">
        <v>5151500</v>
      </c>
      <c r="U1313" s="7">
        <v>4417700</v>
      </c>
      <c r="V1313" s="7">
        <v>3886800</v>
      </c>
      <c r="W1313" s="7">
        <v>3076400</v>
      </c>
      <c r="X1313" s="7">
        <v>5108500</v>
      </c>
      <c r="Y1313" s="7">
        <v>5186900</v>
      </c>
      <c r="Z1313" s="7">
        <v>5208300</v>
      </c>
      <c r="AA1313" s="7">
        <v>5151500</v>
      </c>
      <c r="AB1313" s="8">
        <v>22.84</v>
      </c>
      <c r="AC1313" s="8">
        <v>22.19</v>
      </c>
      <c r="AD1313" s="5">
        <v>13.321999999999999</v>
      </c>
      <c r="AE1313" s="8">
        <v>12.651</v>
      </c>
      <c r="AF1313" s="7">
        <v>66000000</v>
      </c>
      <c r="AG1313" s="7">
        <v>66300000</v>
      </c>
      <c r="AH1313" s="7">
        <v>66700000</v>
      </c>
      <c r="AI1313" s="5">
        <v>97.89</v>
      </c>
      <c r="AJ1313" s="7">
        <v>460</v>
      </c>
      <c r="AK1313" s="7">
        <v>65389667</v>
      </c>
      <c r="AL1313" s="6">
        <v>2956.2668450000001</v>
      </c>
      <c r="AM1313" s="7">
        <v>65076735</v>
      </c>
      <c r="AN1313" s="5">
        <v>97.420259999999999</v>
      </c>
    </row>
    <row r="1314" spans="1:40" x14ac:dyDescent="0.3">
      <c r="A1314" s="4" t="s">
        <v>1363</v>
      </c>
      <c r="B1314" s="2">
        <v>1019278</v>
      </c>
      <c r="C1314" s="1" t="s">
        <v>41</v>
      </c>
      <c r="D1314" s="5">
        <v>3398.2658461300002</v>
      </c>
      <c r="E1314" s="6" t="s">
        <v>42</v>
      </c>
      <c r="F1314" s="6">
        <v>5637.2658459999993</v>
      </c>
      <c r="G1314" s="5">
        <v>0.53900000000000003</v>
      </c>
      <c r="H1314" s="5">
        <v>14.258771929824601</v>
      </c>
      <c r="I1314" s="5">
        <v>0.53900000000000003</v>
      </c>
      <c r="J1314" s="5">
        <v>14.258771929824601</v>
      </c>
      <c r="K1314" s="5">
        <v>1.56851484901341</v>
      </c>
      <c r="L1314" s="5">
        <v>1.00964580371086</v>
      </c>
      <c r="M1314" s="5">
        <v>11.027815</v>
      </c>
      <c r="N1314" s="5" t="s">
        <v>42</v>
      </c>
      <c r="O1314" s="5" t="s">
        <v>42</v>
      </c>
      <c r="P1314" s="5" t="s">
        <v>42</v>
      </c>
      <c r="Q1314" s="5" t="s">
        <v>42</v>
      </c>
      <c r="R1314" s="5" t="s">
        <v>42</v>
      </c>
      <c r="S1314" s="1" t="s">
        <v>49</v>
      </c>
      <c r="T1314" s="7">
        <v>1022900</v>
      </c>
      <c r="U1314" s="7">
        <v>1102700</v>
      </c>
      <c r="V1314" s="7">
        <v>638700</v>
      </c>
      <c r="W1314" s="7">
        <v>653700</v>
      </c>
      <c r="X1314" s="7">
        <v>985200</v>
      </c>
      <c r="Y1314" s="7">
        <v>991600</v>
      </c>
      <c r="Z1314" s="7">
        <v>1009800</v>
      </c>
      <c r="AA1314" s="7">
        <v>1022900</v>
      </c>
      <c r="AB1314" s="5" t="s">
        <v>42</v>
      </c>
      <c r="AC1314" s="5" t="s">
        <v>42</v>
      </c>
      <c r="AD1314" s="5" t="s">
        <v>42</v>
      </c>
      <c r="AE1314" s="5" t="s">
        <v>42</v>
      </c>
      <c r="AF1314" s="7">
        <v>104529863</v>
      </c>
      <c r="AG1314" s="7">
        <v>104560618</v>
      </c>
      <c r="AH1314" s="7">
        <v>105011371</v>
      </c>
      <c r="AI1314" s="5">
        <v>79.180000000000007</v>
      </c>
      <c r="AJ1314" s="7">
        <v>284</v>
      </c>
      <c r="AK1314" s="7">
        <v>82767509</v>
      </c>
      <c r="AL1314" s="6">
        <v>2690.7717170000001</v>
      </c>
      <c r="AM1314" s="7">
        <v>80284421</v>
      </c>
      <c r="AN1314" s="5">
        <v>76.805250000000001</v>
      </c>
    </row>
    <row r="1315" spans="1:40" x14ac:dyDescent="0.3">
      <c r="A1315" s="4" t="s">
        <v>1364</v>
      </c>
      <c r="B1315" s="2">
        <v>100185</v>
      </c>
      <c r="C1315" s="1" t="s">
        <v>54</v>
      </c>
      <c r="D1315" s="5">
        <v>3254.5303703999998</v>
      </c>
      <c r="E1315" s="6" t="s">
        <v>42</v>
      </c>
      <c r="F1315" s="6">
        <v>3856.8383699999999</v>
      </c>
      <c r="G1315" s="5">
        <v>0.83</v>
      </c>
      <c r="H1315" s="5">
        <v>19.782747603833901</v>
      </c>
      <c r="I1315" s="5">
        <v>0.83</v>
      </c>
      <c r="J1315" s="5">
        <v>19.782747603833901</v>
      </c>
      <c r="K1315" s="5">
        <v>3.6792415118440802</v>
      </c>
      <c r="L1315" s="5">
        <v>1.8228225099792901</v>
      </c>
      <c r="M1315" s="5">
        <v>16.146023</v>
      </c>
      <c r="N1315" s="5" t="s">
        <v>42</v>
      </c>
      <c r="O1315" s="5" t="s">
        <v>42</v>
      </c>
      <c r="P1315" s="5" t="s">
        <v>42</v>
      </c>
      <c r="Q1315" s="5" t="s">
        <v>42</v>
      </c>
      <c r="R1315" s="5" t="s">
        <v>42</v>
      </c>
      <c r="S1315" s="1" t="s">
        <v>49</v>
      </c>
      <c r="T1315" s="7">
        <v>704448</v>
      </c>
      <c r="U1315" s="7">
        <v>679355</v>
      </c>
      <c r="V1315" s="7">
        <v>620647</v>
      </c>
      <c r="W1315" s="7">
        <v>596822</v>
      </c>
      <c r="X1315" s="7">
        <v>726975</v>
      </c>
      <c r="Y1315" s="7">
        <v>713405</v>
      </c>
      <c r="Z1315" s="7">
        <v>704869</v>
      </c>
      <c r="AA1315" s="7">
        <v>704448</v>
      </c>
      <c r="AB1315" s="5" t="s">
        <v>42</v>
      </c>
      <c r="AC1315" s="5" t="s">
        <v>42</v>
      </c>
      <c r="AD1315" s="5" t="s">
        <v>42</v>
      </c>
      <c r="AE1315" s="5" t="s">
        <v>42</v>
      </c>
      <c r="AF1315" s="7">
        <v>52545891</v>
      </c>
      <c r="AG1315" s="7">
        <v>52522803</v>
      </c>
      <c r="AH1315" s="7">
        <v>53426989</v>
      </c>
      <c r="AI1315" s="5">
        <v>71.959999999999994</v>
      </c>
      <c r="AJ1315" s="7">
        <v>301</v>
      </c>
      <c r="AK1315" s="7">
        <v>37823896</v>
      </c>
      <c r="AL1315" s="6">
        <v>2342.05564</v>
      </c>
      <c r="AM1315" s="7">
        <v>51871750</v>
      </c>
      <c r="AN1315" s="5">
        <v>98.690079999999995</v>
      </c>
    </row>
    <row r="1316" spans="1:40" x14ac:dyDescent="0.3">
      <c r="A1316" s="4" t="s">
        <v>1365</v>
      </c>
      <c r="B1316" s="2">
        <v>4435414</v>
      </c>
      <c r="C1316" s="1" t="s">
        <v>54</v>
      </c>
      <c r="D1316" s="5">
        <v>2943.70682106</v>
      </c>
      <c r="E1316" s="6">
        <v>4178.7068209999998</v>
      </c>
      <c r="F1316" s="6" t="s">
        <v>42</v>
      </c>
      <c r="G1316" s="5">
        <v>-2.4860000000000002</v>
      </c>
      <c r="H1316" s="5" t="s">
        <v>799</v>
      </c>
      <c r="I1316" s="5">
        <v>-2.4860000000000002</v>
      </c>
      <c r="J1316" s="5" t="s">
        <v>799</v>
      </c>
      <c r="K1316" s="5">
        <v>0.50048932999999995</v>
      </c>
      <c r="L1316" s="5">
        <v>0.50048932999999995</v>
      </c>
      <c r="M1316" s="5">
        <v>9.9960909999999998</v>
      </c>
      <c r="N1316" s="5" t="s">
        <v>42</v>
      </c>
      <c r="O1316" s="5" t="s">
        <v>42</v>
      </c>
      <c r="P1316" s="5">
        <v>0.119724</v>
      </c>
      <c r="Q1316" s="5">
        <v>11.59544</v>
      </c>
      <c r="R1316" s="5">
        <v>11.59544</v>
      </c>
      <c r="S1316" s="1" t="s">
        <v>49</v>
      </c>
      <c r="T1316" s="7">
        <v>38324800</v>
      </c>
      <c r="U1316" s="7">
        <v>46830300</v>
      </c>
      <c r="V1316" s="7">
        <v>27253400</v>
      </c>
      <c r="W1316" s="7">
        <v>15115900</v>
      </c>
      <c r="X1316" s="7">
        <v>34902700</v>
      </c>
      <c r="Y1316" s="7">
        <v>37253900</v>
      </c>
      <c r="Z1316" s="7">
        <v>37675400</v>
      </c>
      <c r="AA1316" s="7">
        <v>38324800</v>
      </c>
      <c r="AB1316" s="8">
        <v>7.72</v>
      </c>
      <c r="AC1316" s="8">
        <v>1.75</v>
      </c>
      <c r="AD1316" s="8">
        <v>6.008</v>
      </c>
      <c r="AE1316" s="5">
        <v>4.2999999999999997E-2</v>
      </c>
      <c r="AF1316" s="7">
        <v>115123458</v>
      </c>
      <c r="AG1316" s="7">
        <v>117148630</v>
      </c>
      <c r="AH1316" s="7">
        <v>122986286</v>
      </c>
      <c r="AI1316" s="5">
        <v>78.62</v>
      </c>
      <c r="AJ1316" s="7">
        <v>419</v>
      </c>
      <c r="AK1316" s="7">
        <v>90511940</v>
      </c>
      <c r="AL1316" s="6">
        <v>2314.3903049999999</v>
      </c>
      <c r="AM1316" s="7">
        <v>83937661</v>
      </c>
      <c r="AN1316" s="8">
        <v>72.911000000000001</v>
      </c>
    </row>
    <row r="1317" spans="1:40" x14ac:dyDescent="0.3">
      <c r="A1317" s="4" t="s">
        <v>1366</v>
      </c>
      <c r="B1317" s="2">
        <v>6529059</v>
      </c>
      <c r="C1317" s="1" t="s">
        <v>54</v>
      </c>
      <c r="D1317" s="5">
        <v>2954.6786358899999</v>
      </c>
      <c r="E1317" s="6">
        <v>3255.0786349999998</v>
      </c>
      <c r="F1317" s="6" t="s">
        <v>42</v>
      </c>
      <c r="G1317" s="5">
        <v>-3.0000000000000001E-3</v>
      </c>
      <c r="H1317" s="5" t="s">
        <v>799</v>
      </c>
      <c r="I1317" s="5">
        <v>-3.0000000000000001E-3</v>
      </c>
      <c r="J1317" s="5" t="s">
        <v>799</v>
      </c>
      <c r="K1317" s="5">
        <v>26.438356159999998</v>
      </c>
      <c r="L1317" s="5">
        <v>6.8683273999999992</v>
      </c>
      <c r="M1317" s="5">
        <v>75.194805000000002</v>
      </c>
      <c r="N1317" s="5" t="s">
        <v>42</v>
      </c>
      <c r="O1317" s="5" t="s">
        <v>42</v>
      </c>
      <c r="P1317" s="5">
        <v>0.60898399999999997</v>
      </c>
      <c r="Q1317" s="5">
        <v>40.074837000000002</v>
      </c>
      <c r="R1317" s="5">
        <v>40.074837000000002</v>
      </c>
      <c r="S1317" s="1" t="s">
        <v>49</v>
      </c>
      <c r="T1317" s="7">
        <v>4885000</v>
      </c>
      <c r="U1317" s="7">
        <v>6018000</v>
      </c>
      <c r="V1317" s="7">
        <v>6421000</v>
      </c>
      <c r="W1317" s="7">
        <v>3720800</v>
      </c>
      <c r="X1317" s="7">
        <v>5345100</v>
      </c>
      <c r="Y1317" s="7">
        <v>5188500</v>
      </c>
      <c r="Z1317" s="7">
        <v>4981900</v>
      </c>
      <c r="AA1317" s="7">
        <v>4885000</v>
      </c>
      <c r="AB1317" s="8">
        <v>11.32</v>
      </c>
      <c r="AC1317" s="8">
        <v>11.738</v>
      </c>
      <c r="AD1317" s="5">
        <v>-4.194</v>
      </c>
      <c r="AE1317" s="5">
        <v>-1.085</v>
      </c>
      <c r="AF1317" s="7">
        <v>507581054</v>
      </c>
      <c r="AG1317" s="7">
        <v>501172106</v>
      </c>
      <c r="AH1317" s="7">
        <v>477843818</v>
      </c>
      <c r="AI1317" s="5">
        <v>55.81</v>
      </c>
      <c r="AJ1317" s="7">
        <v>284</v>
      </c>
      <c r="AK1317" s="7">
        <v>284810556</v>
      </c>
      <c r="AL1317" s="6">
        <v>1649.0531189999999</v>
      </c>
      <c r="AM1317" s="7">
        <v>418690283</v>
      </c>
      <c r="AN1317" s="5">
        <v>82.046710000000004</v>
      </c>
    </row>
    <row r="1318" spans="1:40" x14ac:dyDescent="0.3">
      <c r="A1318" s="4" t="s">
        <v>1367</v>
      </c>
      <c r="B1318" s="2">
        <v>4098794</v>
      </c>
      <c r="C1318" s="1" t="s">
        <v>41</v>
      </c>
      <c r="D1318" s="5">
        <v>3315.5246880899999</v>
      </c>
      <c r="E1318" s="6">
        <v>3634.2806879999998</v>
      </c>
      <c r="F1318" s="6">
        <v>3634.2806879999998</v>
      </c>
      <c r="G1318" s="5">
        <v>0.66100000000000003</v>
      </c>
      <c r="H1318" s="5">
        <v>7.3634810000000002</v>
      </c>
      <c r="I1318" s="5">
        <v>0.66100000000000003</v>
      </c>
      <c r="J1318" s="5">
        <v>7.3634810000000002</v>
      </c>
      <c r="K1318" s="5">
        <v>1.7419094399999999</v>
      </c>
      <c r="L1318" s="5">
        <v>1.7419094399999999</v>
      </c>
      <c r="M1318" s="5">
        <v>11.405286</v>
      </c>
      <c r="N1318" s="5">
        <v>10.9560494880253</v>
      </c>
      <c r="O1318" s="5">
        <v>15.1510786548354</v>
      </c>
      <c r="P1318" s="5">
        <v>1.4630540000000001</v>
      </c>
      <c r="Q1318" s="5">
        <v>4.7490410000000001</v>
      </c>
      <c r="R1318" s="5">
        <v>4.7490410000000001</v>
      </c>
      <c r="S1318" s="1" t="s">
        <v>49</v>
      </c>
      <c r="T1318" s="7">
        <v>2566701</v>
      </c>
      <c r="U1318" s="7">
        <v>2419967</v>
      </c>
      <c r="V1318" s="7">
        <v>1579230</v>
      </c>
      <c r="W1318" s="7">
        <v>1328129</v>
      </c>
      <c r="X1318" s="7">
        <v>2484038</v>
      </c>
      <c r="Y1318" s="7">
        <v>2506990</v>
      </c>
      <c r="Z1318" s="7">
        <v>2555476</v>
      </c>
      <c r="AA1318" s="7">
        <v>2566701</v>
      </c>
      <c r="AB1318" s="5">
        <v>39.719000000000001</v>
      </c>
      <c r="AC1318" s="5">
        <v>34.226999999999997</v>
      </c>
      <c r="AD1318" s="5">
        <v>36.398000000000003</v>
      </c>
      <c r="AE1318" s="5">
        <v>30.603999999999999</v>
      </c>
      <c r="AF1318" s="7">
        <v>128061981</v>
      </c>
      <c r="AG1318" s="7">
        <v>128061981</v>
      </c>
      <c r="AH1318" s="7">
        <v>127125437</v>
      </c>
      <c r="AI1318" s="5">
        <v>18.28</v>
      </c>
      <c r="AJ1318" s="7">
        <v>161</v>
      </c>
      <c r="AK1318" s="7">
        <v>23405402</v>
      </c>
      <c r="AL1318" s="6">
        <v>605.96585700000003</v>
      </c>
      <c r="AM1318" s="7">
        <v>89799733</v>
      </c>
      <c r="AN1318" s="5">
        <v>70.12209</v>
      </c>
    </row>
    <row r="1319" spans="1:40" x14ac:dyDescent="0.3">
      <c r="A1319" s="4" t="s">
        <v>1368</v>
      </c>
      <c r="B1319" s="2">
        <v>4157503</v>
      </c>
      <c r="C1319" s="1" t="s">
        <v>54</v>
      </c>
      <c r="D1319" s="5">
        <v>3092.2319282100002</v>
      </c>
      <c r="E1319" s="6">
        <v>6556.1689280000001</v>
      </c>
      <c r="F1319" s="6" t="s">
        <v>42</v>
      </c>
      <c r="G1319" s="5">
        <v>0.27200000000000002</v>
      </c>
      <c r="H1319" s="5">
        <v>5.6509359999999997</v>
      </c>
      <c r="I1319" s="5">
        <v>0.27200000000000002</v>
      </c>
      <c r="J1319" s="5">
        <v>5.6509359999999997</v>
      </c>
      <c r="K1319" s="5">
        <v>1.38291517</v>
      </c>
      <c r="L1319" s="5">
        <v>1.3167124799999999</v>
      </c>
      <c r="M1319" s="5" t="s">
        <v>799</v>
      </c>
      <c r="N1319" s="5" t="s">
        <v>42</v>
      </c>
      <c r="O1319" s="5" t="s">
        <v>42</v>
      </c>
      <c r="P1319" s="5">
        <v>3.21421</v>
      </c>
      <c r="Q1319" s="5">
        <v>6.602366</v>
      </c>
      <c r="R1319" s="5">
        <v>6.602366</v>
      </c>
      <c r="S1319" s="1" t="s">
        <v>49</v>
      </c>
      <c r="T1319" s="7">
        <v>1802184</v>
      </c>
      <c r="U1319" s="7">
        <v>1430208</v>
      </c>
      <c r="V1319" s="7">
        <v>749381</v>
      </c>
      <c r="W1319" s="7">
        <v>1221187</v>
      </c>
      <c r="X1319" s="7">
        <v>2039745</v>
      </c>
      <c r="Y1319" s="7">
        <v>1926512</v>
      </c>
      <c r="Z1319" s="7">
        <v>1883249</v>
      </c>
      <c r="AA1319" s="7">
        <v>1802184</v>
      </c>
      <c r="AB1319" s="8">
        <v>55.88</v>
      </c>
      <c r="AC1319" s="5">
        <v>51.963999999999999</v>
      </c>
      <c r="AD1319" s="5">
        <v>51.866</v>
      </c>
      <c r="AE1319" s="5">
        <v>48.676000000000002</v>
      </c>
      <c r="AF1319" s="7">
        <v>222622889</v>
      </c>
      <c r="AG1319" s="7">
        <v>222622889</v>
      </c>
      <c r="AH1319" s="7">
        <v>222622889</v>
      </c>
      <c r="AI1319" s="5">
        <v>20.92</v>
      </c>
      <c r="AJ1319" s="7">
        <v>238</v>
      </c>
      <c r="AK1319" s="7">
        <v>46576955</v>
      </c>
      <c r="AL1319" s="6">
        <v>646.95390399999997</v>
      </c>
      <c r="AM1319" s="7">
        <v>130885653</v>
      </c>
      <c r="AN1319" s="5">
        <v>58.792540000000002</v>
      </c>
    </row>
    <row r="1320" spans="1:40" x14ac:dyDescent="0.3">
      <c r="A1320" s="4" t="s">
        <v>1369</v>
      </c>
      <c r="B1320" s="2">
        <v>4659138</v>
      </c>
      <c r="C1320" s="1" t="s">
        <v>41</v>
      </c>
      <c r="D1320" s="5">
        <v>2912.9736697600001</v>
      </c>
      <c r="E1320" s="6">
        <v>1683.519669</v>
      </c>
      <c r="F1320" s="6" t="s">
        <v>42</v>
      </c>
      <c r="G1320" s="5">
        <v>-0.63300000000000001</v>
      </c>
      <c r="H1320" s="5" t="s">
        <v>799</v>
      </c>
      <c r="I1320" s="5">
        <v>-0.63300000000000001</v>
      </c>
      <c r="J1320" s="5" t="s">
        <v>799</v>
      </c>
      <c r="K1320" s="5">
        <v>2.2081605899999999</v>
      </c>
      <c r="L1320" s="5">
        <v>2.2081605899999999</v>
      </c>
      <c r="M1320" s="5" t="s">
        <v>799</v>
      </c>
      <c r="N1320" s="5" t="s">
        <v>42</v>
      </c>
      <c r="O1320" s="5" t="s">
        <v>42</v>
      </c>
      <c r="P1320" s="5" t="s">
        <v>42</v>
      </c>
      <c r="Q1320" s="5" t="s">
        <v>799</v>
      </c>
      <c r="R1320" s="5">
        <v>-3.3727459999999998</v>
      </c>
      <c r="S1320" s="1" t="s">
        <v>49</v>
      </c>
      <c r="T1320" s="7">
        <v>330531</v>
      </c>
      <c r="U1320" s="7">
        <v>108463</v>
      </c>
      <c r="V1320" s="7">
        <v>48661</v>
      </c>
      <c r="W1320" s="7">
        <v>335659</v>
      </c>
      <c r="X1320" s="7">
        <v>0</v>
      </c>
      <c r="Y1320" s="7">
        <v>1267</v>
      </c>
      <c r="Z1320" s="7">
        <v>295390</v>
      </c>
      <c r="AA1320" s="7">
        <v>330531</v>
      </c>
      <c r="AB1320" s="5">
        <v>-28.241</v>
      </c>
      <c r="AC1320" s="5" t="s">
        <v>42</v>
      </c>
      <c r="AD1320" s="8">
        <v>-56.84</v>
      </c>
      <c r="AE1320" s="5" t="s">
        <v>42</v>
      </c>
      <c r="AF1320" s="7">
        <v>143840029</v>
      </c>
      <c r="AG1320" s="7">
        <v>143123582</v>
      </c>
      <c r="AH1320" s="7">
        <v>138051798</v>
      </c>
      <c r="AI1320" s="5">
        <v>89.02</v>
      </c>
      <c r="AJ1320" s="7">
        <v>272</v>
      </c>
      <c r="AK1320" s="7">
        <v>128114715</v>
      </c>
      <c r="AL1320" s="6">
        <v>2593.041831</v>
      </c>
      <c r="AM1320" s="7">
        <v>130088550</v>
      </c>
      <c r="AN1320" s="5">
        <v>90.388469999999998</v>
      </c>
    </row>
    <row r="1321" spans="1:40" x14ac:dyDescent="0.3">
      <c r="A1321" s="4" t="s">
        <v>1370</v>
      </c>
      <c r="B1321" s="2">
        <v>109826917</v>
      </c>
      <c r="C1321" s="1" t="s">
        <v>54</v>
      </c>
      <c r="D1321" s="5">
        <v>3218.31013269</v>
      </c>
      <c r="E1321" s="6">
        <v>3658.2101320000002</v>
      </c>
      <c r="F1321" s="6" t="s">
        <v>42</v>
      </c>
      <c r="G1321" s="5">
        <v>0.52</v>
      </c>
      <c r="H1321" s="5">
        <v>18.013953000000001</v>
      </c>
      <c r="I1321" s="5">
        <v>0.52</v>
      </c>
      <c r="J1321" s="5">
        <v>18.013953000000001</v>
      </c>
      <c r="K1321" s="5">
        <v>23.572732810000002</v>
      </c>
      <c r="L1321" s="5">
        <v>14.54374765</v>
      </c>
      <c r="M1321" s="5">
        <v>44.619816</v>
      </c>
      <c r="N1321" s="5" t="s">
        <v>42</v>
      </c>
      <c r="O1321" s="5" t="s">
        <v>42</v>
      </c>
      <c r="P1321" s="5">
        <v>2.2002950000000001</v>
      </c>
      <c r="Q1321" s="5">
        <v>10.635878</v>
      </c>
      <c r="R1321" s="5">
        <v>10.635878</v>
      </c>
      <c r="S1321" s="1" t="s">
        <v>49</v>
      </c>
      <c r="T1321" s="7">
        <v>1628100</v>
      </c>
      <c r="U1321" s="7">
        <v>1562100</v>
      </c>
      <c r="V1321" s="7">
        <v>1438800</v>
      </c>
      <c r="W1321" s="7">
        <v>1232600</v>
      </c>
      <c r="X1321" s="7">
        <v>1662600</v>
      </c>
      <c r="Y1321" s="7">
        <v>1655100</v>
      </c>
      <c r="Z1321" s="7">
        <v>1636100</v>
      </c>
      <c r="AA1321" s="7">
        <v>1628100</v>
      </c>
      <c r="AB1321" s="5">
        <v>27.141999999999999</v>
      </c>
      <c r="AC1321" s="5">
        <v>28.738</v>
      </c>
      <c r="AD1321" s="5">
        <v>15.981999999999999</v>
      </c>
      <c r="AE1321" s="8">
        <v>17.93</v>
      </c>
      <c r="AF1321" s="7">
        <v>83076603</v>
      </c>
      <c r="AG1321" s="7">
        <v>83359426</v>
      </c>
      <c r="AH1321" s="7">
        <v>83297796</v>
      </c>
      <c r="AI1321" s="5">
        <v>102.27</v>
      </c>
      <c r="AJ1321" s="7">
        <v>329</v>
      </c>
      <c r="AK1321" s="7">
        <v>84986412</v>
      </c>
      <c r="AL1321" s="6">
        <v>3291.5237360000001</v>
      </c>
      <c r="AM1321" s="7">
        <v>82706721</v>
      </c>
      <c r="AN1321" s="5">
        <v>99.531469999999999</v>
      </c>
    </row>
    <row r="1322" spans="1:40" x14ac:dyDescent="0.3">
      <c r="A1322" s="4" t="s">
        <v>1371</v>
      </c>
      <c r="B1322" s="2">
        <v>4963535</v>
      </c>
      <c r="C1322" s="1" t="s">
        <v>41</v>
      </c>
      <c r="D1322" s="5">
        <v>4051.4618998199999</v>
      </c>
      <c r="E1322" s="6">
        <v>3681.783899</v>
      </c>
      <c r="F1322" s="6" t="s">
        <v>42</v>
      </c>
      <c r="G1322" s="5">
        <v>-0.88200000000000001</v>
      </c>
      <c r="H1322" s="5" t="s">
        <v>799</v>
      </c>
      <c r="I1322" s="5">
        <v>-0.88200000000000001</v>
      </c>
      <c r="J1322" s="5" t="s">
        <v>799</v>
      </c>
      <c r="K1322" s="5">
        <v>6.09043461</v>
      </c>
      <c r="L1322" s="5">
        <v>3.7344100500000001</v>
      </c>
      <c r="M1322" s="5" t="s">
        <v>799</v>
      </c>
      <c r="N1322" s="5" t="s">
        <v>42</v>
      </c>
      <c r="O1322" s="5" t="s">
        <v>42</v>
      </c>
      <c r="P1322" s="5">
        <v>7.290921</v>
      </c>
      <c r="Q1322" s="5" t="s">
        <v>799</v>
      </c>
      <c r="R1322" s="5">
        <v>-23.536453999999999</v>
      </c>
      <c r="S1322" s="1" t="s">
        <v>49</v>
      </c>
      <c r="T1322" s="7">
        <v>782258</v>
      </c>
      <c r="U1322" s="7">
        <v>1024106</v>
      </c>
      <c r="V1322" s="7">
        <v>720860</v>
      </c>
      <c r="W1322" s="7">
        <v>510928</v>
      </c>
      <c r="X1322" s="7">
        <v>504982</v>
      </c>
      <c r="Y1322" s="7">
        <v>542347</v>
      </c>
      <c r="Z1322" s="7">
        <v>641846</v>
      </c>
      <c r="AA1322" s="7">
        <v>782258</v>
      </c>
      <c r="AB1322" s="5">
        <v>58.878999999999998</v>
      </c>
      <c r="AC1322" s="5">
        <v>52.654000000000003</v>
      </c>
      <c r="AD1322" s="8">
        <v>4.8230000000000004</v>
      </c>
      <c r="AE1322" s="5">
        <v>-29.574999999999999</v>
      </c>
      <c r="AF1322" s="7">
        <v>32343000</v>
      </c>
      <c r="AG1322" s="7">
        <v>32289000</v>
      </c>
      <c r="AH1322" s="7">
        <v>31779000</v>
      </c>
      <c r="AI1322" s="5">
        <v>102.13</v>
      </c>
      <c r="AJ1322" s="7">
        <v>382</v>
      </c>
      <c r="AK1322" s="7">
        <v>33140157</v>
      </c>
      <c r="AL1322" s="6">
        <v>4137.8800030000002</v>
      </c>
      <c r="AM1322" s="7">
        <v>31819045</v>
      </c>
      <c r="AN1322" s="5">
        <v>98.061539999999994</v>
      </c>
    </row>
    <row r="1323" spans="1:40" x14ac:dyDescent="0.3">
      <c r="A1323" s="4" t="s">
        <v>1372</v>
      </c>
      <c r="B1323" s="2">
        <v>4066692</v>
      </c>
      <c r="C1323" s="1" t="s">
        <v>54</v>
      </c>
      <c r="D1323" s="5">
        <v>3196.0092019799999</v>
      </c>
      <c r="E1323" s="6">
        <v>4603.309201</v>
      </c>
      <c r="F1323" s="6" t="s">
        <v>42</v>
      </c>
      <c r="G1323" s="5">
        <v>-0.186</v>
      </c>
      <c r="H1323" s="5">
        <v>40.140625</v>
      </c>
      <c r="I1323" s="5">
        <v>-0.186</v>
      </c>
      <c r="J1323" s="5">
        <v>40.140625</v>
      </c>
      <c r="K1323" s="5" t="s">
        <v>799</v>
      </c>
      <c r="L1323" s="5">
        <v>1.7934308400000001</v>
      </c>
      <c r="M1323" s="5">
        <v>19.410654000000001</v>
      </c>
      <c r="N1323" s="5" t="s">
        <v>42</v>
      </c>
      <c r="O1323" s="5" t="s">
        <v>42</v>
      </c>
      <c r="P1323" s="5">
        <v>0.55067500000000003</v>
      </c>
      <c r="Q1323" s="5">
        <v>8.7035529999999994</v>
      </c>
      <c r="R1323" s="5">
        <v>8.7035529999999994</v>
      </c>
      <c r="S1323" s="1" t="s">
        <v>56</v>
      </c>
      <c r="T1323" s="7">
        <v>8359400</v>
      </c>
      <c r="U1323" s="7">
        <v>8096400</v>
      </c>
      <c r="V1323" s="7">
        <v>7806600</v>
      </c>
      <c r="W1323" s="7">
        <v>6228600</v>
      </c>
      <c r="X1323" s="7">
        <v>8359400</v>
      </c>
      <c r="Y1323" s="7">
        <v>8274900</v>
      </c>
      <c r="Z1323" s="7">
        <v>8208900</v>
      </c>
      <c r="AA1323" s="7">
        <v>8174700</v>
      </c>
      <c r="AB1323" s="5">
        <v>13.339</v>
      </c>
      <c r="AC1323" s="5">
        <v>13.339</v>
      </c>
      <c r="AD1323" s="8">
        <v>4.9569999999999999</v>
      </c>
      <c r="AE1323" s="8">
        <v>4.9569999999999999</v>
      </c>
      <c r="AF1323" s="7">
        <v>62196665</v>
      </c>
      <c r="AG1323" s="7">
        <v>62785283</v>
      </c>
      <c r="AH1323" s="7">
        <v>62847387</v>
      </c>
      <c r="AI1323" s="8">
        <v>94.1</v>
      </c>
      <c r="AJ1323" s="7">
        <v>359</v>
      </c>
      <c r="AK1323" s="7">
        <v>58530847</v>
      </c>
      <c r="AL1323" s="6">
        <v>3007.314918</v>
      </c>
      <c r="AM1323" s="7">
        <v>61430584</v>
      </c>
      <c r="AN1323" s="5">
        <v>98.757649999999998</v>
      </c>
    </row>
    <row r="1324" spans="1:40" x14ac:dyDescent="0.3">
      <c r="A1324" s="4" t="s">
        <v>1373</v>
      </c>
      <c r="B1324" s="2">
        <v>110366008</v>
      </c>
      <c r="C1324" s="1" t="s">
        <v>54</v>
      </c>
      <c r="D1324" s="5">
        <v>3324.9130277999998</v>
      </c>
      <c r="E1324" s="6">
        <v>3963.513027</v>
      </c>
      <c r="F1324" s="6" t="s">
        <v>42</v>
      </c>
      <c r="G1324" s="5">
        <v>0.81</v>
      </c>
      <c r="H1324" s="5">
        <v>19.065574000000002</v>
      </c>
      <c r="I1324" s="5">
        <v>0.81</v>
      </c>
      <c r="J1324" s="5">
        <v>19.065574000000002</v>
      </c>
      <c r="K1324" s="5" t="s">
        <v>799</v>
      </c>
      <c r="L1324" s="5">
        <v>3.1053081300000001</v>
      </c>
      <c r="M1324" s="5">
        <v>20.482564</v>
      </c>
      <c r="N1324" s="5" t="s">
        <v>42</v>
      </c>
      <c r="O1324" s="5" t="s">
        <v>42</v>
      </c>
      <c r="P1324" s="5">
        <v>2.7436750000000001</v>
      </c>
      <c r="Q1324" s="5">
        <v>10.945907</v>
      </c>
      <c r="R1324" s="5">
        <v>10.945907</v>
      </c>
      <c r="S1324" s="1" t="s">
        <v>49</v>
      </c>
      <c r="T1324" s="7">
        <v>1391300</v>
      </c>
      <c r="U1324" s="7">
        <v>1339900</v>
      </c>
      <c r="V1324" s="7">
        <v>1345100</v>
      </c>
      <c r="W1324" s="7">
        <v>1104800</v>
      </c>
      <c r="X1324" s="7">
        <v>1444600</v>
      </c>
      <c r="Y1324" s="7">
        <v>1394000</v>
      </c>
      <c r="Z1324" s="7">
        <v>1375800</v>
      </c>
      <c r="AA1324" s="7">
        <v>1391300</v>
      </c>
      <c r="AB1324" s="5">
        <v>47.014000000000003</v>
      </c>
      <c r="AC1324" s="5">
        <v>45.002000000000002</v>
      </c>
      <c r="AD1324" s="5">
        <v>26.047999999999998</v>
      </c>
      <c r="AE1324" s="8">
        <v>24.2</v>
      </c>
      <c r="AF1324" s="7">
        <v>57178212</v>
      </c>
      <c r="AG1324" s="7">
        <v>57135553</v>
      </c>
      <c r="AH1324" s="7">
        <v>56803152</v>
      </c>
      <c r="AI1324" s="5">
        <v>96.08</v>
      </c>
      <c r="AJ1324" s="7">
        <v>414</v>
      </c>
      <c r="AK1324" s="7">
        <v>54937091</v>
      </c>
      <c r="AL1324" s="6">
        <v>3194.5918409999999</v>
      </c>
      <c r="AM1324" s="7">
        <v>56658814</v>
      </c>
      <c r="AN1324" s="5">
        <v>99.091620000000006</v>
      </c>
    </row>
    <row r="1325" spans="1:40" x14ac:dyDescent="0.3">
      <c r="A1325" s="4" t="s">
        <v>1374</v>
      </c>
      <c r="B1325" s="2">
        <v>4915118</v>
      </c>
      <c r="C1325" s="1" t="s">
        <v>54</v>
      </c>
      <c r="D1325" s="5">
        <v>3375.1736821999998</v>
      </c>
      <c r="E1325" s="6">
        <v>3157.7666819999999</v>
      </c>
      <c r="F1325" s="6" t="s">
        <v>42</v>
      </c>
      <c r="G1325" s="8">
        <v>2.8650000000000002</v>
      </c>
      <c r="H1325" s="5">
        <v>44.466816000000001</v>
      </c>
      <c r="I1325" s="8">
        <v>2.8650000000000002</v>
      </c>
      <c r="J1325" s="5">
        <v>44.466816000000001</v>
      </c>
      <c r="K1325" s="5">
        <v>3.8327548500000002</v>
      </c>
      <c r="L1325" s="5">
        <v>3.3437258200000004</v>
      </c>
      <c r="M1325" s="5">
        <v>20.710614</v>
      </c>
      <c r="N1325" s="5" t="s">
        <v>42</v>
      </c>
      <c r="O1325" s="5" t="s">
        <v>42</v>
      </c>
      <c r="P1325" s="5">
        <v>1.575458</v>
      </c>
      <c r="Q1325" s="5">
        <v>12.369961999999999</v>
      </c>
      <c r="R1325" s="5">
        <v>12.369961999999999</v>
      </c>
      <c r="S1325" s="1" t="s">
        <v>49</v>
      </c>
      <c r="T1325" s="7">
        <v>2008625</v>
      </c>
      <c r="U1325" s="7">
        <v>2090334</v>
      </c>
      <c r="V1325" s="7">
        <v>2057622</v>
      </c>
      <c r="W1325" s="7">
        <v>1736432</v>
      </c>
      <c r="X1325" s="7">
        <v>2004349</v>
      </c>
      <c r="Y1325" s="7">
        <v>2000470</v>
      </c>
      <c r="Z1325" s="7">
        <v>2024677</v>
      </c>
      <c r="AA1325" s="7">
        <v>2008625</v>
      </c>
      <c r="AB1325" s="5">
        <v>42.435000000000002</v>
      </c>
      <c r="AC1325" s="5">
        <v>43.951999999999998</v>
      </c>
      <c r="AD1325" s="8">
        <v>10.452999999999999</v>
      </c>
      <c r="AE1325" s="8">
        <v>12.29</v>
      </c>
      <c r="AF1325" s="7">
        <v>11373703</v>
      </c>
      <c r="AG1325" s="7">
        <v>11597658</v>
      </c>
      <c r="AH1325" s="7">
        <v>12072842</v>
      </c>
      <c r="AI1325" s="5">
        <v>62.84</v>
      </c>
      <c r="AJ1325" s="7">
        <v>378</v>
      </c>
      <c r="AK1325" s="7">
        <v>7113552</v>
      </c>
      <c r="AL1325" s="6">
        <v>2120.9055279999998</v>
      </c>
      <c r="AM1325" s="7">
        <v>8561268</v>
      </c>
      <c r="AN1325" s="5">
        <v>75.626980000000003</v>
      </c>
    </row>
    <row r="1326" spans="1:40" x14ac:dyDescent="0.3">
      <c r="A1326" s="4" t="s">
        <v>1375</v>
      </c>
      <c r="B1326" s="2">
        <v>4152787</v>
      </c>
      <c r="C1326" s="1" t="s">
        <v>54</v>
      </c>
      <c r="D1326" s="5">
        <v>3496.6814970800001</v>
      </c>
      <c r="E1326" s="6">
        <v>3509.9864969999999</v>
      </c>
      <c r="F1326" s="6" t="s">
        <v>42</v>
      </c>
      <c r="G1326" s="5">
        <v>0.95499999999999996</v>
      </c>
      <c r="H1326" s="5">
        <v>18.058706999999998</v>
      </c>
      <c r="I1326" s="5">
        <v>0.95499999999999996</v>
      </c>
      <c r="J1326" s="5">
        <v>18.058706999999998</v>
      </c>
      <c r="K1326" s="5">
        <v>10.89758857</v>
      </c>
      <c r="L1326" s="5">
        <v>3.15315703</v>
      </c>
      <c r="M1326" s="5">
        <v>25.003415</v>
      </c>
      <c r="N1326" s="5" t="s">
        <v>42</v>
      </c>
      <c r="O1326" s="5" t="s">
        <v>42</v>
      </c>
      <c r="P1326" s="5">
        <v>2.53159</v>
      </c>
      <c r="Q1326" s="5">
        <v>12.048211999999999</v>
      </c>
      <c r="R1326" s="5">
        <v>12.048211999999999</v>
      </c>
      <c r="S1326" s="1" t="s">
        <v>80</v>
      </c>
      <c r="T1326" s="7">
        <v>1341393</v>
      </c>
      <c r="U1326" s="7">
        <v>1331863</v>
      </c>
      <c r="V1326" s="7">
        <v>1302062</v>
      </c>
      <c r="W1326" s="7">
        <v>1144698</v>
      </c>
      <c r="X1326" s="7">
        <v>1386475</v>
      </c>
      <c r="Y1326" s="7">
        <v>1341393</v>
      </c>
      <c r="Z1326" s="7">
        <v>1343920</v>
      </c>
      <c r="AA1326" s="7">
        <v>1337652</v>
      </c>
      <c r="AB1326" s="5">
        <v>51.280999999999999</v>
      </c>
      <c r="AC1326" s="8">
        <v>50.91</v>
      </c>
      <c r="AD1326" s="5">
        <v>20.373000000000001</v>
      </c>
      <c r="AE1326" s="5">
        <v>19.847999999999999</v>
      </c>
      <c r="AF1326" s="7">
        <v>47762292</v>
      </c>
      <c r="AG1326" s="7">
        <v>47581090</v>
      </c>
      <c r="AH1326" s="7">
        <v>48406710</v>
      </c>
      <c r="AI1326" s="5">
        <v>75.680000000000007</v>
      </c>
      <c r="AJ1326" s="7">
        <v>340</v>
      </c>
      <c r="AK1326" s="7">
        <v>36148922</v>
      </c>
      <c r="AL1326" s="6">
        <v>2646.462579</v>
      </c>
      <c r="AM1326" s="7">
        <v>42967715</v>
      </c>
      <c r="AN1326" s="5">
        <v>89.961479999999995</v>
      </c>
    </row>
    <row r="1327" spans="1:40" x14ac:dyDescent="0.3">
      <c r="A1327" s="4" t="s">
        <v>1376</v>
      </c>
      <c r="B1327" s="2">
        <v>5721308</v>
      </c>
      <c r="C1327" s="1" t="s">
        <v>54</v>
      </c>
      <c r="D1327" s="5">
        <v>3336.7550947200002</v>
      </c>
      <c r="E1327" s="6">
        <v>5775.5989140000001</v>
      </c>
      <c r="F1327" s="6" t="s">
        <v>42</v>
      </c>
      <c r="G1327" s="5">
        <v>0.75600000000000001</v>
      </c>
      <c r="H1327" s="5">
        <v>69.75</v>
      </c>
      <c r="I1327" s="5">
        <v>0.75600000000000001</v>
      </c>
      <c r="J1327" s="5">
        <v>69.75</v>
      </c>
      <c r="K1327" s="5">
        <v>0.89927477999999994</v>
      </c>
      <c r="L1327" s="5">
        <v>0.89927477999999994</v>
      </c>
      <c r="M1327" s="5" t="s">
        <v>42</v>
      </c>
      <c r="N1327" s="5" t="s">
        <v>42</v>
      </c>
      <c r="O1327" s="5" t="s">
        <v>42</v>
      </c>
      <c r="P1327" s="5">
        <v>21.342766000000001</v>
      </c>
      <c r="Q1327" s="5" t="s">
        <v>42</v>
      </c>
      <c r="R1327" s="5" t="s">
        <v>42</v>
      </c>
      <c r="S1327" s="1" t="s">
        <v>56</v>
      </c>
      <c r="T1327" s="7">
        <v>268077.69500000001</v>
      </c>
      <c r="U1327" s="7">
        <v>263168.12099999998</v>
      </c>
      <c r="V1327" s="7">
        <v>269316.81199999998</v>
      </c>
      <c r="W1327" s="7">
        <v>270784.23300000001</v>
      </c>
      <c r="X1327" s="7">
        <v>270611.54200000002</v>
      </c>
      <c r="Y1327" s="7">
        <v>269344.61800000002</v>
      </c>
      <c r="Z1327" s="7">
        <v>268077.69500000001</v>
      </c>
      <c r="AA1327" s="7">
        <v>268148.23499999999</v>
      </c>
      <c r="AB1327" s="8">
        <v>100</v>
      </c>
      <c r="AC1327" s="8">
        <v>100</v>
      </c>
      <c r="AD1327" s="5" t="s">
        <v>42</v>
      </c>
      <c r="AE1327" s="5" t="s">
        <v>42</v>
      </c>
      <c r="AF1327" s="7">
        <v>298992392</v>
      </c>
      <c r="AG1327" s="7">
        <v>298992392</v>
      </c>
      <c r="AH1327" s="7">
        <v>299037392</v>
      </c>
      <c r="AI1327" s="5">
        <v>29.98</v>
      </c>
      <c r="AJ1327" s="7">
        <v>322</v>
      </c>
      <c r="AK1327" s="7">
        <v>89651166</v>
      </c>
      <c r="AL1327" s="6">
        <v>1000.507012</v>
      </c>
      <c r="AM1327" s="7" t="s">
        <v>42</v>
      </c>
      <c r="AN1327" s="5" t="s">
        <v>42</v>
      </c>
    </row>
    <row r="1328" spans="1:40" x14ac:dyDescent="0.3">
      <c r="A1328" s="4" t="s">
        <v>1377</v>
      </c>
      <c r="B1328" s="2">
        <v>14006300</v>
      </c>
      <c r="C1328" s="1" t="s">
        <v>54</v>
      </c>
      <c r="D1328" s="5">
        <v>3583.6132345199999</v>
      </c>
      <c r="E1328" s="6">
        <v>6382.7282340000002</v>
      </c>
      <c r="F1328" s="6" t="s">
        <v>42</v>
      </c>
      <c r="G1328" s="5">
        <v>-7.1999999999999995E-2</v>
      </c>
      <c r="H1328" s="5">
        <v>157.384615</v>
      </c>
      <c r="I1328" s="5">
        <v>-7.1999999999999995E-2</v>
      </c>
      <c r="J1328" s="5">
        <v>157.384615</v>
      </c>
      <c r="K1328" s="5">
        <v>5.0876538599999996</v>
      </c>
      <c r="L1328" s="5">
        <v>2.7415248600000002</v>
      </c>
      <c r="M1328" s="5" t="s">
        <v>799</v>
      </c>
      <c r="N1328" s="5" t="s">
        <v>42</v>
      </c>
      <c r="O1328" s="5" t="s">
        <v>42</v>
      </c>
      <c r="P1328" s="5">
        <v>5.9331610000000001</v>
      </c>
      <c r="Q1328" s="5">
        <v>11.778663999999999</v>
      </c>
      <c r="R1328" s="5">
        <v>11.778663999999999</v>
      </c>
      <c r="S1328" s="1" t="s">
        <v>49</v>
      </c>
      <c r="T1328" s="7">
        <v>850381</v>
      </c>
      <c r="U1328" s="7">
        <v>707913</v>
      </c>
      <c r="V1328" s="7">
        <v>606375</v>
      </c>
      <c r="W1328" s="7">
        <v>532420</v>
      </c>
      <c r="X1328" s="7">
        <v>1075772</v>
      </c>
      <c r="Y1328" s="7">
        <v>982108</v>
      </c>
      <c r="Z1328" s="7">
        <v>875761</v>
      </c>
      <c r="AA1328" s="7">
        <v>850381</v>
      </c>
      <c r="AB1328" s="8">
        <v>58.74</v>
      </c>
      <c r="AC1328" s="5">
        <v>59.857999999999997</v>
      </c>
      <c r="AD1328" s="5">
        <v>50.825000000000003</v>
      </c>
      <c r="AE1328" s="8">
        <v>49.14</v>
      </c>
      <c r="AF1328" s="7">
        <v>83509612</v>
      </c>
      <c r="AG1328" s="7">
        <v>84312360</v>
      </c>
      <c r="AH1328" s="7">
        <v>77400000</v>
      </c>
      <c r="AI1328" s="5">
        <v>37.76</v>
      </c>
      <c r="AJ1328" s="7">
        <v>215</v>
      </c>
      <c r="AK1328" s="7">
        <v>33065249</v>
      </c>
      <c r="AL1328" s="6">
        <v>1353.0299889999999</v>
      </c>
      <c r="AM1328" s="7">
        <v>43396993</v>
      </c>
      <c r="AN1328" s="5">
        <v>49.55348</v>
      </c>
    </row>
    <row r="1329" spans="1:40" x14ac:dyDescent="0.3">
      <c r="A1329" s="4" t="s">
        <v>1378</v>
      </c>
      <c r="B1329" s="2">
        <v>101999</v>
      </c>
      <c r="C1329" s="1" t="s">
        <v>41</v>
      </c>
      <c r="D1329" s="5">
        <v>3134.5435769999999</v>
      </c>
      <c r="E1329" s="6" t="s">
        <v>42</v>
      </c>
      <c r="F1329" s="6">
        <v>3364.8465769999998</v>
      </c>
      <c r="G1329" s="8">
        <v>1.08</v>
      </c>
      <c r="H1329" s="5">
        <v>12.150684931506801</v>
      </c>
      <c r="I1329" s="8">
        <v>1.08</v>
      </c>
      <c r="J1329" s="5">
        <v>12.150684931506801</v>
      </c>
      <c r="K1329" s="5">
        <v>1.85733756099666</v>
      </c>
      <c r="L1329" s="5">
        <v>1.17304964429944</v>
      </c>
      <c r="M1329" s="5">
        <v>33.262500000000003</v>
      </c>
      <c r="N1329" s="5" t="s">
        <v>42</v>
      </c>
      <c r="O1329" s="5" t="s">
        <v>42</v>
      </c>
      <c r="P1329" s="5" t="s">
        <v>42</v>
      </c>
      <c r="Q1329" s="5" t="s">
        <v>42</v>
      </c>
      <c r="R1329" s="5" t="s">
        <v>42</v>
      </c>
      <c r="S1329" s="1" t="s">
        <v>49</v>
      </c>
      <c r="T1329" s="7">
        <v>1015169</v>
      </c>
      <c r="U1329" s="7">
        <v>922803</v>
      </c>
      <c r="V1329" s="7">
        <v>618744</v>
      </c>
      <c r="W1329" s="7">
        <v>644142</v>
      </c>
      <c r="X1329" s="7">
        <v>1050472</v>
      </c>
      <c r="Y1329" s="7">
        <v>1038080</v>
      </c>
      <c r="Z1329" s="7">
        <v>1020668</v>
      </c>
      <c r="AA1329" s="7">
        <v>1015169</v>
      </c>
      <c r="AB1329" s="5" t="s">
        <v>42</v>
      </c>
      <c r="AC1329" s="5" t="s">
        <v>42</v>
      </c>
      <c r="AD1329" s="5" t="s">
        <v>42</v>
      </c>
      <c r="AE1329" s="5" t="s">
        <v>42</v>
      </c>
      <c r="AF1329" s="7">
        <v>59033007</v>
      </c>
      <c r="AG1329" s="7">
        <v>59261262</v>
      </c>
      <c r="AH1329" s="7">
        <v>60727639</v>
      </c>
      <c r="AI1329" s="8">
        <v>91.5</v>
      </c>
      <c r="AJ1329" s="7">
        <v>317</v>
      </c>
      <c r="AK1329" s="7">
        <v>53892107</v>
      </c>
      <c r="AL1329" s="6">
        <v>2868.1379339999999</v>
      </c>
      <c r="AM1329" s="7">
        <v>58208815</v>
      </c>
      <c r="AN1329" s="5">
        <v>98.830119999999994</v>
      </c>
    </row>
    <row r="1330" spans="1:40" x14ac:dyDescent="0.3">
      <c r="A1330" s="4" t="s">
        <v>1379</v>
      </c>
      <c r="B1330" s="2">
        <v>4062379</v>
      </c>
      <c r="C1330" s="1" t="s">
        <v>41</v>
      </c>
      <c r="D1330" s="5">
        <v>3048.9157300000002</v>
      </c>
      <c r="E1330" s="6">
        <v>3945.4967299999998</v>
      </c>
      <c r="F1330" s="6">
        <v>3945.4967300000003</v>
      </c>
      <c r="G1330" s="5">
        <v>0.04</v>
      </c>
      <c r="H1330" s="5">
        <v>184.333333333333</v>
      </c>
      <c r="I1330" s="5">
        <v>0.04</v>
      </c>
      <c r="J1330" s="5">
        <v>184.333333333333</v>
      </c>
      <c r="K1330" s="5">
        <v>1.49812021186435</v>
      </c>
      <c r="L1330" s="5">
        <v>1.48767584215592</v>
      </c>
      <c r="M1330" s="5">
        <v>16.656627</v>
      </c>
      <c r="N1330" s="5" t="s">
        <v>42</v>
      </c>
      <c r="O1330" s="5" t="s">
        <v>42</v>
      </c>
      <c r="P1330" s="5">
        <v>3.727681</v>
      </c>
      <c r="Q1330" s="5">
        <v>28.009858999999999</v>
      </c>
      <c r="R1330" s="5">
        <v>28.630805117338902</v>
      </c>
      <c r="S1330" s="1" t="s">
        <v>49</v>
      </c>
      <c r="T1330" s="7">
        <v>1024075</v>
      </c>
      <c r="U1330" s="7">
        <v>1330780</v>
      </c>
      <c r="V1330" s="7">
        <v>1337435</v>
      </c>
      <c r="W1330" s="7">
        <v>1040930</v>
      </c>
      <c r="X1330" s="7">
        <v>1058432</v>
      </c>
      <c r="Y1330" s="7">
        <v>1068810</v>
      </c>
      <c r="Z1330" s="7">
        <v>994240</v>
      </c>
      <c r="AA1330" s="7">
        <v>1024075</v>
      </c>
      <c r="AB1330" s="8">
        <v>12.157</v>
      </c>
      <c r="AC1330" s="8">
        <v>9.673</v>
      </c>
      <c r="AD1330" s="5">
        <v>16.503</v>
      </c>
      <c r="AE1330" s="8">
        <v>12.988</v>
      </c>
      <c r="AF1330" s="7">
        <v>78862000</v>
      </c>
      <c r="AG1330" s="7">
        <v>78902000</v>
      </c>
      <c r="AH1330" s="7">
        <v>79628000</v>
      </c>
      <c r="AI1330" s="8">
        <v>82.1</v>
      </c>
      <c r="AJ1330" s="7">
        <v>391</v>
      </c>
      <c r="AK1330" s="7">
        <v>64664481</v>
      </c>
      <c r="AL1330" s="6">
        <v>2503.1620590000002</v>
      </c>
      <c r="AM1330" s="7">
        <v>71722988</v>
      </c>
      <c r="AN1330" s="5">
        <v>91.061779999999999</v>
      </c>
    </row>
    <row r="1331" spans="1:40" x14ac:dyDescent="0.3">
      <c r="A1331" s="4" t="s">
        <v>1380</v>
      </c>
      <c r="B1331" s="2">
        <v>100259</v>
      </c>
      <c r="C1331" s="1" t="s">
        <v>41</v>
      </c>
      <c r="D1331" s="5">
        <v>3313.5305869700001</v>
      </c>
      <c r="E1331" s="6" t="s">
        <v>42</v>
      </c>
      <c r="F1331" s="6">
        <v>2490.7185870000003</v>
      </c>
      <c r="G1331" s="5">
        <v>0.48</v>
      </c>
      <c r="H1331" s="5">
        <v>14.8057142857143</v>
      </c>
      <c r="I1331" s="5">
        <v>0.48</v>
      </c>
      <c r="J1331" s="5">
        <v>14.8057142857143</v>
      </c>
      <c r="K1331" s="5">
        <v>2.0051112691659303</v>
      </c>
      <c r="L1331" s="5">
        <v>1.2513172364742999</v>
      </c>
      <c r="M1331" s="5">
        <v>15.063953</v>
      </c>
      <c r="N1331" s="5" t="s">
        <v>42</v>
      </c>
      <c r="O1331" s="5" t="s">
        <v>42</v>
      </c>
      <c r="P1331" s="5" t="s">
        <v>42</v>
      </c>
      <c r="Q1331" s="5" t="s">
        <v>42</v>
      </c>
      <c r="R1331" s="5" t="s">
        <v>42</v>
      </c>
      <c r="S1331" s="1" t="s">
        <v>49</v>
      </c>
      <c r="T1331" s="7">
        <v>836942</v>
      </c>
      <c r="U1331" s="7">
        <v>793074</v>
      </c>
      <c r="V1331" s="7">
        <v>721489</v>
      </c>
      <c r="W1331" s="7">
        <v>737942</v>
      </c>
      <c r="X1331" s="7">
        <v>830552</v>
      </c>
      <c r="Y1331" s="7">
        <v>823802</v>
      </c>
      <c r="Z1331" s="7">
        <v>826470</v>
      </c>
      <c r="AA1331" s="7">
        <v>836942</v>
      </c>
      <c r="AB1331" s="5" t="s">
        <v>42</v>
      </c>
      <c r="AC1331" s="5" t="s">
        <v>42</v>
      </c>
      <c r="AD1331" s="5" t="s">
        <v>42</v>
      </c>
      <c r="AE1331" s="5" t="s">
        <v>42</v>
      </c>
      <c r="AF1331" s="7">
        <v>127886167</v>
      </c>
      <c r="AG1331" s="7">
        <v>127879012</v>
      </c>
      <c r="AH1331" s="7">
        <v>127609934</v>
      </c>
      <c r="AI1331" s="5">
        <v>99.31</v>
      </c>
      <c r="AJ1331" s="7">
        <v>296</v>
      </c>
      <c r="AK1331" s="7">
        <v>127002725</v>
      </c>
      <c r="AL1331" s="6">
        <v>3290.6406040000002</v>
      </c>
      <c r="AM1331" s="7">
        <v>127138281</v>
      </c>
      <c r="AN1331" s="5">
        <v>99.415189999999996</v>
      </c>
    </row>
    <row r="1332" spans="1:40" x14ac:dyDescent="0.3">
      <c r="A1332" s="4" t="s">
        <v>1381</v>
      </c>
      <c r="B1332" s="2">
        <v>11196767</v>
      </c>
      <c r="C1332" s="1" t="s">
        <v>54</v>
      </c>
      <c r="D1332" s="5">
        <v>3382.0918517999999</v>
      </c>
      <c r="E1332" s="6">
        <v>11616.964851000001</v>
      </c>
      <c r="F1332" s="6">
        <v>17147.672576000001</v>
      </c>
      <c r="G1332" s="5">
        <v>0.35</v>
      </c>
      <c r="H1332" s="5">
        <v>21.594811</v>
      </c>
      <c r="I1332" s="5">
        <v>0.35</v>
      </c>
      <c r="J1332" s="5">
        <v>21.594811</v>
      </c>
      <c r="K1332" s="5" t="s">
        <v>799</v>
      </c>
      <c r="L1332" s="5" t="s">
        <v>799</v>
      </c>
      <c r="M1332" s="5">
        <v>7.5006630000000003</v>
      </c>
      <c r="N1332" s="5">
        <v>8.1995620948365904</v>
      </c>
      <c r="O1332" s="5">
        <v>5.4536801762712699</v>
      </c>
      <c r="P1332" s="5">
        <v>8.0334120000000002</v>
      </c>
      <c r="Q1332" s="5">
        <v>14.444165</v>
      </c>
      <c r="R1332" s="5">
        <v>14.444165</v>
      </c>
      <c r="S1332" s="1" t="s">
        <v>49</v>
      </c>
      <c r="T1332" s="7">
        <v>1256412</v>
      </c>
      <c r="U1332" s="7">
        <v>1213490</v>
      </c>
      <c r="V1332" s="7">
        <v>662044</v>
      </c>
      <c r="W1332" s="7">
        <v>410176</v>
      </c>
      <c r="X1332" s="7">
        <v>1446081</v>
      </c>
      <c r="Y1332" s="7">
        <v>1380020</v>
      </c>
      <c r="Z1332" s="7">
        <v>1316766</v>
      </c>
      <c r="AA1332" s="7">
        <v>1256412</v>
      </c>
      <c r="AB1332" s="5">
        <v>46.097000000000001</v>
      </c>
      <c r="AC1332" s="5">
        <v>46.683</v>
      </c>
      <c r="AD1332" s="5">
        <v>36.709000000000003</v>
      </c>
      <c r="AE1332" s="5">
        <v>36.786000000000001</v>
      </c>
      <c r="AF1332" s="7">
        <v>59751435</v>
      </c>
      <c r="AG1332" s="7">
        <v>59735864</v>
      </c>
      <c r="AH1332" s="7">
        <v>54519658</v>
      </c>
      <c r="AI1332" s="5">
        <v>65.97</v>
      </c>
      <c r="AJ1332" s="7">
        <v>287</v>
      </c>
      <c r="AK1332" s="7">
        <v>39422742</v>
      </c>
      <c r="AL1332" s="6">
        <v>2231.3271970000001</v>
      </c>
      <c r="AM1332" s="7">
        <v>37413942</v>
      </c>
      <c r="AN1332" s="8">
        <v>62.613</v>
      </c>
    </row>
    <row r="1333" spans="1:40" x14ac:dyDescent="0.3">
      <c r="A1333" s="4" t="s">
        <v>1382</v>
      </c>
      <c r="B1333" s="2">
        <v>12907735</v>
      </c>
      <c r="C1333" s="1" t="s">
        <v>54</v>
      </c>
      <c r="D1333" s="5">
        <v>3153.2857126200001</v>
      </c>
      <c r="E1333" s="6">
        <v>4338.5527119999997</v>
      </c>
      <c r="F1333" s="6" t="s">
        <v>42</v>
      </c>
      <c r="G1333" s="5">
        <v>0.33300000000000002</v>
      </c>
      <c r="H1333" s="5">
        <v>39.096110000000003</v>
      </c>
      <c r="I1333" s="5">
        <v>0.33300000000000002</v>
      </c>
      <c r="J1333" s="5">
        <v>39.096110000000003</v>
      </c>
      <c r="K1333" s="5" t="s">
        <v>799</v>
      </c>
      <c r="L1333" s="5" t="s">
        <v>799</v>
      </c>
      <c r="M1333" s="5">
        <v>31.319890000000001</v>
      </c>
      <c r="N1333" s="5" t="s">
        <v>42</v>
      </c>
      <c r="O1333" s="5" t="s">
        <v>42</v>
      </c>
      <c r="P1333" s="5">
        <v>5.7345480000000002</v>
      </c>
      <c r="Q1333" s="5">
        <v>13.151902</v>
      </c>
      <c r="R1333" s="5">
        <v>13.151902</v>
      </c>
      <c r="S1333" s="1" t="s">
        <v>49</v>
      </c>
      <c r="T1333" s="7">
        <v>692884</v>
      </c>
      <c r="U1333" s="7">
        <v>576322</v>
      </c>
      <c r="V1333" s="7">
        <v>428561</v>
      </c>
      <c r="W1333" s="7">
        <v>318380</v>
      </c>
      <c r="X1333" s="7">
        <v>756564</v>
      </c>
      <c r="Y1333" s="7">
        <v>735142</v>
      </c>
      <c r="Z1333" s="7">
        <v>712480</v>
      </c>
      <c r="AA1333" s="7">
        <v>692884</v>
      </c>
      <c r="AB1333" s="5">
        <v>59.017000000000003</v>
      </c>
      <c r="AC1333" s="5">
        <v>60.183999999999997</v>
      </c>
      <c r="AD1333" s="5">
        <v>25.419</v>
      </c>
      <c r="AE1333" s="5">
        <v>28.689</v>
      </c>
      <c r="AF1333" s="7">
        <v>92397303</v>
      </c>
      <c r="AG1333" s="7">
        <v>91698027</v>
      </c>
      <c r="AH1333" s="7">
        <v>86194445</v>
      </c>
      <c r="AI1333" s="5">
        <v>59.66</v>
      </c>
      <c r="AJ1333" s="7">
        <v>340</v>
      </c>
      <c r="AK1333" s="7">
        <v>55051744</v>
      </c>
      <c r="AL1333" s="6">
        <v>1881.1180919999999</v>
      </c>
      <c r="AM1333" s="7">
        <v>63749631</v>
      </c>
      <c r="AN1333" s="5">
        <v>69.081109999999995</v>
      </c>
    </row>
    <row r="1334" spans="1:40" x14ac:dyDescent="0.3">
      <c r="A1334" s="4" t="s">
        <v>1383</v>
      </c>
      <c r="B1334" s="2">
        <v>5298533</v>
      </c>
      <c r="C1334" s="1" t="s">
        <v>41</v>
      </c>
      <c r="D1334" s="5">
        <v>1867.50787328</v>
      </c>
      <c r="E1334" s="6">
        <v>2756.8588730000001</v>
      </c>
      <c r="F1334" s="6" t="s">
        <v>42</v>
      </c>
      <c r="G1334" s="5">
        <v>-0.14399999999999999</v>
      </c>
      <c r="H1334" s="5" t="s">
        <v>799</v>
      </c>
      <c r="I1334" s="5">
        <v>-0.14399999999999999</v>
      </c>
      <c r="J1334" s="5" t="s">
        <v>799</v>
      </c>
      <c r="K1334" s="5" t="s">
        <v>799</v>
      </c>
      <c r="L1334" s="5" t="s">
        <v>799</v>
      </c>
      <c r="M1334" s="5" t="s">
        <v>799</v>
      </c>
      <c r="N1334" s="5" t="s">
        <v>42</v>
      </c>
      <c r="O1334" s="5" t="s">
        <v>42</v>
      </c>
      <c r="P1334" s="5" t="s">
        <v>799</v>
      </c>
      <c r="Q1334" s="5" t="s">
        <v>799</v>
      </c>
      <c r="R1334" s="5">
        <v>-8.5227649999999997</v>
      </c>
      <c r="S1334" s="1" t="s">
        <v>49</v>
      </c>
      <c r="T1334" s="7">
        <v>622</v>
      </c>
      <c r="U1334" s="7">
        <v>240</v>
      </c>
      <c r="V1334" s="7">
        <v>934</v>
      </c>
      <c r="W1334" s="7">
        <v>605</v>
      </c>
      <c r="X1334" s="7">
        <v>7332</v>
      </c>
      <c r="Y1334" s="7">
        <v>1308</v>
      </c>
      <c r="Z1334" s="7">
        <v>302</v>
      </c>
      <c r="AA1334" s="7">
        <v>622</v>
      </c>
      <c r="AB1334" s="8">
        <v>100</v>
      </c>
      <c r="AC1334" s="8">
        <v>100</v>
      </c>
      <c r="AD1334" s="5" t="s">
        <v>799</v>
      </c>
      <c r="AE1334" s="5" t="s">
        <v>799</v>
      </c>
      <c r="AF1334" s="7">
        <v>696831296</v>
      </c>
      <c r="AG1334" s="7">
        <v>691793169</v>
      </c>
      <c r="AH1334" s="7">
        <v>667703040</v>
      </c>
      <c r="AI1334" s="5">
        <v>10.76</v>
      </c>
      <c r="AJ1334" s="7">
        <v>222</v>
      </c>
      <c r="AK1334" s="7">
        <v>74970528</v>
      </c>
      <c r="AL1334" s="6">
        <v>200.92101500000001</v>
      </c>
      <c r="AM1334" s="7">
        <v>48568063</v>
      </c>
      <c r="AN1334" s="5">
        <v>6.9698500000000001</v>
      </c>
    </row>
    <row r="1335" spans="1:40" x14ac:dyDescent="0.3">
      <c r="A1335" s="4" t="s">
        <v>1384</v>
      </c>
      <c r="B1335" s="2">
        <v>7268054</v>
      </c>
      <c r="C1335" s="1" t="s">
        <v>54</v>
      </c>
      <c r="D1335" s="5">
        <v>2987.9197504799999</v>
      </c>
      <c r="E1335" s="6">
        <v>5596.2197500000002</v>
      </c>
      <c r="F1335" s="6">
        <v>5586.3197500000006</v>
      </c>
      <c r="G1335" s="5">
        <v>0.14000000000000001</v>
      </c>
      <c r="H1335" s="5">
        <v>35.1891891891892</v>
      </c>
      <c r="I1335" s="5">
        <v>0.14000000000000001</v>
      </c>
      <c r="J1335" s="5">
        <v>35.1891891891892</v>
      </c>
      <c r="K1335" s="5" t="s">
        <v>799</v>
      </c>
      <c r="L1335" s="5">
        <v>1.7546176771381599</v>
      </c>
      <c r="M1335" s="5">
        <v>12.022161000000001</v>
      </c>
      <c r="N1335" s="5" t="s">
        <v>42</v>
      </c>
      <c r="O1335" s="5" t="s">
        <v>42</v>
      </c>
      <c r="P1335" s="5">
        <v>0.59728700000000001</v>
      </c>
      <c r="Q1335" s="5">
        <v>8.5353770000000004</v>
      </c>
      <c r="R1335" s="5">
        <v>11.7730658598103</v>
      </c>
      <c r="S1335" s="1" t="s">
        <v>49</v>
      </c>
      <c r="T1335" s="7">
        <v>9567000</v>
      </c>
      <c r="U1335" s="7">
        <v>10199700</v>
      </c>
      <c r="V1335" s="7">
        <v>9421500</v>
      </c>
      <c r="W1335" s="7">
        <v>7847100</v>
      </c>
      <c r="X1335" s="7">
        <v>9429300</v>
      </c>
      <c r="Y1335" s="7">
        <v>9374400</v>
      </c>
      <c r="Z1335" s="7">
        <v>9500300</v>
      </c>
      <c r="AA1335" s="7">
        <v>9567000</v>
      </c>
      <c r="AB1335" s="5">
        <v>17.402000000000001</v>
      </c>
      <c r="AC1335" s="5">
        <v>17.893000000000001</v>
      </c>
      <c r="AD1335" s="8">
        <v>4.1980000000000004</v>
      </c>
      <c r="AE1335" s="8">
        <v>4.9770000000000003</v>
      </c>
      <c r="AF1335" s="7">
        <v>229420978</v>
      </c>
      <c r="AG1335" s="7">
        <v>229191378</v>
      </c>
      <c r="AH1335" s="7">
        <v>227185389</v>
      </c>
      <c r="AI1335" s="5">
        <v>97.03</v>
      </c>
      <c r="AJ1335" s="7">
        <v>308</v>
      </c>
      <c r="AK1335" s="7">
        <v>222664146</v>
      </c>
      <c r="AL1335" s="6">
        <v>2899.08718</v>
      </c>
      <c r="AM1335" s="7">
        <v>226507998</v>
      </c>
      <c r="AN1335" s="5">
        <v>98.701920000000001</v>
      </c>
    </row>
    <row r="1336" spans="1:40" x14ac:dyDescent="0.3">
      <c r="A1336" s="4" t="s">
        <v>1385</v>
      </c>
      <c r="B1336" s="2">
        <v>5185755</v>
      </c>
      <c r="C1336" s="1" t="s">
        <v>54</v>
      </c>
      <c r="D1336" s="5">
        <v>4718.5596366299997</v>
      </c>
      <c r="E1336" s="6">
        <v>4537.2736359999999</v>
      </c>
      <c r="F1336" s="6" t="s">
        <v>42</v>
      </c>
      <c r="G1336" s="5">
        <v>-0.25</v>
      </c>
      <c r="H1336" s="5" t="s">
        <v>799</v>
      </c>
      <c r="I1336" s="5">
        <v>-0.25</v>
      </c>
      <c r="J1336" s="5" t="s">
        <v>799</v>
      </c>
      <c r="K1336" s="5">
        <v>19.370892019999999</v>
      </c>
      <c r="L1336" s="5">
        <v>19.370892019999999</v>
      </c>
      <c r="M1336" s="5" t="s">
        <v>799</v>
      </c>
      <c r="N1336" s="5" t="s">
        <v>42</v>
      </c>
      <c r="O1336" s="5" t="s">
        <v>42</v>
      </c>
      <c r="P1336" s="5">
        <v>6.4205759999999996</v>
      </c>
      <c r="Q1336" s="5" t="s">
        <v>799</v>
      </c>
      <c r="R1336" s="5">
        <v>-22.027659</v>
      </c>
      <c r="S1336" s="1" t="s">
        <v>45</v>
      </c>
      <c r="T1336" s="7">
        <v>652504</v>
      </c>
      <c r="U1336" s="7">
        <v>547212</v>
      </c>
      <c r="V1336" s="7">
        <v>378437</v>
      </c>
      <c r="W1336" s="7">
        <v>227004</v>
      </c>
      <c r="X1336" s="7">
        <v>706677</v>
      </c>
      <c r="Y1336" s="7">
        <v>689298</v>
      </c>
      <c r="Z1336" s="7">
        <v>672541</v>
      </c>
      <c r="AA1336" s="7">
        <v>652504</v>
      </c>
      <c r="AB1336" s="5">
        <v>90.111000000000004</v>
      </c>
      <c r="AC1336" s="8">
        <v>89.39</v>
      </c>
      <c r="AD1336" s="5">
        <v>-38.807000000000002</v>
      </c>
      <c r="AE1336" s="5">
        <v>-36.366999999999997</v>
      </c>
      <c r="AF1336" s="7">
        <v>224650245</v>
      </c>
      <c r="AG1336" s="7">
        <v>229489004</v>
      </c>
      <c r="AH1336" s="7">
        <v>222404426</v>
      </c>
      <c r="AI1336" s="5">
        <v>30.69</v>
      </c>
      <c r="AJ1336" s="7">
        <v>254</v>
      </c>
      <c r="AK1336" s="7">
        <v>70200292</v>
      </c>
      <c r="AL1336" s="6">
        <v>1448.232023</v>
      </c>
      <c r="AM1336" s="7">
        <v>84655255</v>
      </c>
      <c r="AN1336" s="8">
        <v>37.012099999999997</v>
      </c>
    </row>
    <row r="1337" spans="1:40" x14ac:dyDescent="0.3">
      <c r="A1337" s="4" t="s">
        <v>1386</v>
      </c>
      <c r="B1337" s="2">
        <v>5720652</v>
      </c>
      <c r="C1337" s="1" t="s">
        <v>54</v>
      </c>
      <c r="D1337" s="5">
        <v>3238.86236504</v>
      </c>
      <c r="E1337" s="6">
        <v>4319.6229649999996</v>
      </c>
      <c r="F1337" s="6" t="s">
        <v>42</v>
      </c>
      <c r="G1337" s="5">
        <v>0.78900000000000003</v>
      </c>
      <c r="H1337" s="5">
        <v>3.908852</v>
      </c>
      <c r="I1337" s="5">
        <v>0.78900000000000003</v>
      </c>
      <c r="J1337" s="5">
        <v>3.908852</v>
      </c>
      <c r="K1337" s="5">
        <v>0.99865651999999994</v>
      </c>
      <c r="L1337" s="5">
        <v>0.99865651999999994</v>
      </c>
      <c r="M1337" s="5">
        <v>16.043164999999998</v>
      </c>
      <c r="N1337" s="5" t="s">
        <v>42</v>
      </c>
      <c r="O1337" s="5" t="s">
        <v>42</v>
      </c>
      <c r="P1337" s="5">
        <v>27.818207000000001</v>
      </c>
      <c r="Q1337" s="5" t="s">
        <v>42</v>
      </c>
      <c r="R1337" s="5" t="s">
        <v>42</v>
      </c>
      <c r="S1337" s="1" t="s">
        <v>56</v>
      </c>
      <c r="T1337" s="7">
        <v>155280.42499999999</v>
      </c>
      <c r="U1337" s="7">
        <v>140971.35200000001</v>
      </c>
      <c r="V1337" s="7">
        <v>133426.36499999999</v>
      </c>
      <c r="W1337" s="7">
        <v>129790.488</v>
      </c>
      <c r="X1337" s="7">
        <v>155280.42499999999</v>
      </c>
      <c r="Y1337" s="7">
        <v>152608.55900000001</v>
      </c>
      <c r="Z1337" s="7">
        <v>149936.69099999999</v>
      </c>
      <c r="AA1337" s="7">
        <v>145454.02100000001</v>
      </c>
      <c r="AB1337" s="8">
        <v>100</v>
      </c>
      <c r="AC1337" s="8">
        <v>100</v>
      </c>
      <c r="AD1337" s="5" t="s">
        <v>42</v>
      </c>
      <c r="AE1337" s="5" t="s">
        <v>42</v>
      </c>
      <c r="AF1337" s="7">
        <v>369505594</v>
      </c>
      <c r="AG1337" s="7">
        <v>369505594</v>
      </c>
      <c r="AH1337" s="7">
        <v>362535888</v>
      </c>
      <c r="AI1337" s="5">
        <v>8.93</v>
      </c>
      <c r="AJ1337" s="7">
        <v>307</v>
      </c>
      <c r="AK1337" s="7">
        <v>33010995</v>
      </c>
      <c r="AL1337" s="6">
        <v>294.45807500000001</v>
      </c>
      <c r="AM1337" s="7">
        <v>294285673</v>
      </c>
      <c r="AN1337" s="8">
        <v>99.920900000000003</v>
      </c>
    </row>
    <row r="1338" spans="1:40" x14ac:dyDescent="0.3">
      <c r="A1338" s="4" t="s">
        <v>1387</v>
      </c>
      <c r="B1338" s="2">
        <v>4570533</v>
      </c>
      <c r="C1338" s="1" t="s">
        <v>54</v>
      </c>
      <c r="D1338" s="5">
        <v>3609.85664124</v>
      </c>
      <c r="E1338" s="6">
        <v>4247.5566410000001</v>
      </c>
      <c r="F1338" s="6" t="s">
        <v>42</v>
      </c>
      <c r="G1338" s="5">
        <v>-6.6000000000000003E-2</v>
      </c>
      <c r="H1338" s="5" t="s">
        <v>799</v>
      </c>
      <c r="I1338" s="5">
        <v>-6.6000000000000003E-2</v>
      </c>
      <c r="J1338" s="5" t="s">
        <v>799</v>
      </c>
      <c r="K1338" s="5" t="s">
        <v>799</v>
      </c>
      <c r="L1338" s="5">
        <v>2.3761567800000001</v>
      </c>
      <c r="M1338" s="5">
        <v>62.580644999999997</v>
      </c>
      <c r="N1338" s="5" t="s">
        <v>42</v>
      </c>
      <c r="O1338" s="5" t="s">
        <v>42</v>
      </c>
      <c r="P1338" s="5">
        <v>5.0753450000000004</v>
      </c>
      <c r="Q1338" s="5">
        <v>23.415417000000001</v>
      </c>
      <c r="R1338" s="5">
        <v>23.415417000000001</v>
      </c>
      <c r="S1338" s="1" t="s">
        <v>49</v>
      </c>
      <c r="T1338" s="7">
        <v>800900</v>
      </c>
      <c r="U1338" s="7">
        <v>717800</v>
      </c>
      <c r="V1338" s="7">
        <v>668300</v>
      </c>
      <c r="W1338" s="7">
        <v>478200</v>
      </c>
      <c r="X1338" s="7">
        <v>836900</v>
      </c>
      <c r="Y1338" s="7">
        <v>821300</v>
      </c>
      <c r="Z1338" s="7">
        <v>811400</v>
      </c>
      <c r="AA1338" s="7">
        <v>800900</v>
      </c>
      <c r="AB1338" s="5">
        <v>44.512</v>
      </c>
      <c r="AC1338" s="8">
        <v>46.35</v>
      </c>
      <c r="AD1338" s="5">
        <v>18.603999999999999</v>
      </c>
      <c r="AE1338" s="5">
        <v>20.134</v>
      </c>
      <c r="AF1338" s="7">
        <v>206718851</v>
      </c>
      <c r="AG1338" s="7">
        <v>206609792</v>
      </c>
      <c r="AH1338" s="7">
        <v>199210513</v>
      </c>
      <c r="AI1338" s="8">
        <v>91.6</v>
      </c>
      <c r="AJ1338" s="7">
        <v>226</v>
      </c>
      <c r="AK1338" s="7">
        <v>189385431</v>
      </c>
      <c r="AL1338" s="6">
        <v>3306.669625</v>
      </c>
      <c r="AM1338" s="7">
        <v>161083588</v>
      </c>
      <c r="AN1338" s="5">
        <v>77.912220000000005</v>
      </c>
    </row>
    <row r="1339" spans="1:40" x14ac:dyDescent="0.3">
      <c r="A1339" s="4" t="s">
        <v>1388</v>
      </c>
      <c r="B1339" s="2">
        <v>102983</v>
      </c>
      <c r="C1339" s="1" t="s">
        <v>54</v>
      </c>
      <c r="D1339" s="5">
        <v>3130.48865088</v>
      </c>
      <c r="E1339" s="6">
        <v>4269.6986500000003</v>
      </c>
      <c r="F1339" s="6">
        <v>4269.6986509999997</v>
      </c>
      <c r="G1339" s="5">
        <v>0.65</v>
      </c>
      <c r="H1339" s="5">
        <v>23.683848797250899</v>
      </c>
      <c r="I1339" s="5">
        <v>0.65</v>
      </c>
      <c r="J1339" s="5">
        <v>23.683848797250899</v>
      </c>
      <c r="K1339" s="5">
        <v>2.4463425288905198</v>
      </c>
      <c r="L1339" s="5">
        <v>2.4463425288905198</v>
      </c>
      <c r="M1339" s="5">
        <v>15.057898</v>
      </c>
      <c r="N1339" s="5" t="s">
        <v>42</v>
      </c>
      <c r="O1339" s="5" t="s">
        <v>42</v>
      </c>
      <c r="P1339" s="5">
        <v>12.944443</v>
      </c>
      <c r="Q1339" s="5">
        <v>16.657688</v>
      </c>
      <c r="R1339" s="5">
        <v>16.746674553769601</v>
      </c>
      <c r="S1339" s="1" t="s">
        <v>49</v>
      </c>
      <c r="T1339" s="7">
        <v>320592</v>
      </c>
      <c r="U1339" s="7">
        <v>278763</v>
      </c>
      <c r="V1339" s="7">
        <v>296904</v>
      </c>
      <c r="W1339" s="7">
        <v>329685</v>
      </c>
      <c r="X1339" s="7">
        <v>329849</v>
      </c>
      <c r="Y1339" s="7">
        <v>327213</v>
      </c>
      <c r="Z1339" s="7">
        <v>319883</v>
      </c>
      <c r="AA1339" s="7">
        <v>320592</v>
      </c>
      <c r="AB1339" s="5">
        <v>96.406999999999996</v>
      </c>
      <c r="AC1339" s="5">
        <v>96.635999999999996</v>
      </c>
      <c r="AD1339" s="5">
        <v>77.724000000000004</v>
      </c>
      <c r="AE1339" s="5">
        <v>77.677999999999997</v>
      </c>
      <c r="AF1339" s="7">
        <v>43622064</v>
      </c>
      <c r="AG1339" s="7">
        <v>43442849</v>
      </c>
      <c r="AH1339" s="7">
        <v>43409841</v>
      </c>
      <c r="AI1339" s="5">
        <v>67.14</v>
      </c>
      <c r="AJ1339" s="7">
        <v>350</v>
      </c>
      <c r="AK1339" s="7">
        <v>30495840</v>
      </c>
      <c r="AL1339" s="6">
        <v>2101.7732919999999</v>
      </c>
      <c r="AM1339" s="7">
        <v>43431966</v>
      </c>
      <c r="AN1339" s="5">
        <v>95.618650000000002</v>
      </c>
    </row>
    <row r="1340" spans="1:40" x14ac:dyDescent="0.3">
      <c r="A1340" s="4" t="s">
        <v>1389</v>
      </c>
      <c r="B1340" s="2">
        <v>27766644</v>
      </c>
      <c r="C1340" s="1" t="s">
        <v>54</v>
      </c>
      <c r="D1340" s="5">
        <v>3291.6872767999998</v>
      </c>
      <c r="E1340" s="6">
        <v>4061.9022759999998</v>
      </c>
      <c r="F1340" s="6" t="s">
        <v>42</v>
      </c>
      <c r="G1340" s="5">
        <v>7.0000000000000007E-2</v>
      </c>
      <c r="H1340" s="5">
        <v>35.534883999999998</v>
      </c>
      <c r="I1340" s="5">
        <v>7.0000000000000007E-2</v>
      </c>
      <c r="J1340" s="5">
        <v>35.534883999999998</v>
      </c>
      <c r="K1340" s="5" t="s">
        <v>799</v>
      </c>
      <c r="L1340" s="5">
        <v>2.3968627499999999</v>
      </c>
      <c r="M1340" s="5">
        <v>15.083909</v>
      </c>
      <c r="N1340" s="5" t="s">
        <v>42</v>
      </c>
      <c r="O1340" s="5" t="s">
        <v>42</v>
      </c>
      <c r="P1340" s="5">
        <v>4.0497529999999999</v>
      </c>
      <c r="Q1340" s="5">
        <v>15.485417</v>
      </c>
      <c r="R1340" s="5">
        <v>15.485417</v>
      </c>
      <c r="S1340" s="1" t="s">
        <v>49</v>
      </c>
      <c r="T1340" s="7">
        <v>992452</v>
      </c>
      <c r="U1340" s="7">
        <v>1314136</v>
      </c>
      <c r="V1340" s="7">
        <v>1401794</v>
      </c>
      <c r="W1340" s="7">
        <v>875402</v>
      </c>
      <c r="X1340" s="7">
        <v>1003000</v>
      </c>
      <c r="Y1340" s="7">
        <v>995735</v>
      </c>
      <c r="Z1340" s="7">
        <v>994885</v>
      </c>
      <c r="AA1340" s="7">
        <v>992452</v>
      </c>
      <c r="AB1340" s="5">
        <v>48.058</v>
      </c>
      <c r="AC1340" s="8">
        <v>49.84</v>
      </c>
      <c r="AD1340" s="5">
        <v>24.332999999999998</v>
      </c>
      <c r="AE1340" s="5">
        <v>24.899000000000001</v>
      </c>
      <c r="AF1340" s="7">
        <v>215412560</v>
      </c>
      <c r="AG1340" s="7">
        <v>215071798</v>
      </c>
      <c r="AH1340" s="7">
        <v>213689808</v>
      </c>
      <c r="AI1340" s="5">
        <v>86.86</v>
      </c>
      <c r="AJ1340" s="7">
        <v>277</v>
      </c>
      <c r="AK1340" s="7">
        <v>187113581</v>
      </c>
      <c r="AL1340" s="6">
        <v>2859.0955170000002</v>
      </c>
      <c r="AM1340" s="7">
        <v>214199587</v>
      </c>
      <c r="AN1340" s="5">
        <v>99.431370000000001</v>
      </c>
    </row>
    <row r="1341" spans="1:40" x14ac:dyDescent="0.3">
      <c r="A1341" s="4" t="s">
        <v>1390</v>
      </c>
      <c r="B1341" s="2">
        <v>5242460</v>
      </c>
      <c r="C1341" s="1" t="s">
        <v>41</v>
      </c>
      <c r="D1341" s="5">
        <v>3294.4616208299999</v>
      </c>
      <c r="E1341" s="6">
        <v>2842.5186199999998</v>
      </c>
      <c r="F1341" s="6" t="s">
        <v>42</v>
      </c>
      <c r="G1341" s="5">
        <v>-0.20699999999999999</v>
      </c>
      <c r="H1341" s="5" t="s">
        <v>799</v>
      </c>
      <c r="I1341" s="5">
        <v>-0.20699999999999999</v>
      </c>
      <c r="J1341" s="5" t="s">
        <v>799</v>
      </c>
      <c r="K1341" s="5">
        <v>10.3577692</v>
      </c>
      <c r="L1341" s="5">
        <v>4.3560997200000005</v>
      </c>
      <c r="M1341" s="5">
        <v>34.946745999999997</v>
      </c>
      <c r="N1341" s="5" t="s">
        <v>42</v>
      </c>
      <c r="O1341" s="5" t="s">
        <v>42</v>
      </c>
      <c r="P1341" s="5">
        <v>6.9385570000000003</v>
      </c>
      <c r="Q1341" s="5" t="s">
        <v>799</v>
      </c>
      <c r="R1341" s="5">
        <v>-59.514229</v>
      </c>
      <c r="S1341" s="1" t="s">
        <v>49</v>
      </c>
      <c r="T1341" s="7">
        <v>349886</v>
      </c>
      <c r="U1341" s="7">
        <v>280040</v>
      </c>
      <c r="V1341" s="7">
        <v>206683</v>
      </c>
      <c r="W1341" s="7">
        <v>150827</v>
      </c>
      <c r="X1341" s="7">
        <v>409670</v>
      </c>
      <c r="Y1341" s="7">
        <v>389250</v>
      </c>
      <c r="Z1341" s="7">
        <v>370377</v>
      </c>
      <c r="AA1341" s="7">
        <v>349886</v>
      </c>
      <c r="AB1341" s="5">
        <v>77.986000000000004</v>
      </c>
      <c r="AC1341" s="5">
        <v>77.983000000000004</v>
      </c>
      <c r="AD1341" s="5">
        <v>-15.044</v>
      </c>
      <c r="AE1341" s="8">
        <v>-14.2</v>
      </c>
      <c r="AF1341" s="7">
        <v>111556211</v>
      </c>
      <c r="AG1341" s="7">
        <v>110022835</v>
      </c>
      <c r="AH1341" s="7">
        <v>104864865</v>
      </c>
      <c r="AI1341" s="5">
        <v>79.180000000000007</v>
      </c>
      <c r="AJ1341" s="7">
        <v>311</v>
      </c>
      <c r="AK1341" s="7">
        <v>88341074</v>
      </c>
      <c r="AL1341" s="6">
        <v>2608.7119149999999</v>
      </c>
      <c r="AM1341" s="7">
        <v>94940985</v>
      </c>
      <c r="AN1341" s="5">
        <v>85.100620000000006</v>
      </c>
    </row>
    <row r="1342" spans="1:40" x14ac:dyDescent="0.3">
      <c r="A1342" s="4" t="s">
        <v>1391</v>
      </c>
      <c r="B1342" s="2">
        <v>4130678</v>
      </c>
      <c r="C1342" s="1" t="s">
        <v>54</v>
      </c>
      <c r="D1342" s="5">
        <v>3053.2807310399999</v>
      </c>
      <c r="E1342" s="6">
        <v>3538.6617310000001</v>
      </c>
      <c r="F1342" s="6">
        <v>11459.811731</v>
      </c>
      <c r="G1342" s="5">
        <v>3.0000000000000001E-3</v>
      </c>
      <c r="H1342" s="5" t="s">
        <v>799</v>
      </c>
      <c r="I1342" s="5">
        <v>3.0000000000000001E-3</v>
      </c>
      <c r="J1342" s="5" t="s">
        <v>799</v>
      </c>
      <c r="K1342" s="5">
        <v>1.4981504299999999</v>
      </c>
      <c r="L1342" s="5">
        <v>1.4981504299999999</v>
      </c>
      <c r="M1342" s="5" t="s">
        <v>799</v>
      </c>
      <c r="N1342" s="5" t="s">
        <v>799</v>
      </c>
      <c r="O1342" s="5" t="s">
        <v>42</v>
      </c>
      <c r="P1342" s="5">
        <v>4.207884</v>
      </c>
      <c r="Q1342" s="5">
        <v>13.370545</v>
      </c>
      <c r="R1342" s="5">
        <v>13.370545</v>
      </c>
      <c r="S1342" s="1" t="s">
        <v>49</v>
      </c>
      <c r="T1342" s="7">
        <v>720227</v>
      </c>
      <c r="U1342" s="7">
        <v>718905</v>
      </c>
      <c r="V1342" s="7">
        <v>807473</v>
      </c>
      <c r="W1342" s="7">
        <v>691873</v>
      </c>
      <c r="X1342" s="7">
        <v>840960</v>
      </c>
      <c r="Y1342" s="7">
        <v>777781</v>
      </c>
      <c r="Z1342" s="7">
        <v>710255</v>
      </c>
      <c r="AA1342" s="7">
        <v>720227</v>
      </c>
      <c r="AB1342" s="5">
        <v>36.338999999999999</v>
      </c>
      <c r="AC1342" s="5">
        <v>38.192999999999998</v>
      </c>
      <c r="AD1342" s="5">
        <v>27.917000000000002</v>
      </c>
      <c r="AE1342" s="5">
        <v>31.103000000000002</v>
      </c>
      <c r="AF1342" s="7">
        <v>628265774</v>
      </c>
      <c r="AG1342" s="7">
        <v>618504691</v>
      </c>
      <c r="AH1342" s="7">
        <v>609232506</v>
      </c>
      <c r="AI1342" s="5">
        <v>68.819999999999993</v>
      </c>
      <c r="AJ1342" s="7">
        <v>435</v>
      </c>
      <c r="AK1342" s="7">
        <v>432384423</v>
      </c>
      <c r="AL1342" s="6">
        <v>2101.3882950000002</v>
      </c>
      <c r="AM1342" s="7">
        <v>591506694</v>
      </c>
      <c r="AN1342" s="5">
        <v>94.151920000000004</v>
      </c>
    </row>
    <row r="1343" spans="1:40" x14ac:dyDescent="0.3">
      <c r="A1343" s="4" t="s">
        <v>1392</v>
      </c>
      <c r="B1343" s="2">
        <v>4981115</v>
      </c>
      <c r="C1343" s="1" t="s">
        <v>54</v>
      </c>
      <c r="D1343" s="5">
        <v>3105.3477709499998</v>
      </c>
      <c r="E1343" s="6">
        <v>8315.3477700000003</v>
      </c>
      <c r="F1343" s="6" t="s">
        <v>42</v>
      </c>
      <c r="G1343" s="8">
        <v>2.1139999999999999</v>
      </c>
      <c r="H1343" s="5">
        <v>16.917079000000001</v>
      </c>
      <c r="I1343" s="8">
        <v>2.1139999999999999</v>
      </c>
      <c r="J1343" s="5">
        <v>16.917079000000001</v>
      </c>
      <c r="K1343" s="5" t="s">
        <v>799</v>
      </c>
      <c r="L1343" s="5">
        <v>1.28505179</v>
      </c>
      <c r="M1343" s="5">
        <v>45.592004000000003</v>
      </c>
      <c r="N1343" s="5" t="s">
        <v>42</v>
      </c>
      <c r="O1343" s="5" t="s">
        <v>42</v>
      </c>
      <c r="P1343" s="5">
        <v>2.6034280000000001</v>
      </c>
      <c r="Q1343" s="5">
        <v>11.406513</v>
      </c>
      <c r="R1343" s="5">
        <v>11.406513</v>
      </c>
      <c r="S1343" s="1" t="s">
        <v>49</v>
      </c>
      <c r="T1343" s="7">
        <v>3166000</v>
      </c>
      <c r="U1343" s="7">
        <v>3289000</v>
      </c>
      <c r="V1343" s="7">
        <v>2762000</v>
      </c>
      <c r="W1343" s="7">
        <v>1844000</v>
      </c>
      <c r="X1343" s="7">
        <v>3194000</v>
      </c>
      <c r="Y1343" s="7">
        <v>3105000</v>
      </c>
      <c r="Z1343" s="7">
        <v>3166000</v>
      </c>
      <c r="AA1343" s="7">
        <v>3166000</v>
      </c>
      <c r="AB1343" s="5">
        <v>57.423000000000002</v>
      </c>
      <c r="AC1343" s="5">
        <v>57.607999999999997</v>
      </c>
      <c r="AD1343" s="5">
        <v>22.805</v>
      </c>
      <c r="AE1343" s="8">
        <v>21.76</v>
      </c>
      <c r="AF1343" s="7">
        <v>34947061</v>
      </c>
      <c r="AG1343" s="7">
        <v>35056045</v>
      </c>
      <c r="AH1343" s="7">
        <v>35685051</v>
      </c>
      <c r="AI1343" s="5">
        <v>74.38</v>
      </c>
      <c r="AJ1343" s="7">
        <v>379</v>
      </c>
      <c r="AK1343" s="7">
        <v>25968189</v>
      </c>
      <c r="AL1343" s="6">
        <v>2309.8704109999999</v>
      </c>
      <c r="AM1343" s="7">
        <v>28033452</v>
      </c>
      <c r="AN1343" s="8">
        <v>80.299400000000006</v>
      </c>
    </row>
    <row r="1344" spans="1:40" x14ac:dyDescent="0.3">
      <c r="A1344" s="4" t="s">
        <v>1393</v>
      </c>
      <c r="B1344" s="2">
        <v>5223225</v>
      </c>
      <c r="C1344" s="1" t="s">
        <v>41</v>
      </c>
      <c r="D1344" s="5">
        <v>4019.4798582399999</v>
      </c>
      <c r="E1344" s="6">
        <v>5513.025858</v>
      </c>
      <c r="F1344" s="6" t="s">
        <v>42</v>
      </c>
      <c r="G1344" s="5">
        <v>0.92</v>
      </c>
      <c r="H1344" s="5">
        <v>9.5200530000000008</v>
      </c>
      <c r="I1344" s="5">
        <v>0.92</v>
      </c>
      <c r="J1344" s="5">
        <v>9.5200530000000008</v>
      </c>
      <c r="K1344" s="5">
        <v>7.7776285800000009</v>
      </c>
      <c r="L1344" s="5">
        <v>2.06495775</v>
      </c>
      <c r="M1344" s="5">
        <v>9.7689319999999995</v>
      </c>
      <c r="N1344" s="5" t="s">
        <v>42</v>
      </c>
      <c r="O1344" s="5" t="s">
        <v>42</v>
      </c>
      <c r="P1344" s="5">
        <v>0.91103900000000004</v>
      </c>
      <c r="Q1344" s="5">
        <v>5.8486320000000003</v>
      </c>
      <c r="R1344" s="5">
        <v>5.8486320000000003</v>
      </c>
      <c r="S1344" s="1" t="s">
        <v>45</v>
      </c>
      <c r="T1344" s="7">
        <v>6159291</v>
      </c>
      <c r="U1344" s="7">
        <v>6395073</v>
      </c>
      <c r="V1344" s="7">
        <v>6773128</v>
      </c>
      <c r="W1344" s="7">
        <v>5689233</v>
      </c>
      <c r="X1344" s="7">
        <v>6051358</v>
      </c>
      <c r="Y1344" s="7">
        <v>6105805</v>
      </c>
      <c r="Z1344" s="7">
        <v>6139902</v>
      </c>
      <c r="AA1344" s="7">
        <v>6159291</v>
      </c>
      <c r="AB1344" s="5">
        <v>34.261000000000003</v>
      </c>
      <c r="AC1344" s="5">
        <v>34.177999999999997</v>
      </c>
      <c r="AD1344" s="8">
        <v>12.807</v>
      </c>
      <c r="AE1344" s="8">
        <v>11.676</v>
      </c>
      <c r="AF1344" s="7">
        <v>69932128</v>
      </c>
      <c r="AG1344" s="7">
        <v>70915916</v>
      </c>
      <c r="AH1344" s="7">
        <v>74143759</v>
      </c>
      <c r="AI1344" s="8">
        <v>106.12</v>
      </c>
      <c r="AJ1344" s="7">
        <v>418</v>
      </c>
      <c r="AK1344" s="7">
        <v>73641032</v>
      </c>
      <c r="AL1344" s="6">
        <v>4265.2885729999998</v>
      </c>
      <c r="AM1344" s="7">
        <v>68300256</v>
      </c>
      <c r="AN1344" s="5">
        <v>98.419470000000004</v>
      </c>
    </row>
    <row r="1345" spans="1:40" x14ac:dyDescent="0.3">
      <c r="A1345" s="4" t="s">
        <v>1394</v>
      </c>
      <c r="B1345" s="2">
        <v>29188222</v>
      </c>
      <c r="C1345" s="1" t="s">
        <v>41</v>
      </c>
      <c r="D1345" s="5">
        <v>3654.5294681599999</v>
      </c>
      <c r="E1345" s="6">
        <v>3285.6641180000001</v>
      </c>
      <c r="F1345" s="6" t="s">
        <v>42</v>
      </c>
      <c r="G1345" s="5">
        <v>0.38529935321390685</v>
      </c>
      <c r="H1345" s="5">
        <v>22.179181</v>
      </c>
      <c r="I1345" s="5">
        <v>0.38529935321390685</v>
      </c>
      <c r="J1345" s="5">
        <v>22.179181</v>
      </c>
      <c r="K1345" s="5">
        <v>9.9665714400000009</v>
      </c>
      <c r="L1345" s="5">
        <v>9.8814638800000001</v>
      </c>
      <c r="M1345" s="5">
        <v>15.555241000000001</v>
      </c>
      <c r="N1345" s="5" t="s">
        <v>42</v>
      </c>
      <c r="O1345" s="5" t="s">
        <v>42</v>
      </c>
      <c r="P1345" s="5">
        <v>3.4558119999999999</v>
      </c>
      <c r="Q1345" s="5">
        <v>12.472932</v>
      </c>
      <c r="R1345" s="5">
        <v>12.472932</v>
      </c>
      <c r="S1345" s="1" t="s">
        <v>49</v>
      </c>
      <c r="T1345" s="7">
        <v>659373.78413432313</v>
      </c>
      <c r="U1345" s="7">
        <v>336826.43426970107</v>
      </c>
      <c r="V1345" s="7">
        <v>332948.82317029312</v>
      </c>
      <c r="W1345" s="7">
        <v>227200.07350682467</v>
      </c>
      <c r="X1345" s="7">
        <v>926149.06568529177</v>
      </c>
      <c r="Y1345" s="7">
        <v>839835.17145026976</v>
      </c>
      <c r="Z1345" s="7">
        <v>748273.0554693219</v>
      </c>
      <c r="AA1345" s="7">
        <v>659373.78413432313</v>
      </c>
      <c r="AB1345" s="5">
        <v>40.972000000000001</v>
      </c>
      <c r="AC1345" s="8">
        <v>40.36</v>
      </c>
      <c r="AD1345" s="5">
        <v>21.597999999999999</v>
      </c>
      <c r="AE1345" s="5">
        <v>22.367000000000001</v>
      </c>
      <c r="AF1345" s="7">
        <v>137976275</v>
      </c>
      <c r="AG1345" s="7">
        <v>137748003</v>
      </c>
      <c r="AH1345" s="7">
        <v>137560901</v>
      </c>
      <c r="AI1345" s="8">
        <v>40.799999999999997</v>
      </c>
      <c r="AJ1345" s="7">
        <v>127</v>
      </c>
      <c r="AK1345" s="7">
        <v>56137805</v>
      </c>
      <c r="AL1345" s="6">
        <v>1491.0201</v>
      </c>
      <c r="AM1345" s="7">
        <v>63514545</v>
      </c>
      <c r="AN1345" s="5">
        <v>46.165039999999998</v>
      </c>
    </row>
    <row r="1346" spans="1:40" x14ac:dyDescent="0.3">
      <c r="A1346" s="4" t="s">
        <v>1395</v>
      </c>
      <c r="B1346" s="2">
        <v>4982540</v>
      </c>
      <c r="C1346" s="1" t="s">
        <v>54</v>
      </c>
      <c r="D1346" s="5">
        <v>3013.49983548</v>
      </c>
      <c r="E1346" s="6">
        <v>6047.8998350000002</v>
      </c>
      <c r="F1346" s="6" t="s">
        <v>42</v>
      </c>
      <c r="G1346" s="8">
        <v>1.4730000000000001</v>
      </c>
      <c r="H1346" s="5">
        <v>10.693417999999999</v>
      </c>
      <c r="I1346" s="8">
        <v>1.4730000000000001</v>
      </c>
      <c r="J1346" s="5">
        <v>10.693417999999999</v>
      </c>
      <c r="K1346" s="5" t="s">
        <v>799</v>
      </c>
      <c r="L1346" s="5">
        <v>1.3766539800000002</v>
      </c>
      <c r="M1346" s="5">
        <v>17.409742000000001</v>
      </c>
      <c r="N1346" s="5" t="s">
        <v>42</v>
      </c>
      <c r="O1346" s="5" t="s">
        <v>42</v>
      </c>
      <c r="P1346" s="5">
        <v>1.110093</v>
      </c>
      <c r="Q1346" s="5">
        <v>7.4052889999999998</v>
      </c>
      <c r="R1346" s="5">
        <v>7.4052889999999998</v>
      </c>
      <c r="S1346" s="1" t="s">
        <v>56</v>
      </c>
      <c r="T1346" s="7">
        <v>5448100</v>
      </c>
      <c r="U1346" s="7">
        <v>5218600</v>
      </c>
      <c r="V1346" s="7">
        <v>6349500</v>
      </c>
      <c r="W1346" s="7">
        <v>5556100</v>
      </c>
      <c r="X1346" s="7">
        <v>5448100</v>
      </c>
      <c r="Y1346" s="7">
        <v>5339400</v>
      </c>
      <c r="Z1346" s="7">
        <v>5215500</v>
      </c>
      <c r="AA1346" s="7">
        <v>5153400</v>
      </c>
      <c r="AB1346" s="5">
        <v>19.655000000000001</v>
      </c>
      <c r="AC1346" s="5">
        <v>19.655000000000001</v>
      </c>
      <c r="AD1346" s="8">
        <v>12.984</v>
      </c>
      <c r="AE1346" s="8">
        <v>12.984</v>
      </c>
      <c r="AF1346" s="7">
        <v>47181397</v>
      </c>
      <c r="AG1346" s="7">
        <v>47178995</v>
      </c>
      <c r="AH1346" s="7">
        <v>46805381</v>
      </c>
      <c r="AI1346" s="5">
        <v>52.75</v>
      </c>
      <c r="AJ1346" s="7">
        <v>299</v>
      </c>
      <c r="AK1346" s="7">
        <v>24889991</v>
      </c>
      <c r="AL1346" s="6">
        <v>1512.3158530000001</v>
      </c>
      <c r="AM1346" s="7">
        <v>28019015</v>
      </c>
      <c r="AN1346" s="5">
        <v>59.385730000000002</v>
      </c>
    </row>
    <row r="1347" spans="1:40" x14ac:dyDescent="0.3">
      <c r="A1347" s="4" t="s">
        <v>1396</v>
      </c>
      <c r="B1347" s="2">
        <v>103169</v>
      </c>
      <c r="C1347" s="1" t="s">
        <v>54</v>
      </c>
      <c r="D1347" s="5">
        <v>3193.3352311200001</v>
      </c>
      <c r="E1347" s="6">
        <v>6570.5212309999997</v>
      </c>
      <c r="F1347" s="6">
        <v>6563.2280920000012</v>
      </c>
      <c r="G1347" s="5">
        <v>0.13700000000000001</v>
      </c>
      <c r="H1347" s="5">
        <v>22.477611940298502</v>
      </c>
      <c r="I1347" s="5">
        <v>0.13700000000000001</v>
      </c>
      <c r="J1347" s="5">
        <v>22.477611940298502</v>
      </c>
      <c r="K1347" s="5">
        <v>1.5073752291130298</v>
      </c>
      <c r="L1347" s="5">
        <v>1.3694234363902502</v>
      </c>
      <c r="M1347" s="5">
        <v>7.9682539999999999</v>
      </c>
      <c r="N1347" s="5" t="s">
        <v>42</v>
      </c>
      <c r="O1347" s="5" t="s">
        <v>42</v>
      </c>
      <c r="P1347" s="5">
        <v>7.9230679999999998</v>
      </c>
      <c r="Q1347" s="5">
        <v>13.857035</v>
      </c>
      <c r="R1347" s="5">
        <v>10.983673322600501</v>
      </c>
      <c r="S1347" s="1" t="s">
        <v>49</v>
      </c>
      <c r="T1347" s="7">
        <v>840141</v>
      </c>
      <c r="U1347" s="7">
        <v>831994</v>
      </c>
      <c r="V1347" s="7">
        <v>771634</v>
      </c>
      <c r="W1347" s="7">
        <v>742872</v>
      </c>
      <c r="X1347" s="7">
        <v>841977</v>
      </c>
      <c r="Y1347" s="7">
        <v>842915</v>
      </c>
      <c r="Z1347" s="7">
        <v>838872</v>
      </c>
      <c r="AA1347" s="7">
        <v>840141</v>
      </c>
      <c r="AB1347" s="5">
        <v>67.814999999999998</v>
      </c>
      <c r="AC1347" s="5">
        <v>67.412000000000006</v>
      </c>
      <c r="AD1347" s="5">
        <v>57.271000000000001</v>
      </c>
      <c r="AE1347" s="5">
        <v>56.863999999999997</v>
      </c>
      <c r="AF1347" s="7">
        <v>106020426</v>
      </c>
      <c r="AG1347" s="7">
        <v>106010262</v>
      </c>
      <c r="AH1347" s="7">
        <v>105693261</v>
      </c>
      <c r="AI1347" s="5">
        <v>106.37</v>
      </c>
      <c r="AJ1347" s="7">
        <v>400</v>
      </c>
      <c r="AK1347" s="7">
        <v>112770506</v>
      </c>
      <c r="AL1347" s="6">
        <v>3396.6476400000001</v>
      </c>
      <c r="AM1347" s="7">
        <v>104123318</v>
      </c>
      <c r="AN1347" s="5">
        <v>98.210620000000006</v>
      </c>
    </row>
    <row r="1348" spans="1:40" x14ac:dyDescent="0.3">
      <c r="A1348" s="4" t="s">
        <v>1397</v>
      </c>
      <c r="B1348" s="2">
        <v>28172255</v>
      </c>
      <c r="C1348" s="1" t="s">
        <v>54</v>
      </c>
      <c r="D1348" s="5">
        <v>3276.7262243300002</v>
      </c>
      <c r="E1348" s="6">
        <v>3008.3212239999998</v>
      </c>
      <c r="F1348" s="6" t="s">
        <v>42</v>
      </c>
      <c r="G1348" s="5">
        <v>0.1</v>
      </c>
      <c r="H1348" s="5">
        <v>51.243386000000001</v>
      </c>
      <c r="I1348" s="5">
        <v>0.1</v>
      </c>
      <c r="J1348" s="5">
        <v>51.243386000000001</v>
      </c>
      <c r="K1348" s="5">
        <v>5.7648809500000002</v>
      </c>
      <c r="L1348" s="5">
        <v>2.92333233</v>
      </c>
      <c r="M1348" s="5">
        <v>22.086659000000001</v>
      </c>
      <c r="N1348" s="5" t="s">
        <v>42</v>
      </c>
      <c r="O1348" s="5" t="s">
        <v>42</v>
      </c>
      <c r="P1348" s="5">
        <v>4.7118469999999997</v>
      </c>
      <c r="Q1348" s="5">
        <v>22.765822</v>
      </c>
      <c r="R1348" s="5">
        <v>22.765822</v>
      </c>
      <c r="S1348" s="1" t="s">
        <v>49</v>
      </c>
      <c r="T1348" s="7">
        <v>572543</v>
      </c>
      <c r="U1348" s="7">
        <v>452418</v>
      </c>
      <c r="V1348" s="7">
        <v>332741</v>
      </c>
      <c r="W1348" s="7">
        <v>243917</v>
      </c>
      <c r="X1348" s="7">
        <v>638459</v>
      </c>
      <c r="Y1348" s="7">
        <v>612877</v>
      </c>
      <c r="Z1348" s="7">
        <v>590731</v>
      </c>
      <c r="AA1348" s="7">
        <v>572543</v>
      </c>
      <c r="AB1348" s="5">
        <v>81.376000000000005</v>
      </c>
      <c r="AC1348" s="5">
        <v>82.423000000000002</v>
      </c>
      <c r="AD1348" s="5">
        <v>21.059000000000001</v>
      </c>
      <c r="AE1348" s="5">
        <v>18.827999999999999</v>
      </c>
      <c r="AF1348" s="7">
        <v>170631000</v>
      </c>
      <c r="AG1348" s="7">
        <v>171244000</v>
      </c>
      <c r="AH1348" s="7">
        <v>169905000</v>
      </c>
      <c r="AI1348" s="5">
        <v>86.78</v>
      </c>
      <c r="AJ1348" s="7">
        <v>385</v>
      </c>
      <c r="AK1348" s="7">
        <v>146806716</v>
      </c>
      <c r="AL1348" s="6">
        <v>2843.646088</v>
      </c>
      <c r="AM1348" s="7">
        <v>141809643</v>
      </c>
      <c r="AN1348" s="5">
        <v>83.829179999999994</v>
      </c>
    </row>
    <row r="1349" spans="1:40" x14ac:dyDescent="0.3">
      <c r="A1349" s="4" t="s">
        <v>1398</v>
      </c>
      <c r="B1349" s="2">
        <v>22103633</v>
      </c>
      <c r="C1349" s="1" t="s">
        <v>54</v>
      </c>
      <c r="D1349" s="5">
        <v>2608.0514395199998</v>
      </c>
      <c r="E1349" s="6">
        <v>2690.4234390000001</v>
      </c>
      <c r="F1349" s="6">
        <v>3268.3244399999999</v>
      </c>
      <c r="G1349" s="5">
        <v>-0.16</v>
      </c>
      <c r="H1349" s="5" t="s">
        <v>799</v>
      </c>
      <c r="I1349" s="5">
        <v>-0.16</v>
      </c>
      <c r="J1349" s="5" t="s">
        <v>799</v>
      </c>
      <c r="K1349" s="5">
        <v>2.46833488</v>
      </c>
      <c r="L1349" s="5">
        <v>2.4497930400000003</v>
      </c>
      <c r="M1349" s="5" t="s">
        <v>799</v>
      </c>
      <c r="N1349" s="5" t="s">
        <v>799</v>
      </c>
      <c r="O1349" s="5" t="s">
        <v>799</v>
      </c>
      <c r="P1349" s="5">
        <v>14.615988</v>
      </c>
      <c r="Q1349" s="5" t="s">
        <v>799</v>
      </c>
      <c r="R1349" s="5">
        <v>-39.518413000000002</v>
      </c>
      <c r="S1349" s="1" t="s">
        <v>49</v>
      </c>
      <c r="T1349" s="7">
        <v>253445</v>
      </c>
      <c r="U1349" s="7">
        <v>527510</v>
      </c>
      <c r="V1349" s="7">
        <v>331952</v>
      </c>
      <c r="W1349" s="7">
        <v>134310</v>
      </c>
      <c r="X1349" s="7">
        <v>184074</v>
      </c>
      <c r="Y1349" s="7">
        <v>173663</v>
      </c>
      <c r="Z1349" s="7">
        <v>206429</v>
      </c>
      <c r="AA1349" s="7">
        <v>253445</v>
      </c>
      <c r="AB1349" s="5">
        <v>63.417999999999999</v>
      </c>
      <c r="AC1349" s="5">
        <v>14.218999999999999</v>
      </c>
      <c r="AD1349" s="8">
        <v>26.26</v>
      </c>
      <c r="AE1349" s="5">
        <v>-39.488999999999997</v>
      </c>
      <c r="AF1349" s="7">
        <v>163189704</v>
      </c>
      <c r="AG1349" s="7">
        <v>165331382</v>
      </c>
      <c r="AH1349" s="7">
        <v>177802600</v>
      </c>
      <c r="AI1349" s="5">
        <v>63.51</v>
      </c>
      <c r="AJ1349" s="7">
        <v>438</v>
      </c>
      <c r="AK1349" s="7">
        <v>103649793</v>
      </c>
      <c r="AL1349" s="6">
        <v>1656.3236919999999</v>
      </c>
      <c r="AM1349" s="7">
        <v>117455930</v>
      </c>
      <c r="AN1349" s="5">
        <v>71.967359999999999</v>
      </c>
    </row>
    <row r="1350" spans="1:40" x14ac:dyDescent="0.3">
      <c r="A1350" s="4" t="s">
        <v>1399</v>
      </c>
      <c r="B1350" s="2">
        <v>4579197</v>
      </c>
      <c r="C1350" s="1" t="s">
        <v>54</v>
      </c>
      <c r="D1350" s="5">
        <v>2847.6894867199999</v>
      </c>
      <c r="E1350" s="6">
        <v>7379.0894859999999</v>
      </c>
      <c r="F1350" s="6">
        <v>9337.3865060000007</v>
      </c>
      <c r="G1350" s="5">
        <v>0.17899999999999999</v>
      </c>
      <c r="H1350" s="5">
        <v>21.8479532163743</v>
      </c>
      <c r="I1350" s="5">
        <v>0.17899999999999999</v>
      </c>
      <c r="J1350" s="5">
        <v>21.8479532163743</v>
      </c>
      <c r="K1350" s="5">
        <v>5.8046176022831499</v>
      </c>
      <c r="L1350" s="5">
        <v>4.4074773737677102</v>
      </c>
      <c r="M1350" s="5">
        <v>8.7699529999999992</v>
      </c>
      <c r="N1350" s="5" t="s">
        <v>42</v>
      </c>
      <c r="O1350" s="5" t="s">
        <v>42</v>
      </c>
      <c r="P1350" s="5">
        <v>9.3771550000000001</v>
      </c>
      <c r="Q1350" s="5">
        <v>14.812065</v>
      </c>
      <c r="R1350" s="5">
        <v>15.005337715047</v>
      </c>
      <c r="S1350" s="1" t="s">
        <v>49</v>
      </c>
      <c r="T1350" s="7">
        <v>865616</v>
      </c>
      <c r="U1350" s="7">
        <v>809314</v>
      </c>
      <c r="V1350" s="7">
        <v>590965</v>
      </c>
      <c r="W1350" s="7">
        <v>432487</v>
      </c>
      <c r="X1350" s="7">
        <v>786922</v>
      </c>
      <c r="Y1350" s="7">
        <v>819090</v>
      </c>
      <c r="Z1350" s="7">
        <v>850463</v>
      </c>
      <c r="AA1350" s="7">
        <v>865616</v>
      </c>
      <c r="AB1350" s="5">
        <v>75.122</v>
      </c>
      <c r="AC1350" s="5">
        <v>74.277000000000001</v>
      </c>
      <c r="AD1350" s="5">
        <v>65.162999999999997</v>
      </c>
      <c r="AE1350" s="5">
        <v>63.052999999999997</v>
      </c>
      <c r="AF1350" s="7">
        <v>76216680</v>
      </c>
      <c r="AG1350" s="7">
        <v>75169162</v>
      </c>
      <c r="AH1350" s="7">
        <v>82955797</v>
      </c>
      <c r="AI1350" s="5">
        <v>90.07</v>
      </c>
      <c r="AJ1350" s="7">
        <v>410</v>
      </c>
      <c r="AK1350" s="7">
        <v>68652684</v>
      </c>
      <c r="AL1350" s="6">
        <v>2564.864274</v>
      </c>
      <c r="AM1350" s="7">
        <v>69431805</v>
      </c>
      <c r="AN1350" s="5">
        <v>91.090419999999995</v>
      </c>
    </row>
    <row r="1351" spans="1:40" x14ac:dyDescent="0.3">
      <c r="A1351" s="4" t="s">
        <v>1400</v>
      </c>
      <c r="B1351" s="2">
        <v>113645</v>
      </c>
      <c r="C1351" s="1" t="s">
        <v>54</v>
      </c>
      <c r="D1351" s="5">
        <v>3348.08948237</v>
      </c>
      <c r="E1351" s="6">
        <v>6386.7204819999997</v>
      </c>
      <c r="F1351" s="6">
        <v>6751.5124819999992</v>
      </c>
      <c r="G1351" s="5">
        <v>0.53</v>
      </c>
      <c r="H1351" s="5">
        <v>19.138528138528098</v>
      </c>
      <c r="I1351" s="5">
        <v>0.53</v>
      </c>
      <c r="J1351" s="5">
        <v>19.138528138528098</v>
      </c>
      <c r="K1351" s="5">
        <v>1.6742161446733901</v>
      </c>
      <c r="L1351" s="5">
        <v>1.64703721221352</v>
      </c>
      <c r="M1351" s="5">
        <v>8.8526229999999995</v>
      </c>
      <c r="N1351" s="5" t="s">
        <v>42</v>
      </c>
      <c r="O1351" s="5" t="s">
        <v>42</v>
      </c>
      <c r="P1351" s="5">
        <v>9.3685799999999997</v>
      </c>
      <c r="Q1351" s="5">
        <v>12.391821999999999</v>
      </c>
      <c r="R1351" s="5">
        <v>13.5343976986054</v>
      </c>
      <c r="S1351" s="1" t="s">
        <v>49</v>
      </c>
      <c r="T1351" s="7">
        <v>704757</v>
      </c>
      <c r="U1351" s="7">
        <v>648324</v>
      </c>
      <c r="V1351" s="7">
        <v>525593</v>
      </c>
      <c r="W1351" s="7">
        <v>412120</v>
      </c>
      <c r="X1351" s="7">
        <v>687029</v>
      </c>
      <c r="Y1351" s="7">
        <v>698215</v>
      </c>
      <c r="Z1351" s="7">
        <v>698929</v>
      </c>
      <c r="AA1351" s="7">
        <v>704757</v>
      </c>
      <c r="AB1351" s="5">
        <v>91.766000000000005</v>
      </c>
      <c r="AC1351" s="5">
        <v>91.387</v>
      </c>
      <c r="AD1351" s="5">
        <v>77.188000000000002</v>
      </c>
      <c r="AE1351" s="5">
        <v>75.406999999999996</v>
      </c>
      <c r="AF1351" s="7">
        <v>75729102</v>
      </c>
      <c r="AG1351" s="7">
        <v>75719256</v>
      </c>
      <c r="AH1351" s="7">
        <v>75327746</v>
      </c>
      <c r="AI1351" s="5">
        <v>71.67</v>
      </c>
      <c r="AJ1351" s="7">
        <v>425</v>
      </c>
      <c r="AK1351" s="7">
        <v>54277567</v>
      </c>
      <c r="AL1351" s="6">
        <v>2399.6112370000001</v>
      </c>
      <c r="AM1351" s="7">
        <v>74081080</v>
      </c>
      <c r="AN1351" s="8">
        <v>97.820700000000002</v>
      </c>
    </row>
    <row r="1352" spans="1:40" x14ac:dyDescent="0.3">
      <c r="A1352" s="4" t="s">
        <v>1401</v>
      </c>
      <c r="B1352" s="2">
        <v>4183694</v>
      </c>
      <c r="C1352" s="1" t="s">
        <v>54</v>
      </c>
      <c r="D1352" s="5">
        <v>3379.0465250399998</v>
      </c>
      <c r="E1352" s="6">
        <v>3957.5895249999999</v>
      </c>
      <c r="F1352" s="6" t="s">
        <v>42</v>
      </c>
      <c r="G1352" s="8">
        <v>1.18</v>
      </c>
      <c r="H1352" s="5">
        <v>20.695751999999999</v>
      </c>
      <c r="I1352" s="8">
        <v>1.1779999999999999</v>
      </c>
      <c r="J1352" s="5">
        <v>20.66254</v>
      </c>
      <c r="K1352" s="5" t="s">
        <v>799</v>
      </c>
      <c r="L1352" s="5">
        <v>2.4456625000000001</v>
      </c>
      <c r="M1352" s="5">
        <v>14.386272999999999</v>
      </c>
      <c r="N1352" s="5" t="s">
        <v>42</v>
      </c>
      <c r="O1352" s="5" t="s">
        <v>42</v>
      </c>
      <c r="P1352" s="5">
        <v>2.4232010000000002</v>
      </c>
      <c r="Q1352" s="5">
        <v>10.022385999999999</v>
      </c>
      <c r="R1352" s="5">
        <v>10.022385999999999</v>
      </c>
      <c r="S1352" s="1" t="s">
        <v>47</v>
      </c>
      <c r="T1352" s="7">
        <v>1584652</v>
      </c>
      <c r="U1352" s="7">
        <v>1450826</v>
      </c>
      <c r="V1352" s="7">
        <v>1381842</v>
      </c>
      <c r="W1352" s="7">
        <v>899248</v>
      </c>
      <c r="X1352" s="7">
        <v>1633207</v>
      </c>
      <c r="Y1352" s="7">
        <v>1584652</v>
      </c>
      <c r="Z1352" s="7">
        <v>1539386</v>
      </c>
      <c r="AA1352" s="7">
        <v>1495810</v>
      </c>
      <c r="AB1352" s="5">
        <v>55.917999999999999</v>
      </c>
      <c r="AC1352" s="5">
        <v>56.164000000000001</v>
      </c>
      <c r="AD1352" s="5">
        <v>21.895</v>
      </c>
      <c r="AE1352" s="5">
        <v>21.997</v>
      </c>
      <c r="AF1352" s="7">
        <v>37716000</v>
      </c>
      <c r="AG1352" s="7">
        <v>37681000</v>
      </c>
      <c r="AH1352" s="7">
        <v>40401000</v>
      </c>
      <c r="AI1352" s="5">
        <v>98.26</v>
      </c>
      <c r="AJ1352" s="7">
        <v>345</v>
      </c>
      <c r="AK1352" s="7">
        <v>36837148</v>
      </c>
      <c r="AL1352" s="6">
        <v>3320.132149</v>
      </c>
      <c r="AM1352" s="7">
        <v>36849263</v>
      </c>
      <c r="AN1352" s="5">
        <v>98.288790000000006</v>
      </c>
    </row>
    <row r="1353" spans="1:40" x14ac:dyDescent="0.3">
      <c r="A1353" s="4" t="s">
        <v>1402</v>
      </c>
      <c r="B1353" s="2">
        <v>7177179</v>
      </c>
      <c r="C1353" s="1" t="s">
        <v>54</v>
      </c>
      <c r="D1353" s="5">
        <v>3277.6553880000001</v>
      </c>
      <c r="E1353" s="6">
        <v>3175.2353880000001</v>
      </c>
      <c r="F1353" s="6" t="s">
        <v>42</v>
      </c>
      <c r="G1353" s="5">
        <v>0.66</v>
      </c>
      <c r="H1353" s="5">
        <v>16.698357999999999</v>
      </c>
      <c r="I1353" s="5">
        <v>0.66</v>
      </c>
      <c r="J1353" s="5">
        <v>16.698357999999999</v>
      </c>
      <c r="K1353" s="5">
        <v>5.8607614100000003</v>
      </c>
      <c r="L1353" s="5">
        <v>4.2564441500000001</v>
      </c>
      <c r="M1353" s="5">
        <v>23.389831000000001</v>
      </c>
      <c r="N1353" s="5" t="s">
        <v>42</v>
      </c>
      <c r="O1353" s="5" t="s">
        <v>42</v>
      </c>
      <c r="P1353" s="5">
        <v>1.760961</v>
      </c>
      <c r="Q1353" s="5">
        <v>9.5957620000000006</v>
      </c>
      <c r="R1353" s="5">
        <v>9.5957620000000006</v>
      </c>
      <c r="S1353" s="1" t="s">
        <v>49</v>
      </c>
      <c r="T1353" s="7">
        <v>1658713</v>
      </c>
      <c r="U1353" s="7">
        <v>1595222</v>
      </c>
      <c r="V1353" s="7">
        <v>1410989</v>
      </c>
      <c r="W1353" s="7">
        <v>1091721</v>
      </c>
      <c r="X1353" s="7">
        <v>1803126</v>
      </c>
      <c r="Y1353" s="7">
        <v>1758247</v>
      </c>
      <c r="Z1353" s="7">
        <v>1697311</v>
      </c>
      <c r="AA1353" s="7">
        <v>1658713</v>
      </c>
      <c r="AB1353" s="5">
        <v>56.863</v>
      </c>
      <c r="AC1353" s="5">
        <v>58.347000000000001</v>
      </c>
      <c r="AD1353" s="5">
        <v>16.391999999999999</v>
      </c>
      <c r="AE1353" s="5">
        <v>17.120999999999999</v>
      </c>
      <c r="AF1353" s="7">
        <v>84814141</v>
      </c>
      <c r="AG1353" s="7">
        <v>84648990</v>
      </c>
      <c r="AH1353" s="7">
        <v>86846514</v>
      </c>
      <c r="AI1353" s="5">
        <v>102.65</v>
      </c>
      <c r="AJ1353" s="7">
        <v>461</v>
      </c>
      <c r="AK1353" s="7">
        <v>87072539</v>
      </c>
      <c r="AL1353" s="6">
        <v>3364.4829060000002</v>
      </c>
      <c r="AM1353" s="7">
        <v>84374418</v>
      </c>
      <c r="AN1353" s="5">
        <v>99.468279999999993</v>
      </c>
    </row>
    <row r="1354" spans="1:40" x14ac:dyDescent="0.3">
      <c r="A1354" s="4" t="s">
        <v>1403</v>
      </c>
      <c r="B1354" s="2">
        <v>4005497</v>
      </c>
      <c r="C1354" s="1" t="s">
        <v>54</v>
      </c>
      <c r="D1354" s="5">
        <v>3100.9199368</v>
      </c>
      <c r="E1354" s="6">
        <v>4449.5719360000003</v>
      </c>
      <c r="F1354" s="6" t="s">
        <v>42</v>
      </c>
      <c r="G1354" s="5">
        <v>0.754</v>
      </c>
      <c r="H1354" s="5">
        <v>9.1652070000000005</v>
      </c>
      <c r="I1354" s="5">
        <v>0.754</v>
      </c>
      <c r="J1354" s="5">
        <v>9.1652070000000005</v>
      </c>
      <c r="K1354" s="5">
        <v>1.1006344400000001</v>
      </c>
      <c r="L1354" s="5">
        <v>1.06300146</v>
      </c>
      <c r="M1354" s="5">
        <v>16.371220000000001</v>
      </c>
      <c r="N1354" s="5" t="s">
        <v>42</v>
      </c>
      <c r="O1354" s="5" t="s">
        <v>42</v>
      </c>
      <c r="P1354" s="5">
        <v>1.6141479999999999</v>
      </c>
      <c r="Q1354" s="5">
        <v>5.2390129999999999</v>
      </c>
      <c r="R1354" s="5">
        <v>5.2390129999999999</v>
      </c>
      <c r="S1354" s="1" t="s">
        <v>43</v>
      </c>
      <c r="T1354" s="7">
        <v>2756607</v>
      </c>
      <c r="U1354" s="7">
        <v>2872421</v>
      </c>
      <c r="V1354" s="7">
        <v>2058944</v>
      </c>
      <c r="W1354" s="7">
        <v>1218568</v>
      </c>
      <c r="X1354" s="7">
        <v>2756607</v>
      </c>
      <c r="Y1354" s="7">
        <v>2722420</v>
      </c>
      <c r="Z1354" s="7">
        <v>2748652</v>
      </c>
      <c r="AA1354" s="7">
        <v>2829931</v>
      </c>
      <c r="AB1354" s="5">
        <v>40.860999999999997</v>
      </c>
      <c r="AC1354" s="5">
        <v>40.860999999999997</v>
      </c>
      <c r="AD1354" s="5">
        <v>30.329000000000001</v>
      </c>
      <c r="AE1354" s="5">
        <v>30.329000000000001</v>
      </c>
      <c r="AF1354" s="7">
        <v>98755412</v>
      </c>
      <c r="AG1354" s="7">
        <v>98755412</v>
      </c>
      <c r="AH1354" s="7">
        <v>99426526</v>
      </c>
      <c r="AI1354" s="8">
        <v>108.12</v>
      </c>
      <c r="AJ1354" s="7">
        <v>455</v>
      </c>
      <c r="AK1354" s="7">
        <v>106778770</v>
      </c>
      <c r="AL1354" s="6">
        <v>3352.8533779999998</v>
      </c>
      <c r="AM1354" s="7">
        <v>95036520</v>
      </c>
      <c r="AN1354" s="5">
        <v>96.23424</v>
      </c>
    </row>
    <row r="1355" spans="1:40" x14ac:dyDescent="0.3">
      <c r="A1355" s="4" t="s">
        <v>1404</v>
      </c>
      <c r="B1355" s="2">
        <v>4283377</v>
      </c>
      <c r="C1355" s="1" t="s">
        <v>54</v>
      </c>
      <c r="D1355" s="5">
        <v>3027.6866752000001</v>
      </c>
      <c r="E1355" s="6">
        <v>3384.9016750000001</v>
      </c>
      <c r="F1355" s="6">
        <v>3829.6198160000004</v>
      </c>
      <c r="G1355" s="8">
        <v>1.026</v>
      </c>
      <c r="H1355" s="5">
        <v>12.006112999999999</v>
      </c>
      <c r="I1355" s="8">
        <v>1.026</v>
      </c>
      <c r="J1355" s="5">
        <v>12.006112999999999</v>
      </c>
      <c r="K1355" s="5">
        <v>8.1374764600000002</v>
      </c>
      <c r="L1355" s="5">
        <v>8.1374764600000002</v>
      </c>
      <c r="M1355" s="5">
        <v>8.7292930000000002</v>
      </c>
      <c r="N1355" s="5" t="s">
        <v>42</v>
      </c>
      <c r="O1355" s="5" t="s">
        <v>42</v>
      </c>
      <c r="P1355" s="5">
        <v>3.1820520000000001</v>
      </c>
      <c r="Q1355" s="5">
        <v>9.0325710000000008</v>
      </c>
      <c r="R1355" s="5">
        <v>9.0325710000000008</v>
      </c>
      <c r="S1355" s="1" t="s">
        <v>49</v>
      </c>
      <c r="T1355" s="7">
        <v>975131</v>
      </c>
      <c r="U1355" s="7">
        <v>993285</v>
      </c>
      <c r="V1355" s="7">
        <v>1227236</v>
      </c>
      <c r="W1355" s="7">
        <v>899567</v>
      </c>
      <c r="X1355" s="7">
        <v>1063748</v>
      </c>
      <c r="Y1355" s="7">
        <v>1032888</v>
      </c>
      <c r="Z1355" s="7">
        <v>1004973</v>
      </c>
      <c r="AA1355" s="7">
        <v>975131</v>
      </c>
      <c r="AB1355" s="5">
        <v>45.750999999999998</v>
      </c>
      <c r="AC1355" s="5">
        <v>45.277000000000001</v>
      </c>
      <c r="AD1355" s="5">
        <v>32.091999999999999</v>
      </c>
      <c r="AE1355" s="5">
        <v>32.323999999999998</v>
      </c>
      <c r="AF1355" s="7">
        <v>70069120</v>
      </c>
      <c r="AG1355" s="7">
        <v>69903580</v>
      </c>
      <c r="AH1355" s="7">
        <v>68481220</v>
      </c>
      <c r="AI1355" s="5">
        <v>90.14</v>
      </c>
      <c r="AJ1355" s="7">
        <v>399</v>
      </c>
      <c r="AK1355" s="7">
        <v>63160583</v>
      </c>
      <c r="AL1355" s="6">
        <v>2729.1687910000001</v>
      </c>
      <c r="AM1355" s="7">
        <v>62783077</v>
      </c>
      <c r="AN1355" s="5">
        <v>89.601640000000003</v>
      </c>
    </row>
    <row r="1356" spans="1:40" x14ac:dyDescent="0.3">
      <c r="A1356" s="4" t="s">
        <v>1405</v>
      </c>
      <c r="B1356" s="2">
        <v>4393379</v>
      </c>
      <c r="C1356" s="1" t="s">
        <v>54</v>
      </c>
      <c r="D1356" s="5">
        <v>3018.24076066</v>
      </c>
      <c r="E1356" s="6">
        <v>13915.240760000001</v>
      </c>
      <c r="F1356" s="6">
        <v>16088.768549</v>
      </c>
      <c r="G1356" s="5">
        <v>0.30499999999999999</v>
      </c>
      <c r="H1356" s="5">
        <v>23.764479000000001</v>
      </c>
      <c r="I1356" s="5">
        <v>0.30499999999999999</v>
      </c>
      <c r="J1356" s="5">
        <v>23.764479000000001</v>
      </c>
      <c r="K1356" s="5" t="s">
        <v>799</v>
      </c>
      <c r="L1356" s="5">
        <v>1.35498074</v>
      </c>
      <c r="M1356" s="5">
        <v>7.3208440000000001</v>
      </c>
      <c r="N1356" s="5">
        <v>5.7729326383664699</v>
      </c>
      <c r="O1356" s="5">
        <v>2.9174456879526001</v>
      </c>
      <c r="P1356" s="5">
        <v>10.201789</v>
      </c>
      <c r="Q1356" s="5">
        <v>12.570226999999999</v>
      </c>
      <c r="R1356" s="5">
        <v>12.570226999999999</v>
      </c>
      <c r="S1356" s="1" t="s">
        <v>49</v>
      </c>
      <c r="T1356" s="7">
        <v>1314000</v>
      </c>
      <c r="U1356" s="7">
        <v>1190000</v>
      </c>
      <c r="V1356" s="7">
        <v>1286000</v>
      </c>
      <c r="W1356" s="7">
        <v>1199000</v>
      </c>
      <c r="X1356" s="7">
        <v>1364000</v>
      </c>
      <c r="Y1356" s="7">
        <v>1249000</v>
      </c>
      <c r="Z1356" s="7">
        <v>1289000</v>
      </c>
      <c r="AA1356" s="7">
        <v>1314000</v>
      </c>
      <c r="AB1356" s="5">
        <v>64.003</v>
      </c>
      <c r="AC1356" s="5">
        <v>64.003</v>
      </c>
      <c r="AD1356" s="5">
        <v>75.341999999999999</v>
      </c>
      <c r="AE1356" s="5">
        <v>74.706999999999994</v>
      </c>
      <c r="AF1356" s="7">
        <v>117443197</v>
      </c>
      <c r="AG1356" s="7">
        <v>117443197</v>
      </c>
      <c r="AH1356" s="7">
        <v>116999737</v>
      </c>
      <c r="AI1356" s="5">
        <v>86.49</v>
      </c>
      <c r="AJ1356" s="7">
        <v>253</v>
      </c>
      <c r="AK1356" s="7">
        <v>101578663</v>
      </c>
      <c r="AL1356" s="6">
        <v>2500.8666830000002</v>
      </c>
      <c r="AM1356" s="7">
        <v>116447126</v>
      </c>
      <c r="AN1356" s="5">
        <v>99.149919999999995</v>
      </c>
    </row>
    <row r="1357" spans="1:40" x14ac:dyDescent="0.3">
      <c r="A1357" s="4" t="s">
        <v>1406</v>
      </c>
      <c r="B1357" s="2">
        <v>4406983</v>
      </c>
      <c r="C1357" s="1" t="s">
        <v>54</v>
      </c>
      <c r="D1357" s="5">
        <v>3206.6683313399999</v>
      </c>
      <c r="E1357" s="6">
        <v>4780.7693310000004</v>
      </c>
      <c r="F1357" s="6">
        <v>4782.6033309999993</v>
      </c>
      <c r="G1357" s="5">
        <v>-8.5000000000000006E-2</v>
      </c>
      <c r="H1357" s="5" t="s">
        <v>799</v>
      </c>
      <c r="I1357" s="5">
        <v>-8.5000000000000006E-2</v>
      </c>
      <c r="J1357" s="5" t="s">
        <v>799</v>
      </c>
      <c r="K1357" s="5" t="s">
        <v>799</v>
      </c>
      <c r="L1357" s="5" t="s">
        <v>799</v>
      </c>
      <c r="M1357" s="5">
        <v>8.6214440000000003</v>
      </c>
      <c r="N1357" s="5">
        <v>73.127986364328507</v>
      </c>
      <c r="O1357" s="5">
        <v>57.989392008396401</v>
      </c>
      <c r="P1357" s="5">
        <v>2.0281959999999999</v>
      </c>
      <c r="Q1357" s="5">
        <v>21.866765999999998</v>
      </c>
      <c r="R1357" s="5">
        <v>21.866765999999998</v>
      </c>
      <c r="S1357" s="1" t="s">
        <v>49</v>
      </c>
      <c r="T1357" s="7">
        <v>2202429</v>
      </c>
      <c r="U1357" s="7">
        <v>1988330</v>
      </c>
      <c r="V1357" s="7">
        <v>1594754</v>
      </c>
      <c r="W1357" s="7">
        <v>1183657</v>
      </c>
      <c r="X1357" s="7">
        <v>2357154</v>
      </c>
      <c r="Y1357" s="7">
        <v>2306553</v>
      </c>
      <c r="Z1357" s="7">
        <v>2252951</v>
      </c>
      <c r="AA1357" s="7">
        <v>2202429</v>
      </c>
      <c r="AB1357" s="5">
        <v>69.837999999999994</v>
      </c>
      <c r="AC1357" s="5">
        <v>70.433000000000007</v>
      </c>
      <c r="AD1357" s="8">
        <v>2.48</v>
      </c>
      <c r="AE1357" s="8">
        <v>8.0670000000000002</v>
      </c>
      <c r="AF1357" s="7">
        <v>91318000</v>
      </c>
      <c r="AG1357" s="7">
        <v>92530000</v>
      </c>
      <c r="AH1357" s="7">
        <v>93746000</v>
      </c>
      <c r="AI1357" s="8">
        <v>79.400000000000006</v>
      </c>
      <c r="AJ1357" s="7">
        <v>342</v>
      </c>
      <c r="AK1357" s="7">
        <v>71798209</v>
      </c>
      <c r="AL1357" s="6">
        <v>2545.9644910000002</v>
      </c>
      <c r="AM1357" s="7">
        <v>72167598</v>
      </c>
      <c r="AN1357" s="5">
        <v>79.804419999999993</v>
      </c>
    </row>
    <row r="1358" spans="1:40" x14ac:dyDescent="0.3">
      <c r="A1358" s="4" t="s">
        <v>1407</v>
      </c>
      <c r="B1358" s="2">
        <v>4060605</v>
      </c>
      <c r="C1358" s="1" t="s">
        <v>54</v>
      </c>
      <c r="D1358" s="5">
        <v>3039.47332297</v>
      </c>
      <c r="E1358" s="6">
        <v>5220.4733219999998</v>
      </c>
      <c r="F1358" s="6" t="s">
        <v>42</v>
      </c>
      <c r="G1358" s="5">
        <v>-0.122</v>
      </c>
      <c r="H1358" s="5" t="s">
        <v>799</v>
      </c>
      <c r="I1358" s="5">
        <v>-0.192</v>
      </c>
      <c r="J1358" s="5" t="s">
        <v>799</v>
      </c>
      <c r="K1358" s="5">
        <v>1.43276523</v>
      </c>
      <c r="L1358" s="5">
        <v>0.97189954999999995</v>
      </c>
      <c r="M1358" s="5">
        <v>50.34384</v>
      </c>
      <c r="N1358" s="5" t="s">
        <v>42</v>
      </c>
      <c r="O1358" s="5" t="s">
        <v>42</v>
      </c>
      <c r="P1358" s="5">
        <v>0.87196799999999997</v>
      </c>
      <c r="Q1358" s="5">
        <v>11.844523000000001</v>
      </c>
      <c r="R1358" s="5">
        <v>11.844523000000001</v>
      </c>
      <c r="S1358" s="1" t="s">
        <v>49</v>
      </c>
      <c r="T1358" s="7">
        <v>6111000</v>
      </c>
      <c r="U1358" s="7">
        <v>8023000</v>
      </c>
      <c r="V1358" s="7">
        <v>7670000</v>
      </c>
      <c r="W1358" s="7">
        <v>5421000</v>
      </c>
      <c r="X1358" s="7">
        <v>5987000</v>
      </c>
      <c r="Y1358" s="7">
        <v>5953000</v>
      </c>
      <c r="Z1358" s="7">
        <v>5975000</v>
      </c>
      <c r="AA1358" s="7">
        <v>6111000</v>
      </c>
      <c r="AB1358" s="5">
        <v>14.826000000000001</v>
      </c>
      <c r="AC1358" s="5">
        <v>13.863</v>
      </c>
      <c r="AD1358" s="8">
        <v>6.1040000000000001</v>
      </c>
      <c r="AE1358" s="8">
        <v>5.2279999999999998</v>
      </c>
      <c r="AF1358" s="7">
        <v>172140587</v>
      </c>
      <c r="AG1358" s="7">
        <v>172130480</v>
      </c>
      <c r="AH1358" s="7">
        <v>173608016</v>
      </c>
      <c r="AI1358" s="5">
        <v>86.35</v>
      </c>
      <c r="AJ1358" s="7">
        <v>404</v>
      </c>
      <c r="AK1358" s="7">
        <v>149385376</v>
      </c>
      <c r="AL1358" s="6">
        <v>2624.7010559999999</v>
      </c>
      <c r="AM1358" s="7">
        <v>162726243</v>
      </c>
      <c r="AN1358" s="5">
        <v>94.065640000000002</v>
      </c>
    </row>
    <row r="1359" spans="1:40" x14ac:dyDescent="0.3">
      <c r="A1359" s="4" t="s">
        <v>1408</v>
      </c>
      <c r="B1359" s="2">
        <v>4318095</v>
      </c>
      <c r="C1359" s="1" t="s">
        <v>41</v>
      </c>
      <c r="D1359" s="5">
        <v>1883.70734085</v>
      </c>
      <c r="E1359" s="6">
        <v>283.89533999999998</v>
      </c>
      <c r="F1359" s="6" t="s">
        <v>42</v>
      </c>
      <c r="G1359" s="5">
        <v>16.22</v>
      </c>
      <c r="H1359" s="5">
        <v>2.7996270000000001</v>
      </c>
      <c r="I1359" s="5">
        <v>16.22</v>
      </c>
      <c r="J1359" s="5">
        <v>2.7996270000000001</v>
      </c>
      <c r="K1359" s="5">
        <v>1.1578504599999999</v>
      </c>
      <c r="L1359" s="5">
        <v>1.1578504599999999</v>
      </c>
      <c r="M1359" s="5" t="s">
        <v>799</v>
      </c>
      <c r="N1359" s="5" t="s">
        <v>42</v>
      </c>
      <c r="O1359" s="5" t="s">
        <v>42</v>
      </c>
      <c r="P1359" s="5">
        <v>8.6366510000000005</v>
      </c>
      <c r="Q1359" s="5" t="s">
        <v>799</v>
      </c>
      <c r="R1359" s="5">
        <v>-0.72337200000000001</v>
      </c>
      <c r="S1359" s="1" t="s">
        <v>49</v>
      </c>
      <c r="T1359" s="7">
        <v>26823</v>
      </c>
      <c r="U1359" s="7">
        <v>14240</v>
      </c>
      <c r="V1359" s="7" t="s">
        <v>42</v>
      </c>
      <c r="W1359" s="7" t="s">
        <v>42</v>
      </c>
      <c r="X1359" s="7">
        <v>32871</v>
      </c>
      <c r="Y1359" s="7">
        <v>31306</v>
      </c>
      <c r="Z1359" s="7">
        <v>29403</v>
      </c>
      <c r="AA1359" s="7">
        <v>26823</v>
      </c>
      <c r="AB1359" s="5" t="s">
        <v>799</v>
      </c>
      <c r="AC1359" s="5" t="s">
        <v>799</v>
      </c>
      <c r="AD1359" s="5" t="s">
        <v>799</v>
      </c>
      <c r="AE1359" s="5" t="s">
        <v>799</v>
      </c>
      <c r="AF1359" s="7">
        <v>57021543</v>
      </c>
      <c r="AG1359" s="7">
        <v>56875079</v>
      </c>
      <c r="AH1359" s="7">
        <v>55883973</v>
      </c>
      <c r="AI1359" s="5">
        <v>92.79</v>
      </c>
      <c r="AJ1359" s="7">
        <v>258</v>
      </c>
      <c r="AK1359" s="7">
        <v>52920874</v>
      </c>
      <c r="AL1359" s="6">
        <v>1747.9764680000001</v>
      </c>
      <c r="AM1359" s="7">
        <v>50522137</v>
      </c>
      <c r="AN1359" s="8">
        <v>88.588399999999993</v>
      </c>
    </row>
    <row r="1360" spans="1:40" x14ac:dyDescent="0.3">
      <c r="A1360" s="4" t="s">
        <v>1409</v>
      </c>
      <c r="B1360" s="2">
        <v>4057053</v>
      </c>
      <c r="C1360" s="1" t="s">
        <v>41</v>
      </c>
      <c r="D1360" s="5">
        <v>3283.3763203499998</v>
      </c>
      <c r="E1360" s="6">
        <v>6255.0343199999998</v>
      </c>
      <c r="F1360" s="6">
        <v>6255.0343199999998</v>
      </c>
      <c r="G1360" s="5">
        <v>0.76</v>
      </c>
      <c r="H1360" s="5">
        <v>14.4808</v>
      </c>
      <c r="I1360" s="5">
        <v>0.76</v>
      </c>
      <c r="J1360" s="5">
        <v>14.4808</v>
      </c>
      <c r="K1360" s="5">
        <v>1.3351784</v>
      </c>
      <c r="L1360" s="5">
        <v>1.16565085</v>
      </c>
      <c r="M1360" s="5" t="s">
        <v>799</v>
      </c>
      <c r="N1360" s="5" t="s">
        <v>799</v>
      </c>
      <c r="O1360" s="5" t="s">
        <v>799</v>
      </c>
      <c r="P1360" s="5">
        <v>4.1799400000000002</v>
      </c>
      <c r="Q1360" s="5">
        <v>11.240721000000001</v>
      </c>
      <c r="R1360" s="5">
        <v>11.240721000000001</v>
      </c>
      <c r="S1360" s="1" t="s">
        <v>49</v>
      </c>
      <c r="T1360" s="7">
        <v>1422143</v>
      </c>
      <c r="U1360" s="7">
        <v>1477837</v>
      </c>
      <c r="V1360" s="7">
        <v>1372316</v>
      </c>
      <c r="W1360" s="7">
        <v>1198670</v>
      </c>
      <c r="X1360" s="7">
        <v>1496441</v>
      </c>
      <c r="Y1360" s="7">
        <v>1472370</v>
      </c>
      <c r="Z1360" s="7">
        <v>1442943</v>
      </c>
      <c r="AA1360" s="7">
        <v>1422143</v>
      </c>
      <c r="AB1360" s="5">
        <v>54.942</v>
      </c>
      <c r="AC1360" s="5">
        <v>55.805999999999997</v>
      </c>
      <c r="AD1360" s="5">
        <v>35.676000000000002</v>
      </c>
      <c r="AE1360" s="5">
        <v>37.186</v>
      </c>
      <c r="AF1360" s="7">
        <v>61308009</v>
      </c>
      <c r="AG1360" s="7">
        <v>61299477</v>
      </c>
      <c r="AH1360" s="7">
        <v>61241779</v>
      </c>
      <c r="AI1360" s="5">
        <v>97.65</v>
      </c>
      <c r="AJ1360" s="7">
        <v>366</v>
      </c>
      <c r="AK1360" s="7">
        <v>59873355</v>
      </c>
      <c r="AL1360" s="6">
        <v>3206.2181599999999</v>
      </c>
      <c r="AM1360" s="7">
        <v>60883026</v>
      </c>
      <c r="AN1360" s="5">
        <v>99.296750000000003</v>
      </c>
    </row>
    <row r="1361" spans="1:40" x14ac:dyDescent="0.3">
      <c r="A1361" s="4" t="s">
        <v>1410</v>
      </c>
      <c r="B1361" s="2">
        <v>4911217</v>
      </c>
      <c r="C1361" s="1" t="s">
        <v>41</v>
      </c>
      <c r="D1361" s="5">
        <v>3025.0015767</v>
      </c>
      <c r="E1361" s="6">
        <v>3112.1095759999998</v>
      </c>
      <c r="F1361" s="6" t="s">
        <v>42</v>
      </c>
      <c r="G1361" s="8">
        <v>1.5169999999999999</v>
      </c>
      <c r="H1361" s="5">
        <v>34.898876000000001</v>
      </c>
      <c r="I1361" s="8">
        <v>1.5169999999999999</v>
      </c>
      <c r="J1361" s="5">
        <v>34.898876000000001</v>
      </c>
      <c r="K1361" s="5">
        <v>5.1254125400000001</v>
      </c>
      <c r="L1361" s="5">
        <v>3.1580445699999999</v>
      </c>
      <c r="M1361" s="5">
        <v>30.261106999999999</v>
      </c>
      <c r="N1361" s="5" t="s">
        <v>42</v>
      </c>
      <c r="O1361" s="5" t="s">
        <v>42</v>
      </c>
      <c r="P1361" s="5">
        <v>1.9762500000000001</v>
      </c>
      <c r="Q1361" s="5">
        <v>14.076084</v>
      </c>
      <c r="R1361" s="5">
        <v>14.076084</v>
      </c>
      <c r="S1361" s="1" t="s">
        <v>43</v>
      </c>
      <c r="T1361" s="7">
        <v>1574755</v>
      </c>
      <c r="U1361" s="7">
        <v>1558829</v>
      </c>
      <c r="V1361" s="7">
        <v>1380656</v>
      </c>
      <c r="W1361" s="7">
        <v>1144579</v>
      </c>
      <c r="X1361" s="7">
        <v>1574755</v>
      </c>
      <c r="Y1361" s="7">
        <v>1591862</v>
      </c>
      <c r="Z1361" s="7">
        <v>1577674</v>
      </c>
      <c r="AA1361" s="7">
        <v>1555794</v>
      </c>
      <c r="AB1361" s="8">
        <v>30.87</v>
      </c>
      <c r="AC1361" s="8">
        <v>30.87</v>
      </c>
      <c r="AD1361" s="8">
        <v>12.284000000000001</v>
      </c>
      <c r="AE1361" s="8">
        <v>12.284000000000001</v>
      </c>
      <c r="AF1361" s="7">
        <v>19460000</v>
      </c>
      <c r="AG1361" s="7">
        <v>19408000</v>
      </c>
      <c r="AH1361" s="7">
        <v>19332000</v>
      </c>
      <c r="AI1361" s="5">
        <v>79.87</v>
      </c>
      <c r="AJ1361" s="7">
        <v>292</v>
      </c>
      <c r="AK1361" s="7">
        <v>15557705</v>
      </c>
      <c r="AL1361" s="6">
        <v>2416.111586</v>
      </c>
      <c r="AM1361" s="7">
        <v>15554212</v>
      </c>
      <c r="AN1361" s="5">
        <v>79.853480000000005</v>
      </c>
    </row>
    <row r="1362" spans="1:40" x14ac:dyDescent="0.3">
      <c r="A1362" s="4" t="s">
        <v>1411</v>
      </c>
      <c r="B1362" s="2">
        <v>4810226</v>
      </c>
      <c r="C1362" s="1" t="s">
        <v>41</v>
      </c>
      <c r="D1362" s="5">
        <v>3530.01779511</v>
      </c>
      <c r="E1362" s="6">
        <v>4988.8887949999998</v>
      </c>
      <c r="F1362" s="6" t="s">
        <v>42</v>
      </c>
      <c r="G1362" s="5">
        <v>-1.3859999999999999</v>
      </c>
      <c r="H1362" s="5" t="s">
        <v>799</v>
      </c>
      <c r="I1362" s="5">
        <v>-1.3859999999999999</v>
      </c>
      <c r="J1362" s="5" t="s">
        <v>799</v>
      </c>
      <c r="K1362" s="5" t="s">
        <v>799</v>
      </c>
      <c r="L1362" s="5" t="s">
        <v>799</v>
      </c>
      <c r="M1362" s="5" t="s">
        <v>799</v>
      </c>
      <c r="N1362" s="5" t="s">
        <v>42</v>
      </c>
      <c r="O1362" s="5" t="s">
        <v>42</v>
      </c>
      <c r="P1362" s="5">
        <v>5.539123</v>
      </c>
      <c r="Q1362" s="5">
        <v>102.00349199999999</v>
      </c>
      <c r="R1362" s="5">
        <v>102.00349199999999</v>
      </c>
      <c r="S1362" s="1" t="s">
        <v>49</v>
      </c>
      <c r="T1362" s="7">
        <v>937822</v>
      </c>
      <c r="U1362" s="7">
        <v>698801</v>
      </c>
      <c r="V1362" s="7">
        <v>538593</v>
      </c>
      <c r="W1362" s="7">
        <v>380766</v>
      </c>
      <c r="X1362" s="7">
        <v>900664</v>
      </c>
      <c r="Y1362" s="7">
        <v>900454</v>
      </c>
      <c r="Z1362" s="7">
        <v>927558</v>
      </c>
      <c r="AA1362" s="7">
        <v>937822</v>
      </c>
      <c r="AB1362" s="5">
        <v>21.942</v>
      </c>
      <c r="AC1362" s="5">
        <v>33.238999999999997</v>
      </c>
      <c r="AD1362" s="5">
        <v>-12.029</v>
      </c>
      <c r="AE1362" s="8">
        <v>2.4260000000000002</v>
      </c>
      <c r="AF1362" s="7">
        <v>76952124</v>
      </c>
      <c r="AG1362" s="7">
        <v>76900123</v>
      </c>
      <c r="AH1362" s="7">
        <v>75459022</v>
      </c>
      <c r="AI1362" s="5">
        <v>84.29</v>
      </c>
      <c r="AJ1362" s="7">
        <v>252</v>
      </c>
      <c r="AK1362" s="7">
        <v>65006795</v>
      </c>
      <c r="AL1362" s="6">
        <v>2975.361007</v>
      </c>
      <c r="AM1362" s="7">
        <v>60711049</v>
      </c>
      <c r="AN1362" s="5">
        <v>78.717579999999998</v>
      </c>
    </row>
    <row r="1363" spans="1:40" x14ac:dyDescent="0.3">
      <c r="A1363" s="4" t="s">
        <v>1412</v>
      </c>
      <c r="B1363" s="2">
        <v>4217413</v>
      </c>
      <c r="C1363" s="1" t="s">
        <v>41</v>
      </c>
      <c r="D1363" s="5">
        <v>3298.1702445400001</v>
      </c>
      <c r="E1363" s="6">
        <v>4948.8472439999996</v>
      </c>
      <c r="F1363" s="6">
        <v>4933.3552449999997</v>
      </c>
      <c r="G1363" s="5">
        <v>0.20799999999999999</v>
      </c>
      <c r="H1363" s="5">
        <v>31.318919000000001</v>
      </c>
      <c r="I1363" s="5">
        <v>0.20799999999999999</v>
      </c>
      <c r="J1363" s="5">
        <v>31.318919000000001</v>
      </c>
      <c r="K1363" s="5">
        <v>7.0383867799999997</v>
      </c>
      <c r="L1363" s="5">
        <v>4.9862306399999996</v>
      </c>
      <c r="M1363" s="5">
        <v>11.829318000000001</v>
      </c>
      <c r="N1363" s="5">
        <v>13.7255218010405</v>
      </c>
      <c r="O1363" s="5">
        <v>14.5572203914372</v>
      </c>
      <c r="P1363" s="5">
        <v>6.0914060000000001</v>
      </c>
      <c r="Q1363" s="5">
        <v>11.756992</v>
      </c>
      <c r="R1363" s="5">
        <v>11.756992</v>
      </c>
      <c r="S1363" s="1" t="s">
        <v>49</v>
      </c>
      <c r="T1363" s="7">
        <v>790723</v>
      </c>
      <c r="U1363" s="7">
        <v>721034</v>
      </c>
      <c r="V1363" s="7">
        <v>614500</v>
      </c>
      <c r="W1363" s="7">
        <v>583439</v>
      </c>
      <c r="X1363" s="7">
        <v>812431</v>
      </c>
      <c r="Y1363" s="7">
        <v>797262</v>
      </c>
      <c r="Z1363" s="7">
        <v>789303</v>
      </c>
      <c r="AA1363" s="7">
        <v>790723</v>
      </c>
      <c r="AB1363" s="8">
        <v>71.53</v>
      </c>
      <c r="AC1363" s="5">
        <v>72.186000000000007</v>
      </c>
      <c r="AD1363" s="8">
        <v>50.792999999999999</v>
      </c>
      <c r="AE1363" s="8">
        <v>49.46</v>
      </c>
      <c r="AF1363" s="7">
        <v>114246000</v>
      </c>
      <c r="AG1363" s="7">
        <v>118518000</v>
      </c>
      <c r="AH1363" s="7">
        <v>123821000</v>
      </c>
      <c r="AI1363" s="5">
        <v>88.15</v>
      </c>
      <c r="AJ1363" s="7">
        <v>441</v>
      </c>
      <c r="AK1363" s="7">
        <v>100355203</v>
      </c>
      <c r="AL1363" s="6">
        <v>2907.2902300000001</v>
      </c>
      <c r="AM1363" s="7">
        <v>101355985</v>
      </c>
      <c r="AN1363" s="5">
        <v>89.027630000000002</v>
      </c>
    </row>
    <row r="1364" spans="1:40" x14ac:dyDescent="0.3">
      <c r="A1364" s="4" t="s">
        <v>1413</v>
      </c>
      <c r="B1364" s="2">
        <v>4966118</v>
      </c>
      <c r="C1364" s="1" t="s">
        <v>41</v>
      </c>
      <c r="D1364" s="5">
        <v>3124.6737800000001</v>
      </c>
      <c r="E1364" s="6">
        <v>2121.82078</v>
      </c>
      <c r="F1364" s="6" t="s">
        <v>42</v>
      </c>
      <c r="G1364" s="5">
        <v>-5.33</v>
      </c>
      <c r="H1364" s="5" t="s">
        <v>799</v>
      </c>
      <c r="I1364" s="5">
        <v>-5.33</v>
      </c>
      <c r="J1364" s="5" t="s">
        <v>799</v>
      </c>
      <c r="K1364" s="5">
        <v>1.5212127600000001</v>
      </c>
      <c r="L1364" s="5">
        <v>1.4776562000000002</v>
      </c>
      <c r="M1364" s="5">
        <v>18.226538999999999</v>
      </c>
      <c r="N1364" s="5" t="s">
        <v>42</v>
      </c>
      <c r="O1364" s="5" t="s">
        <v>42</v>
      </c>
      <c r="P1364" s="5">
        <v>2.036902</v>
      </c>
      <c r="Q1364" s="5">
        <v>22.258865</v>
      </c>
      <c r="R1364" s="5">
        <v>22.258865</v>
      </c>
      <c r="S1364" s="1" t="s">
        <v>49</v>
      </c>
      <c r="T1364" s="7">
        <v>1287439</v>
      </c>
      <c r="U1364" s="7">
        <v>1429547</v>
      </c>
      <c r="V1364" s="7">
        <v>1460860</v>
      </c>
      <c r="W1364" s="7">
        <v>1200724</v>
      </c>
      <c r="X1364" s="7">
        <v>1041690</v>
      </c>
      <c r="Y1364" s="7">
        <v>1109948</v>
      </c>
      <c r="Z1364" s="7">
        <v>1192274</v>
      </c>
      <c r="AA1364" s="7">
        <v>1287439</v>
      </c>
      <c r="AB1364" s="5">
        <v>42.076000000000001</v>
      </c>
      <c r="AC1364" s="5">
        <v>34.749000000000002</v>
      </c>
      <c r="AD1364" s="5">
        <v>23.393999999999998</v>
      </c>
      <c r="AE1364" s="8">
        <v>8.9740000000000002</v>
      </c>
      <c r="AF1364" s="7">
        <v>43248080</v>
      </c>
      <c r="AG1364" s="7">
        <v>44225282</v>
      </c>
      <c r="AH1364" s="7">
        <v>46921754</v>
      </c>
      <c r="AI1364" s="5">
        <v>60.24</v>
      </c>
      <c r="AJ1364" s="7">
        <v>354</v>
      </c>
      <c r="AK1364" s="7">
        <v>26053449</v>
      </c>
      <c r="AL1364" s="6">
        <v>1882.36169</v>
      </c>
      <c r="AM1364" s="7">
        <v>26012043</v>
      </c>
      <c r="AN1364" s="5">
        <v>60.146120000000003</v>
      </c>
    </row>
    <row r="1365" spans="1:40" x14ac:dyDescent="0.3">
      <c r="A1365" s="4" t="s">
        <v>1414</v>
      </c>
      <c r="B1365" s="2">
        <v>4057017</v>
      </c>
      <c r="C1365" s="1" t="s">
        <v>41</v>
      </c>
      <c r="D1365" s="5">
        <v>3119.9480585299998</v>
      </c>
      <c r="E1365" s="6">
        <v>3850.9920579999998</v>
      </c>
      <c r="F1365" s="6">
        <v>3850.9920589999997</v>
      </c>
      <c r="G1365" s="8">
        <v>2.0299999999999998</v>
      </c>
      <c r="H1365" s="5">
        <v>10.302486</v>
      </c>
      <c r="I1365" s="8">
        <v>2.0299999999999998</v>
      </c>
      <c r="J1365" s="5">
        <v>10.302486</v>
      </c>
      <c r="K1365" s="5">
        <v>1.9625332200000001</v>
      </c>
      <c r="L1365" s="5">
        <v>1.9101641499999999</v>
      </c>
      <c r="M1365" s="5">
        <v>33.935395999999997</v>
      </c>
      <c r="N1365" s="5">
        <v>33.956152982947003</v>
      </c>
      <c r="O1365" s="5">
        <v>27.737979559469299</v>
      </c>
      <c r="P1365" s="5">
        <v>2.870126</v>
      </c>
      <c r="Q1365" s="5">
        <v>7.5800660000000004</v>
      </c>
      <c r="R1365" s="5">
        <v>7.5800660000000004</v>
      </c>
      <c r="S1365" s="1" t="s">
        <v>49</v>
      </c>
      <c r="T1365" s="7">
        <v>1349166</v>
      </c>
      <c r="U1365" s="7">
        <v>1460209</v>
      </c>
      <c r="V1365" s="7">
        <v>1196844</v>
      </c>
      <c r="W1365" s="7">
        <v>890107</v>
      </c>
      <c r="X1365" s="7">
        <v>1341750</v>
      </c>
      <c r="Y1365" s="7">
        <v>1361773</v>
      </c>
      <c r="Z1365" s="7">
        <v>1357153</v>
      </c>
      <c r="AA1365" s="7">
        <v>1349166</v>
      </c>
      <c r="AB1365" s="5">
        <v>41.889000000000003</v>
      </c>
      <c r="AC1365" s="5">
        <v>43.277999999999999</v>
      </c>
      <c r="AD1365" s="5">
        <v>35.960999999999999</v>
      </c>
      <c r="AE1365" s="5">
        <v>37.098999999999997</v>
      </c>
      <c r="AF1365" s="7">
        <v>41827967</v>
      </c>
      <c r="AG1365" s="7">
        <v>41814425</v>
      </c>
      <c r="AH1365" s="7">
        <v>41710521</v>
      </c>
      <c r="AI1365" s="5">
        <v>70.39</v>
      </c>
      <c r="AJ1365" s="7">
        <v>377</v>
      </c>
      <c r="AK1365" s="7">
        <v>29443660</v>
      </c>
      <c r="AL1365" s="6">
        <v>2196.2025990000002</v>
      </c>
      <c r="AM1365" s="7">
        <v>40914490</v>
      </c>
      <c r="AN1365" s="5">
        <v>97.816109999999995</v>
      </c>
    </row>
    <row r="1366" spans="1:40" x14ac:dyDescent="0.3">
      <c r="A1366" s="4" t="s">
        <v>1415</v>
      </c>
      <c r="B1366" s="2">
        <v>4041406</v>
      </c>
      <c r="C1366" s="1" t="s">
        <v>54</v>
      </c>
      <c r="D1366" s="5">
        <v>3020.6632459500001</v>
      </c>
      <c r="E1366" s="6" t="s">
        <v>42</v>
      </c>
      <c r="F1366" s="6">
        <v>2946.9922459999998</v>
      </c>
      <c r="G1366" s="5">
        <v>0.45</v>
      </c>
      <c r="H1366" s="5">
        <v>10.2486187845304</v>
      </c>
      <c r="I1366" s="5">
        <v>0.45</v>
      </c>
      <c r="J1366" s="5">
        <v>10.2486187845304</v>
      </c>
      <c r="K1366" s="5">
        <v>1.8378902932502399</v>
      </c>
      <c r="L1366" s="5">
        <v>1.78724386157795</v>
      </c>
      <c r="M1366" s="5">
        <v>8.2188750000000006</v>
      </c>
      <c r="N1366" s="5" t="s">
        <v>42</v>
      </c>
      <c r="O1366" s="5" t="s">
        <v>42</v>
      </c>
      <c r="P1366" s="5" t="s">
        <v>42</v>
      </c>
      <c r="Q1366" s="5" t="s">
        <v>42</v>
      </c>
      <c r="R1366" s="5" t="s">
        <v>42</v>
      </c>
      <c r="S1366" s="1" t="s">
        <v>49</v>
      </c>
      <c r="T1366" s="7">
        <v>921599</v>
      </c>
      <c r="U1366" s="7">
        <v>917485</v>
      </c>
      <c r="V1366" s="7">
        <v>851093</v>
      </c>
      <c r="W1366" s="7">
        <v>705301</v>
      </c>
      <c r="X1366" s="7">
        <v>924026</v>
      </c>
      <c r="Y1366" s="7">
        <v>919484</v>
      </c>
      <c r="Z1366" s="7">
        <v>918699</v>
      </c>
      <c r="AA1366" s="7">
        <v>921599</v>
      </c>
      <c r="AB1366" s="5" t="s">
        <v>42</v>
      </c>
      <c r="AC1366" s="5" t="s">
        <v>42</v>
      </c>
      <c r="AD1366" s="5" t="s">
        <v>42</v>
      </c>
      <c r="AE1366" s="5" t="s">
        <v>42</v>
      </c>
      <c r="AF1366" s="7">
        <v>163875810</v>
      </c>
      <c r="AG1366" s="7">
        <v>163865453</v>
      </c>
      <c r="AH1366" s="7">
        <v>174386326</v>
      </c>
      <c r="AI1366" s="5">
        <v>95.82</v>
      </c>
      <c r="AJ1366" s="7">
        <v>323</v>
      </c>
      <c r="AK1366" s="7">
        <v>156039761</v>
      </c>
      <c r="AL1366" s="6">
        <v>2894.537566</v>
      </c>
      <c r="AM1366" s="7">
        <v>159084043</v>
      </c>
      <c r="AN1366" s="5">
        <v>97.694069999999996</v>
      </c>
    </row>
    <row r="1367" spans="1:40" x14ac:dyDescent="0.3">
      <c r="A1367" s="4" t="s">
        <v>1416</v>
      </c>
      <c r="B1367" s="2">
        <v>100480295</v>
      </c>
      <c r="C1367" s="1" t="s">
        <v>41</v>
      </c>
      <c r="D1367" s="5">
        <v>2961.8905232699999</v>
      </c>
      <c r="E1367" s="6">
        <v>5883.1015230000003</v>
      </c>
      <c r="F1367" s="6" t="s">
        <v>42</v>
      </c>
      <c r="G1367" s="5">
        <v>-4.1000000000000002E-2</v>
      </c>
      <c r="H1367" s="5" t="s">
        <v>799</v>
      </c>
      <c r="I1367" s="5">
        <v>-4.1000000000000002E-2</v>
      </c>
      <c r="J1367" s="5" t="s">
        <v>799</v>
      </c>
      <c r="K1367" s="5" t="s">
        <v>799</v>
      </c>
      <c r="L1367" s="5">
        <v>1.8337645499999999</v>
      </c>
      <c r="M1367" s="5">
        <v>223.815789</v>
      </c>
      <c r="N1367" s="5" t="s">
        <v>42</v>
      </c>
      <c r="O1367" s="5" t="s">
        <v>42</v>
      </c>
      <c r="P1367" s="5">
        <v>0.55562699999999998</v>
      </c>
      <c r="Q1367" s="5">
        <v>11.771836</v>
      </c>
      <c r="R1367" s="5">
        <v>11.771836</v>
      </c>
      <c r="S1367" s="1" t="s">
        <v>49</v>
      </c>
      <c r="T1367" s="7">
        <v>8826175</v>
      </c>
      <c r="U1367" s="7">
        <v>7720560</v>
      </c>
      <c r="V1367" s="7">
        <v>6698082</v>
      </c>
      <c r="W1367" s="7">
        <v>5580372</v>
      </c>
      <c r="X1367" s="7">
        <v>10588215</v>
      </c>
      <c r="Y1367" s="7">
        <v>9937921</v>
      </c>
      <c r="Z1367" s="7">
        <v>9374435</v>
      </c>
      <c r="AA1367" s="7">
        <v>8826175</v>
      </c>
      <c r="AB1367" s="5">
        <v>16.245000000000001</v>
      </c>
      <c r="AC1367" s="8">
        <v>14.5</v>
      </c>
      <c r="AD1367" s="8">
        <v>3.96</v>
      </c>
      <c r="AE1367" s="8">
        <v>3.7160000000000002</v>
      </c>
      <c r="AF1367" s="7">
        <v>174078977</v>
      </c>
      <c r="AG1367" s="7">
        <v>171397030</v>
      </c>
      <c r="AH1367" s="7">
        <v>117857055</v>
      </c>
      <c r="AI1367" s="5">
        <v>46.63</v>
      </c>
      <c r="AJ1367" s="7">
        <v>165</v>
      </c>
      <c r="AK1367" s="7">
        <v>81201685</v>
      </c>
      <c r="AL1367" s="6">
        <v>1381.240661</v>
      </c>
      <c r="AM1367" s="7">
        <v>56156125</v>
      </c>
      <c r="AN1367" s="8">
        <v>32.2502</v>
      </c>
    </row>
    <row r="1368" spans="1:40" x14ac:dyDescent="0.3">
      <c r="A1368" s="4" t="s">
        <v>1417</v>
      </c>
      <c r="B1368" s="2">
        <v>4087691</v>
      </c>
      <c r="C1368" s="1" t="s">
        <v>54</v>
      </c>
      <c r="D1368" s="5">
        <v>3092.4493600000001</v>
      </c>
      <c r="E1368" s="6" t="s">
        <v>42</v>
      </c>
      <c r="F1368" s="6">
        <v>20022.565360000001</v>
      </c>
      <c r="G1368" s="5">
        <v>-0.32500000000000001</v>
      </c>
      <c r="H1368" s="5" t="s">
        <v>799</v>
      </c>
      <c r="I1368" s="5">
        <v>-0.32500000000000001</v>
      </c>
      <c r="J1368" s="5" t="s">
        <v>799</v>
      </c>
      <c r="K1368" s="5">
        <v>0.79686227898044704</v>
      </c>
      <c r="L1368" s="5">
        <v>0.79686227898044704</v>
      </c>
      <c r="M1368" s="5">
        <v>8.5423848575451107</v>
      </c>
      <c r="N1368" s="5" t="s">
        <v>799</v>
      </c>
      <c r="O1368" s="5" t="s">
        <v>799</v>
      </c>
      <c r="P1368" s="5" t="s">
        <v>42</v>
      </c>
      <c r="Q1368" s="5" t="s">
        <v>42</v>
      </c>
      <c r="R1368" s="5">
        <v>17.898209031805902</v>
      </c>
      <c r="S1368" s="1" t="s">
        <v>49</v>
      </c>
      <c r="T1368" s="7">
        <v>670665</v>
      </c>
      <c r="U1368" s="7">
        <v>628050</v>
      </c>
      <c r="V1368" s="7">
        <v>514467</v>
      </c>
      <c r="W1368" s="7">
        <v>432177</v>
      </c>
      <c r="X1368" s="7">
        <v>532491</v>
      </c>
      <c r="Y1368" s="7">
        <v>588299</v>
      </c>
      <c r="Z1368" s="7">
        <v>638870</v>
      </c>
      <c r="AA1368" s="7">
        <v>670665</v>
      </c>
      <c r="AB1368" s="8">
        <v>100</v>
      </c>
      <c r="AC1368" s="8">
        <v>100</v>
      </c>
      <c r="AD1368" s="5" t="s">
        <v>42</v>
      </c>
      <c r="AE1368" s="5" t="s">
        <v>42</v>
      </c>
      <c r="AF1368" s="7">
        <v>172987597</v>
      </c>
      <c r="AG1368" s="7">
        <v>173619498</v>
      </c>
      <c r="AH1368" s="7">
        <v>172296051</v>
      </c>
      <c r="AI1368" s="5">
        <v>65.709999999999994</v>
      </c>
      <c r="AJ1368" s="7">
        <v>368</v>
      </c>
      <c r="AK1368" s="7">
        <v>114744738</v>
      </c>
      <c r="AL1368" s="6">
        <v>2032.1293089999999</v>
      </c>
      <c r="AM1368" s="7">
        <v>172913859</v>
      </c>
      <c r="AN1368" s="5">
        <v>99.025210000000001</v>
      </c>
    </row>
    <row r="1369" spans="1:40" x14ac:dyDescent="0.3">
      <c r="A1369" s="4" t="s">
        <v>1418</v>
      </c>
      <c r="B1369" s="2">
        <v>28763287</v>
      </c>
      <c r="C1369" s="1" t="s">
        <v>54</v>
      </c>
      <c r="D1369" s="5">
        <v>3113.88908094</v>
      </c>
      <c r="E1369" s="6">
        <v>2881.9640300000001</v>
      </c>
      <c r="F1369" s="6" t="s">
        <v>42</v>
      </c>
      <c r="G1369" s="5">
        <v>1.8675110501913686E-2</v>
      </c>
      <c r="H1369" s="5" t="s">
        <v>799</v>
      </c>
      <c r="I1369" s="5">
        <v>1.8675110501913686E-2</v>
      </c>
      <c r="J1369" s="5" t="s">
        <v>799</v>
      </c>
      <c r="K1369" s="5">
        <v>9.4370949199999998</v>
      </c>
      <c r="L1369" s="5">
        <v>5.0848274</v>
      </c>
      <c r="M1369" s="5" t="s">
        <v>42</v>
      </c>
      <c r="N1369" s="5" t="s">
        <v>42</v>
      </c>
      <c r="O1369" s="5" t="s">
        <v>42</v>
      </c>
      <c r="P1369" s="5">
        <v>1.6598269999999999</v>
      </c>
      <c r="Q1369" s="5">
        <v>15.473307999999999</v>
      </c>
      <c r="R1369" s="5">
        <v>15.473307999999999</v>
      </c>
      <c r="S1369" s="1" t="s">
        <v>49</v>
      </c>
      <c r="T1369" s="7">
        <v>1553143.9796272798</v>
      </c>
      <c r="U1369" s="7">
        <v>1361355.5575692293</v>
      </c>
      <c r="V1369" s="7">
        <v>1562047.035346176</v>
      </c>
      <c r="W1369" s="7">
        <v>1036783.0911317123</v>
      </c>
      <c r="X1369" s="7">
        <v>1688020.0798063644</v>
      </c>
      <c r="Y1369" s="7">
        <v>1634189.0403807492</v>
      </c>
      <c r="Z1369" s="7">
        <v>1601882.8433239302</v>
      </c>
      <c r="AA1369" s="7">
        <v>1553143.9796272798</v>
      </c>
      <c r="AB1369" s="5">
        <v>46.395000000000003</v>
      </c>
      <c r="AC1369" s="5">
        <v>44.143000000000001</v>
      </c>
      <c r="AD1369" s="8">
        <v>9.4380000000000006</v>
      </c>
      <c r="AE1369" s="8">
        <v>10.257</v>
      </c>
      <c r="AF1369" s="7">
        <v>502015727</v>
      </c>
      <c r="AG1369" s="7">
        <v>501447006</v>
      </c>
      <c r="AH1369" s="7">
        <v>498360431</v>
      </c>
      <c r="AI1369" s="8">
        <v>27.6</v>
      </c>
      <c r="AJ1369" s="7">
        <v>129</v>
      </c>
      <c r="AK1369" s="7">
        <v>138391267</v>
      </c>
      <c r="AL1369" s="6">
        <v>859.40976799999999</v>
      </c>
      <c r="AM1369" s="7">
        <v>253530197</v>
      </c>
      <c r="AN1369" s="5">
        <v>50.56129</v>
      </c>
    </row>
    <row r="1370" spans="1:40" x14ac:dyDescent="0.3">
      <c r="A1370" s="4" t="s">
        <v>1419</v>
      </c>
      <c r="B1370" s="2">
        <v>4929352</v>
      </c>
      <c r="C1370" s="1" t="s">
        <v>54</v>
      </c>
      <c r="D1370" s="5">
        <v>3169.4740325600001</v>
      </c>
      <c r="E1370" s="6">
        <v>64.376452</v>
      </c>
      <c r="F1370" s="6" t="s">
        <v>42</v>
      </c>
      <c r="G1370" s="5">
        <v>0.48581222796536089</v>
      </c>
      <c r="H1370" s="5">
        <v>12.93107</v>
      </c>
      <c r="I1370" s="5">
        <v>0.48581222796536089</v>
      </c>
      <c r="J1370" s="5">
        <v>12.93107</v>
      </c>
      <c r="K1370" s="5">
        <v>1.0776081200000001</v>
      </c>
      <c r="L1370" s="5">
        <v>0.89992530999999998</v>
      </c>
      <c r="M1370" s="5" t="s">
        <v>42</v>
      </c>
      <c r="N1370" s="5" t="s">
        <v>42</v>
      </c>
      <c r="O1370" s="5" t="s">
        <v>42</v>
      </c>
      <c r="P1370" s="5">
        <v>6.3001000000000001E-2</v>
      </c>
      <c r="Q1370" s="5">
        <v>0.29700900000000002</v>
      </c>
      <c r="R1370" s="5">
        <v>0.29700900000000002</v>
      </c>
      <c r="S1370" s="1" t="s">
        <v>49</v>
      </c>
      <c r="T1370" s="7">
        <v>1015230.1292919207</v>
      </c>
      <c r="U1370" s="7">
        <v>1033085.2446170832</v>
      </c>
      <c r="V1370" s="7">
        <v>1121986.2966863138</v>
      </c>
      <c r="W1370" s="7">
        <v>1255767.5974134139</v>
      </c>
      <c r="X1370" s="7">
        <v>995369.51301267801</v>
      </c>
      <c r="Y1370" s="7">
        <v>1010779.0576648989</v>
      </c>
      <c r="Z1370" s="7">
        <v>1013397.9538487749</v>
      </c>
      <c r="AA1370" s="7">
        <v>1015230.1292919207</v>
      </c>
      <c r="AB1370" s="5">
        <v>81.671999999999997</v>
      </c>
      <c r="AC1370" s="8">
        <v>81.48</v>
      </c>
      <c r="AD1370" s="5">
        <v>19.234999999999999</v>
      </c>
      <c r="AE1370" s="5">
        <v>18.649000000000001</v>
      </c>
      <c r="AF1370" s="7">
        <v>121551878</v>
      </c>
      <c r="AG1370" s="7">
        <v>121215156</v>
      </c>
      <c r="AH1370" s="7">
        <v>122408093</v>
      </c>
      <c r="AI1370" s="5">
        <v>55.02</v>
      </c>
      <c r="AJ1370" s="7">
        <v>252</v>
      </c>
      <c r="AK1370" s="7">
        <v>66631287</v>
      </c>
      <c r="AL1370" s="6">
        <v>1743.7407800000001</v>
      </c>
      <c r="AM1370" s="7">
        <v>64910840</v>
      </c>
      <c r="AN1370" s="5">
        <v>53.596170000000001</v>
      </c>
    </row>
    <row r="1371" spans="1:40" x14ac:dyDescent="0.3">
      <c r="A1371" s="4" t="s">
        <v>1420</v>
      </c>
      <c r="B1371" s="2">
        <v>110641</v>
      </c>
      <c r="C1371" s="1" t="s">
        <v>54</v>
      </c>
      <c r="D1371" s="5">
        <v>3189.56103274</v>
      </c>
      <c r="E1371" s="6">
        <v>3125.7600320000001</v>
      </c>
      <c r="F1371" s="6">
        <v>3315.8360329999996</v>
      </c>
      <c r="G1371" s="8">
        <v>1.06</v>
      </c>
      <c r="H1371" s="5">
        <v>12.936157</v>
      </c>
      <c r="I1371" s="8">
        <v>1.06</v>
      </c>
      <c r="J1371" s="5">
        <v>12.936157</v>
      </c>
      <c r="K1371" s="5" t="s">
        <v>799</v>
      </c>
      <c r="L1371" s="5">
        <v>2.9437571899999999</v>
      </c>
      <c r="M1371" s="5">
        <v>9.5630839999999999</v>
      </c>
      <c r="N1371" s="5" t="s">
        <v>42</v>
      </c>
      <c r="O1371" s="5" t="s">
        <v>42</v>
      </c>
      <c r="P1371" s="5">
        <v>1.9549350000000001</v>
      </c>
      <c r="Q1371" s="5">
        <v>7.9540740000000003</v>
      </c>
      <c r="R1371" s="5">
        <v>7.9540740000000003</v>
      </c>
      <c r="S1371" s="1" t="s">
        <v>49</v>
      </c>
      <c r="T1371" s="7">
        <v>1609574</v>
      </c>
      <c r="U1371" s="7">
        <v>1445814</v>
      </c>
      <c r="V1371" s="7">
        <v>1300447</v>
      </c>
      <c r="W1371" s="7">
        <v>1448268</v>
      </c>
      <c r="X1371" s="7">
        <v>1598907</v>
      </c>
      <c r="Y1371" s="7">
        <v>1593107</v>
      </c>
      <c r="Z1371" s="7">
        <v>1623756</v>
      </c>
      <c r="AA1371" s="7">
        <v>1609574</v>
      </c>
      <c r="AB1371" s="5">
        <v>64.998000000000005</v>
      </c>
      <c r="AC1371" s="5">
        <v>66.801000000000002</v>
      </c>
      <c r="AD1371" s="5">
        <v>25.533999999999999</v>
      </c>
      <c r="AE1371" s="5">
        <v>23.335000000000001</v>
      </c>
      <c r="AF1371" s="7">
        <v>77927218</v>
      </c>
      <c r="AG1371" s="7">
        <v>78722882</v>
      </c>
      <c r="AH1371" s="7">
        <v>81720592</v>
      </c>
      <c r="AI1371" s="5">
        <v>82.33</v>
      </c>
      <c r="AJ1371" s="7">
        <v>355</v>
      </c>
      <c r="AK1371" s="7">
        <v>64161320</v>
      </c>
      <c r="AL1371" s="6">
        <v>2626.1228270000001</v>
      </c>
      <c r="AM1371" s="7">
        <v>74548482</v>
      </c>
      <c r="AN1371" s="5">
        <v>95.664240000000007</v>
      </c>
    </row>
    <row r="1372" spans="1:40" x14ac:dyDescent="0.3">
      <c r="A1372" s="4" t="s">
        <v>1421</v>
      </c>
      <c r="B1372" s="2">
        <v>4091160</v>
      </c>
      <c r="C1372" s="1" t="s">
        <v>54</v>
      </c>
      <c r="D1372" s="5">
        <v>2955.0643256399999</v>
      </c>
      <c r="E1372" s="6">
        <v>3868.0643249999998</v>
      </c>
      <c r="F1372" s="6">
        <v>3390.0643259999997</v>
      </c>
      <c r="G1372" s="5">
        <v>0.2</v>
      </c>
      <c r="H1372" s="5">
        <v>32.952380952380999</v>
      </c>
      <c r="I1372" s="5">
        <v>0.193</v>
      </c>
      <c r="J1372" s="5">
        <v>34.6</v>
      </c>
      <c r="K1372" s="5">
        <v>0.36538876711856</v>
      </c>
      <c r="L1372" s="5">
        <v>0.35672776517867905</v>
      </c>
      <c r="M1372" s="5">
        <v>14.630020999999999</v>
      </c>
      <c r="N1372" s="5" t="s">
        <v>42</v>
      </c>
      <c r="O1372" s="5" t="s">
        <v>42</v>
      </c>
      <c r="P1372" s="5">
        <v>0.52088100000000004</v>
      </c>
      <c r="Q1372" s="5">
        <v>8.7265969999999999</v>
      </c>
      <c r="R1372" s="5">
        <v>8.7265969999999999</v>
      </c>
      <c r="S1372" s="1" t="s">
        <v>49</v>
      </c>
      <c r="T1372" s="7">
        <v>7488000</v>
      </c>
      <c r="U1372" s="7">
        <v>7495000</v>
      </c>
      <c r="V1372" s="7">
        <v>7832000</v>
      </c>
      <c r="W1372" s="7">
        <v>8284000</v>
      </c>
      <c r="X1372" s="7">
        <v>7424000</v>
      </c>
      <c r="Y1372" s="7">
        <v>7375000</v>
      </c>
      <c r="Z1372" s="7">
        <v>7498000</v>
      </c>
      <c r="AA1372" s="7">
        <v>7488000</v>
      </c>
      <c r="AB1372" s="8">
        <v>5.6760000000000002</v>
      </c>
      <c r="AC1372" s="8">
        <v>5.5880000000000001</v>
      </c>
      <c r="AD1372" s="8">
        <v>6.0629999999999997</v>
      </c>
      <c r="AE1372" s="8">
        <v>5.9690000000000003</v>
      </c>
      <c r="AF1372" s="7">
        <v>428434170</v>
      </c>
      <c r="AG1372" s="7">
        <v>434010505</v>
      </c>
      <c r="AH1372" s="7">
        <v>452722552</v>
      </c>
      <c r="AI1372" s="8">
        <v>84.7</v>
      </c>
      <c r="AJ1372" s="7">
        <v>388</v>
      </c>
      <c r="AK1372" s="7">
        <v>361702047</v>
      </c>
      <c r="AL1372" s="6">
        <v>2502.978165</v>
      </c>
      <c r="AM1372" s="7">
        <v>418553800</v>
      </c>
      <c r="AN1372" s="5">
        <v>98.014529999999993</v>
      </c>
    </row>
    <row r="1373" spans="1:40" x14ac:dyDescent="0.3">
      <c r="A1373" s="4" t="s">
        <v>1422</v>
      </c>
      <c r="B1373" s="2">
        <v>4088671</v>
      </c>
      <c r="C1373" s="1" t="s">
        <v>41</v>
      </c>
      <c r="D1373" s="5">
        <v>3225.1484571599999</v>
      </c>
      <c r="E1373" s="6">
        <v>3489.4904569999999</v>
      </c>
      <c r="F1373" s="6" t="s">
        <v>42</v>
      </c>
      <c r="G1373" s="5">
        <v>-6.0999999999999999E-2</v>
      </c>
      <c r="H1373" s="5" t="s">
        <v>799</v>
      </c>
      <c r="I1373" s="5">
        <v>-6.0999999999999999E-2</v>
      </c>
      <c r="J1373" s="5" t="s">
        <v>799</v>
      </c>
      <c r="K1373" s="5" t="s">
        <v>799</v>
      </c>
      <c r="L1373" s="5">
        <v>2.9533596799999997</v>
      </c>
      <c r="M1373" s="5">
        <v>18.945233000000002</v>
      </c>
      <c r="N1373" s="5" t="s">
        <v>42</v>
      </c>
      <c r="O1373" s="5" t="s">
        <v>42</v>
      </c>
      <c r="P1373" s="5">
        <v>4.617909</v>
      </c>
      <c r="Q1373" s="5">
        <v>16.722991</v>
      </c>
      <c r="R1373" s="5">
        <v>16.722991</v>
      </c>
      <c r="S1373" s="1" t="s">
        <v>49</v>
      </c>
      <c r="T1373" s="7">
        <v>763761</v>
      </c>
      <c r="U1373" s="7">
        <v>810023</v>
      </c>
      <c r="V1373" s="7">
        <v>712295</v>
      </c>
      <c r="W1373" s="7">
        <v>509154</v>
      </c>
      <c r="X1373" s="7">
        <v>755643</v>
      </c>
      <c r="Y1373" s="7">
        <v>756888</v>
      </c>
      <c r="Z1373" s="7">
        <v>757657</v>
      </c>
      <c r="AA1373" s="7">
        <v>763761</v>
      </c>
      <c r="AB1373" s="5">
        <v>49.359000000000002</v>
      </c>
      <c r="AC1373" s="5">
        <v>49.482999999999997</v>
      </c>
      <c r="AD1373" s="5">
        <v>27.625</v>
      </c>
      <c r="AE1373" s="5">
        <v>27.033000000000001</v>
      </c>
      <c r="AF1373" s="7">
        <v>145558948</v>
      </c>
      <c r="AG1373" s="7">
        <v>145324615</v>
      </c>
      <c r="AH1373" s="7">
        <v>145217657</v>
      </c>
      <c r="AI1373" s="5">
        <v>35.18</v>
      </c>
      <c r="AJ1373" s="7">
        <v>172</v>
      </c>
      <c r="AK1373" s="7">
        <v>60732676</v>
      </c>
      <c r="AL1373" s="6">
        <v>1134.4863869999999</v>
      </c>
      <c r="AM1373" s="7">
        <v>77661561</v>
      </c>
      <c r="AN1373" s="5">
        <v>44.981430000000003</v>
      </c>
    </row>
    <row r="1374" spans="1:40" x14ac:dyDescent="0.3">
      <c r="A1374" s="4" t="s">
        <v>1423</v>
      </c>
      <c r="B1374" s="2">
        <v>103133</v>
      </c>
      <c r="C1374" s="1" t="s">
        <v>41</v>
      </c>
      <c r="D1374" s="5">
        <v>3134.21385504</v>
      </c>
      <c r="E1374" s="6" t="s">
        <v>42</v>
      </c>
      <c r="F1374" s="6">
        <v>6322.8138550000003</v>
      </c>
      <c r="G1374" s="8">
        <v>2.3170000000000002</v>
      </c>
      <c r="H1374" s="5">
        <v>12.3316582914573</v>
      </c>
      <c r="I1374" s="8">
        <v>2.3170000000000002</v>
      </c>
      <c r="J1374" s="5">
        <v>12.3316582914573</v>
      </c>
      <c r="K1374" s="5">
        <v>1.9212746192938299</v>
      </c>
      <c r="L1374" s="5">
        <v>1.83066860775847</v>
      </c>
      <c r="M1374" s="5">
        <v>7.0271188407511804</v>
      </c>
      <c r="N1374" s="5" t="s">
        <v>42</v>
      </c>
      <c r="O1374" s="5" t="s">
        <v>42</v>
      </c>
      <c r="P1374" s="5" t="s">
        <v>42</v>
      </c>
      <c r="Q1374" s="5" t="s">
        <v>42</v>
      </c>
      <c r="R1374" s="5">
        <v>3.9308758812806999</v>
      </c>
      <c r="S1374" s="1" t="s">
        <v>43</v>
      </c>
      <c r="T1374" s="7">
        <v>98708000</v>
      </c>
      <c r="U1374" s="7">
        <v>59996400</v>
      </c>
      <c r="V1374" s="7">
        <v>65855800</v>
      </c>
      <c r="W1374" s="7">
        <v>42442600</v>
      </c>
      <c r="X1374" s="7">
        <v>98708000</v>
      </c>
      <c r="Y1374" s="7">
        <v>84275900</v>
      </c>
      <c r="Z1374" s="7">
        <v>72340600</v>
      </c>
      <c r="AA1374" s="7">
        <v>66477300</v>
      </c>
      <c r="AB1374" s="8">
        <v>1.673</v>
      </c>
      <c r="AC1374" s="8">
        <v>1.673</v>
      </c>
      <c r="AD1374" s="5" t="s">
        <v>42</v>
      </c>
      <c r="AE1374" s="5" t="s">
        <v>42</v>
      </c>
      <c r="AF1374" s="7">
        <v>31874447</v>
      </c>
      <c r="AG1374" s="7">
        <v>31742085</v>
      </c>
      <c r="AH1374" s="7">
        <v>31194867</v>
      </c>
      <c r="AI1374" s="5">
        <v>81.95</v>
      </c>
      <c r="AJ1374" s="7">
        <v>320</v>
      </c>
      <c r="AK1374" s="7">
        <v>26165738</v>
      </c>
      <c r="AL1374" s="6">
        <v>2568.4288419999998</v>
      </c>
      <c r="AM1374" s="7">
        <v>26599122</v>
      </c>
      <c r="AN1374" s="5">
        <v>83.305409999999995</v>
      </c>
    </row>
    <row r="1375" spans="1:40" x14ac:dyDescent="0.3">
      <c r="A1375" s="4" t="s">
        <v>1424</v>
      </c>
      <c r="B1375" s="2">
        <v>5113780</v>
      </c>
      <c r="C1375" s="1" t="s">
        <v>41</v>
      </c>
      <c r="D1375" s="5">
        <v>3090.1862404799999</v>
      </c>
      <c r="E1375" s="6">
        <v>2856.9752400000002</v>
      </c>
      <c r="F1375" s="6" t="s">
        <v>42</v>
      </c>
      <c r="G1375" s="5">
        <v>0.01</v>
      </c>
      <c r="H1375" s="5" t="s">
        <v>799</v>
      </c>
      <c r="I1375" s="5">
        <v>0.01</v>
      </c>
      <c r="J1375" s="5" t="s">
        <v>799</v>
      </c>
      <c r="K1375" s="5">
        <v>16.680161940000001</v>
      </c>
      <c r="L1375" s="5">
        <v>14.443470640000001</v>
      </c>
      <c r="M1375" s="5">
        <v>40.995024999999998</v>
      </c>
      <c r="N1375" s="5" t="s">
        <v>42</v>
      </c>
      <c r="O1375" s="5" t="s">
        <v>42</v>
      </c>
      <c r="P1375" s="5">
        <v>9.0432640000000006</v>
      </c>
      <c r="Q1375" s="5">
        <v>166.47099600000001</v>
      </c>
      <c r="R1375" s="5">
        <v>166.47099600000001</v>
      </c>
      <c r="S1375" s="1" t="s">
        <v>49</v>
      </c>
      <c r="T1375" s="7">
        <v>271825</v>
      </c>
      <c r="U1375" s="7">
        <v>232339</v>
      </c>
      <c r="V1375" s="7">
        <v>191909</v>
      </c>
      <c r="W1375" s="7">
        <v>151533</v>
      </c>
      <c r="X1375" s="7">
        <v>315923</v>
      </c>
      <c r="Y1375" s="7">
        <v>299879</v>
      </c>
      <c r="Z1375" s="7">
        <v>286787</v>
      </c>
      <c r="AA1375" s="7">
        <v>271825</v>
      </c>
      <c r="AB1375" s="5">
        <v>71.504000000000005</v>
      </c>
      <c r="AC1375" s="5">
        <v>74.606999999999999</v>
      </c>
      <c r="AD1375" s="5">
        <v>-3.923</v>
      </c>
      <c r="AE1375" s="8">
        <v>2.6779999999999999</v>
      </c>
      <c r="AF1375" s="7">
        <v>187430543</v>
      </c>
      <c r="AG1375" s="7">
        <v>186657306</v>
      </c>
      <c r="AH1375" s="7">
        <v>183995624</v>
      </c>
      <c r="AI1375" s="5">
        <v>40.770000000000003</v>
      </c>
      <c r="AJ1375" s="7">
        <v>238</v>
      </c>
      <c r="AK1375" s="7">
        <v>76444664</v>
      </c>
      <c r="AL1375" s="6">
        <v>1259.8080620000001</v>
      </c>
      <c r="AM1375" s="7">
        <v>100982579</v>
      </c>
      <c r="AN1375" s="5">
        <v>53.854129999999998</v>
      </c>
    </row>
    <row r="1376" spans="1:40" x14ac:dyDescent="0.3">
      <c r="A1376" s="4" t="s">
        <v>1425</v>
      </c>
      <c r="B1376" s="2">
        <v>4960115</v>
      </c>
      <c r="C1376" s="1" t="s">
        <v>41</v>
      </c>
      <c r="D1376" s="5">
        <v>2592.6318155399999</v>
      </c>
      <c r="E1376" s="6">
        <v>4352.070815</v>
      </c>
      <c r="F1376" s="6">
        <v>6108.1342279999999</v>
      </c>
      <c r="G1376" s="5">
        <v>-0.13100000000000001</v>
      </c>
      <c r="H1376" s="5" t="s">
        <v>799</v>
      </c>
      <c r="I1376" s="5">
        <v>-0.13100000000000001</v>
      </c>
      <c r="J1376" s="5" t="s">
        <v>799</v>
      </c>
      <c r="K1376" s="5" t="s">
        <v>799</v>
      </c>
      <c r="L1376" s="5">
        <v>7.5760309846308909</v>
      </c>
      <c r="M1376" s="5">
        <v>33.351891393565602</v>
      </c>
      <c r="N1376" s="5" t="s">
        <v>42</v>
      </c>
      <c r="O1376" s="5" t="s">
        <v>42</v>
      </c>
      <c r="P1376" s="5">
        <v>3.2386469999999998</v>
      </c>
      <c r="Q1376" s="5">
        <v>20.039280000000002</v>
      </c>
      <c r="R1376" s="5">
        <v>36.915631551957503</v>
      </c>
      <c r="S1376" s="1" t="s">
        <v>49</v>
      </c>
      <c r="T1376" s="7">
        <v>1218555</v>
      </c>
      <c r="U1376" s="7">
        <v>980720</v>
      </c>
      <c r="V1376" s="7">
        <v>567290</v>
      </c>
      <c r="W1376" s="7">
        <v>240919</v>
      </c>
      <c r="X1376" s="7">
        <v>1343793</v>
      </c>
      <c r="Y1376" s="7">
        <v>1311125</v>
      </c>
      <c r="Z1376" s="7">
        <v>1268476</v>
      </c>
      <c r="AA1376" s="7">
        <v>1218555</v>
      </c>
      <c r="AB1376" s="5">
        <v>27.427</v>
      </c>
      <c r="AC1376" s="5">
        <v>28.465</v>
      </c>
      <c r="AD1376" s="8">
        <v>11.698</v>
      </c>
      <c r="AE1376" s="5">
        <v>14.206</v>
      </c>
      <c r="AF1376" s="7">
        <v>117549910</v>
      </c>
      <c r="AG1376" s="7">
        <v>117488234</v>
      </c>
      <c r="AH1376" s="7">
        <v>116715407</v>
      </c>
      <c r="AI1376" s="5">
        <v>97.59</v>
      </c>
      <c r="AJ1376" s="7">
        <v>265</v>
      </c>
      <c r="AK1376" s="7">
        <v>65938414</v>
      </c>
      <c r="AL1376" s="6">
        <v>2530.0569449999998</v>
      </c>
      <c r="AM1376" s="7">
        <v>66711354</v>
      </c>
      <c r="AN1376" s="5">
        <v>98.730360000000005</v>
      </c>
    </row>
    <row r="1377" spans="1:40" x14ac:dyDescent="0.3">
      <c r="A1377" s="4" t="s">
        <v>1426</v>
      </c>
      <c r="B1377" s="2">
        <v>5797703</v>
      </c>
      <c r="C1377" s="1" t="s">
        <v>54</v>
      </c>
      <c r="D1377" s="5">
        <v>3003.5579155199998</v>
      </c>
      <c r="E1377" s="6">
        <v>5072.3489149999996</v>
      </c>
      <c r="F1377" s="6">
        <v>5087.2930660000002</v>
      </c>
      <c r="G1377" s="5">
        <v>0.188</v>
      </c>
      <c r="H1377" s="5">
        <v>20.960526315789501</v>
      </c>
      <c r="I1377" s="5">
        <v>0.188</v>
      </c>
      <c r="J1377" s="5">
        <v>20.960526315789501</v>
      </c>
      <c r="K1377" s="5">
        <v>1.26137453321964</v>
      </c>
      <c r="L1377" s="5">
        <v>1.0012812321403199</v>
      </c>
      <c r="M1377" s="5">
        <v>12.141768000000001</v>
      </c>
      <c r="N1377" s="5" t="s">
        <v>42</v>
      </c>
      <c r="O1377" s="5" t="s">
        <v>42</v>
      </c>
      <c r="P1377" s="5">
        <v>11.944184999999999</v>
      </c>
      <c r="Q1377" s="5">
        <v>14.183707</v>
      </c>
      <c r="R1377" s="5">
        <v>13.583719341653399</v>
      </c>
      <c r="S1377" s="1" t="s">
        <v>49</v>
      </c>
      <c r="T1377" s="7">
        <v>443400</v>
      </c>
      <c r="U1377" s="7">
        <v>407557</v>
      </c>
      <c r="V1377" s="7">
        <v>382893</v>
      </c>
      <c r="W1377" s="7">
        <v>321661</v>
      </c>
      <c r="X1377" s="7">
        <v>425763</v>
      </c>
      <c r="Y1377" s="7">
        <v>426966</v>
      </c>
      <c r="Z1377" s="7">
        <v>429845</v>
      </c>
      <c r="AA1377" s="7">
        <v>443400</v>
      </c>
      <c r="AB1377" s="5">
        <v>94.903000000000006</v>
      </c>
      <c r="AC1377" s="5">
        <v>94.355000000000004</v>
      </c>
      <c r="AD1377" s="5">
        <v>84.680999999999997</v>
      </c>
      <c r="AE1377" s="5">
        <v>84.210999999999999</v>
      </c>
      <c r="AF1377" s="7">
        <v>188507000</v>
      </c>
      <c r="AG1377" s="7">
        <v>188517000</v>
      </c>
      <c r="AH1377" s="7">
        <v>187272000</v>
      </c>
      <c r="AI1377" s="5">
        <v>85.28</v>
      </c>
      <c r="AJ1377" s="7">
        <v>353</v>
      </c>
      <c r="AK1377" s="7">
        <v>160796552</v>
      </c>
      <c r="AL1377" s="6">
        <v>2561.4890730000002</v>
      </c>
      <c r="AM1377" s="7">
        <v>186829528</v>
      </c>
      <c r="AN1377" s="5">
        <v>99.08896</v>
      </c>
    </row>
    <row r="1378" spans="1:40" x14ac:dyDescent="0.3">
      <c r="A1378" s="4" t="s">
        <v>1427</v>
      </c>
      <c r="B1378" s="2">
        <v>4990903</v>
      </c>
      <c r="C1378" s="1" t="s">
        <v>54</v>
      </c>
      <c r="D1378" s="5">
        <v>2886.4774384000002</v>
      </c>
      <c r="E1378" s="6">
        <v>3486.2964379999999</v>
      </c>
      <c r="F1378" s="6" t="s">
        <v>42</v>
      </c>
      <c r="G1378" s="8">
        <v>2.0169999999999999</v>
      </c>
      <c r="H1378" s="5">
        <v>6.5169420000000002</v>
      </c>
      <c r="I1378" s="8">
        <v>2.0169999999999999</v>
      </c>
      <c r="J1378" s="5">
        <v>6.5169420000000002</v>
      </c>
      <c r="K1378" s="5">
        <v>3.2557773300000004</v>
      </c>
      <c r="L1378" s="5">
        <v>1.8720995999999999</v>
      </c>
      <c r="M1378" s="5">
        <v>7.5394290000000002</v>
      </c>
      <c r="N1378" s="5" t="s">
        <v>42</v>
      </c>
      <c r="O1378" s="5" t="s">
        <v>42</v>
      </c>
      <c r="P1378" s="5">
        <v>1.0887690000000001</v>
      </c>
      <c r="Q1378" s="5">
        <v>4.6391730000000004</v>
      </c>
      <c r="R1378" s="5">
        <v>4.6391730000000004</v>
      </c>
      <c r="S1378" s="1" t="s">
        <v>43</v>
      </c>
      <c r="T1378" s="7">
        <v>3202053</v>
      </c>
      <c r="U1378" s="7">
        <v>3518761</v>
      </c>
      <c r="V1378" s="7">
        <v>3913949</v>
      </c>
      <c r="W1378" s="7">
        <v>2928014</v>
      </c>
      <c r="X1378" s="7">
        <v>3202053</v>
      </c>
      <c r="Y1378" s="7">
        <v>3283645</v>
      </c>
      <c r="Z1378" s="7">
        <v>3380398</v>
      </c>
      <c r="AA1378" s="7">
        <v>3483421</v>
      </c>
      <c r="AB1378" s="5">
        <v>33.661000000000001</v>
      </c>
      <c r="AC1378" s="5">
        <v>33.661000000000001</v>
      </c>
      <c r="AD1378" s="5">
        <v>23.257000000000001</v>
      </c>
      <c r="AE1378" s="5">
        <v>23.257000000000001</v>
      </c>
      <c r="AF1378" s="7">
        <v>34859033</v>
      </c>
      <c r="AG1378" s="7">
        <v>35864442</v>
      </c>
      <c r="AH1378" s="7">
        <v>37317893</v>
      </c>
      <c r="AI1378" s="5">
        <v>102.59</v>
      </c>
      <c r="AJ1378" s="7">
        <v>474</v>
      </c>
      <c r="AK1378" s="7">
        <v>35807360</v>
      </c>
      <c r="AL1378" s="6">
        <v>2961.2686720000002</v>
      </c>
      <c r="AM1378" s="7">
        <v>32556405</v>
      </c>
      <c r="AN1378" s="5">
        <v>93.276830000000004</v>
      </c>
    </row>
    <row r="1379" spans="1:40" x14ac:dyDescent="0.3">
      <c r="A1379" s="4" t="s">
        <v>1428</v>
      </c>
      <c r="B1379" s="2">
        <v>4341109</v>
      </c>
      <c r="C1379" s="1" t="s">
        <v>41</v>
      </c>
      <c r="D1379" s="5">
        <v>3048.6269435200002</v>
      </c>
      <c r="E1379" s="6">
        <v>3086.7779430000001</v>
      </c>
      <c r="F1379" s="6" t="s">
        <v>42</v>
      </c>
      <c r="G1379" s="5">
        <v>0.77</v>
      </c>
      <c r="H1379" s="5">
        <v>17.924448000000002</v>
      </c>
      <c r="I1379" s="5">
        <v>0.77</v>
      </c>
      <c r="J1379" s="5">
        <v>17.924448000000002</v>
      </c>
      <c r="K1379" s="5">
        <v>5.6074890500000008</v>
      </c>
      <c r="L1379" s="5">
        <v>3.6559605199999998</v>
      </c>
      <c r="M1379" s="5">
        <v>13.548284000000001</v>
      </c>
      <c r="N1379" s="5" t="s">
        <v>42</v>
      </c>
      <c r="O1379" s="5" t="s">
        <v>42</v>
      </c>
      <c r="P1379" s="5">
        <v>1.3902380000000001</v>
      </c>
      <c r="Q1379" s="5">
        <v>9.5585710000000006</v>
      </c>
      <c r="R1379" s="5">
        <v>9.5585710000000006</v>
      </c>
      <c r="S1379" s="1" t="s">
        <v>49</v>
      </c>
      <c r="T1379" s="7">
        <v>1981582</v>
      </c>
      <c r="U1379" s="7">
        <v>2122009</v>
      </c>
      <c r="V1379" s="7">
        <v>1866142</v>
      </c>
      <c r="W1379" s="7">
        <v>1201814</v>
      </c>
      <c r="X1379" s="7">
        <v>2220323</v>
      </c>
      <c r="Y1379" s="7">
        <v>2148380</v>
      </c>
      <c r="Z1379" s="7">
        <v>2070129</v>
      </c>
      <c r="AA1379" s="7">
        <v>1981582</v>
      </c>
      <c r="AB1379" s="5">
        <v>42.008000000000003</v>
      </c>
      <c r="AC1379" s="5">
        <v>41.268999999999998</v>
      </c>
      <c r="AD1379" s="8">
        <v>11.997</v>
      </c>
      <c r="AE1379" s="8">
        <v>11.888</v>
      </c>
      <c r="AF1379" s="7">
        <v>72192000</v>
      </c>
      <c r="AG1379" s="7">
        <v>72606000</v>
      </c>
      <c r="AH1379" s="7">
        <v>74610000</v>
      </c>
      <c r="AI1379" s="5">
        <v>101.24</v>
      </c>
      <c r="AJ1379" s="7">
        <v>337</v>
      </c>
      <c r="AK1379" s="7">
        <v>73082917</v>
      </c>
      <c r="AL1379" s="6">
        <v>3086.2915840000001</v>
      </c>
      <c r="AM1379" s="7">
        <v>70627747</v>
      </c>
      <c r="AN1379" s="5">
        <v>97.834530000000001</v>
      </c>
    </row>
    <row r="1380" spans="1:40" x14ac:dyDescent="0.3">
      <c r="A1380" s="4" t="s">
        <v>1429</v>
      </c>
      <c r="B1380" s="2">
        <v>4145781</v>
      </c>
      <c r="C1380" s="1" t="s">
        <v>54</v>
      </c>
      <c r="D1380" s="5">
        <v>3007.6157349999999</v>
      </c>
      <c r="E1380" s="6">
        <v>3614.0847349999999</v>
      </c>
      <c r="F1380" s="6" t="s">
        <v>42</v>
      </c>
      <c r="G1380" s="5">
        <v>0.77</v>
      </c>
      <c r="H1380" s="5">
        <v>33.938814999999998</v>
      </c>
      <c r="I1380" s="5">
        <v>0.77</v>
      </c>
      <c r="J1380" s="5">
        <v>33.938814999999998</v>
      </c>
      <c r="K1380" s="5">
        <v>4.6609334999999996</v>
      </c>
      <c r="L1380" s="5">
        <v>2.7704073699999996</v>
      </c>
      <c r="M1380" s="5">
        <v>20.999704000000001</v>
      </c>
      <c r="N1380" s="5" t="s">
        <v>42</v>
      </c>
      <c r="O1380" s="5" t="s">
        <v>42</v>
      </c>
      <c r="P1380" s="5">
        <v>2.361977</v>
      </c>
      <c r="Q1380" s="5">
        <v>14.615531000000001</v>
      </c>
      <c r="R1380" s="5">
        <v>14.615531000000001</v>
      </c>
      <c r="S1380" s="1" t="s">
        <v>49</v>
      </c>
      <c r="T1380" s="7">
        <v>1456450</v>
      </c>
      <c r="U1380" s="7">
        <v>1437039</v>
      </c>
      <c r="V1380" s="7">
        <v>1380264</v>
      </c>
      <c r="W1380" s="7">
        <v>1332001</v>
      </c>
      <c r="X1380" s="7">
        <v>1530110</v>
      </c>
      <c r="Y1380" s="7">
        <v>1501326</v>
      </c>
      <c r="Z1380" s="7">
        <v>1472114</v>
      </c>
      <c r="AA1380" s="7">
        <v>1456450</v>
      </c>
      <c r="AB1380" s="5">
        <v>31.603999999999999</v>
      </c>
      <c r="AC1380" s="5">
        <v>31.895</v>
      </c>
      <c r="AD1380" s="5">
        <v>16.295000000000002</v>
      </c>
      <c r="AE1380" s="5">
        <v>16.161000000000001</v>
      </c>
      <c r="AF1380" s="7">
        <v>42159740</v>
      </c>
      <c r="AG1380" s="7">
        <v>42156021</v>
      </c>
      <c r="AH1380" s="7">
        <v>42045834</v>
      </c>
      <c r="AI1380" s="5">
        <v>90.93</v>
      </c>
      <c r="AJ1380" s="7">
        <v>322</v>
      </c>
      <c r="AK1380" s="7">
        <v>38520669</v>
      </c>
      <c r="AL1380" s="6">
        <v>2734.9674989999999</v>
      </c>
      <c r="AM1380" s="7">
        <v>41702519</v>
      </c>
      <c r="AN1380" s="5">
        <v>98.44605</v>
      </c>
    </row>
    <row r="1381" spans="1:40" x14ac:dyDescent="0.3">
      <c r="A1381" s="4" t="s">
        <v>1430</v>
      </c>
      <c r="B1381" s="2">
        <v>4010598</v>
      </c>
      <c r="C1381" s="1" t="s">
        <v>54</v>
      </c>
      <c r="D1381" s="5">
        <v>3049.55669184</v>
      </c>
      <c r="E1381" s="6">
        <v>3850.9566909999999</v>
      </c>
      <c r="F1381" s="6" t="s">
        <v>42</v>
      </c>
      <c r="G1381" s="5">
        <v>0.88</v>
      </c>
      <c r="H1381" s="5">
        <v>2.9341729999999999</v>
      </c>
      <c r="I1381" s="5">
        <v>0.88</v>
      </c>
      <c r="J1381" s="5">
        <v>2.9341729999999999</v>
      </c>
      <c r="K1381" s="5">
        <v>1.4476704899999999</v>
      </c>
      <c r="L1381" s="5">
        <v>1.4476704899999999</v>
      </c>
      <c r="M1381" s="5" t="s">
        <v>799</v>
      </c>
      <c r="N1381" s="5" t="s">
        <v>42</v>
      </c>
      <c r="O1381" s="5" t="s">
        <v>42</v>
      </c>
      <c r="P1381" s="5">
        <v>1.7024570000000001</v>
      </c>
      <c r="Q1381" s="5">
        <v>8.4930400000000006</v>
      </c>
      <c r="R1381" s="5">
        <v>8.4930400000000006</v>
      </c>
      <c r="S1381" s="1" t="s">
        <v>49</v>
      </c>
      <c r="T1381" s="7">
        <v>1784200</v>
      </c>
      <c r="U1381" s="7">
        <v>1602500</v>
      </c>
      <c r="V1381" s="7">
        <v>1232400</v>
      </c>
      <c r="W1381" s="7">
        <v>1427200</v>
      </c>
      <c r="X1381" s="7">
        <v>2262000</v>
      </c>
      <c r="Y1381" s="7">
        <v>2074000</v>
      </c>
      <c r="Z1381" s="7">
        <v>1879100</v>
      </c>
      <c r="AA1381" s="7">
        <v>1784200</v>
      </c>
      <c r="AB1381" s="5">
        <v>13.484999999999999</v>
      </c>
      <c r="AC1381" s="5">
        <v>22.741</v>
      </c>
      <c r="AD1381" s="8">
        <v>7.97</v>
      </c>
      <c r="AE1381" s="5">
        <v>17.821000000000002</v>
      </c>
      <c r="AF1381" s="7">
        <v>71400000</v>
      </c>
      <c r="AG1381" s="7">
        <v>72400000</v>
      </c>
      <c r="AH1381" s="7">
        <v>73100000</v>
      </c>
      <c r="AI1381" s="5">
        <v>92.02</v>
      </c>
      <c r="AJ1381" s="7">
        <v>383</v>
      </c>
      <c r="AK1381" s="7">
        <v>65446260</v>
      </c>
      <c r="AL1381" s="6">
        <v>2806.3356279999998</v>
      </c>
      <c r="AM1381" s="7">
        <v>59165564</v>
      </c>
      <c r="AN1381" s="5">
        <v>83.193060000000003</v>
      </c>
    </row>
    <row r="1382" spans="1:40" x14ac:dyDescent="0.3">
      <c r="A1382" s="4" t="s">
        <v>1431</v>
      </c>
      <c r="B1382" s="2">
        <v>4010869</v>
      </c>
      <c r="C1382" s="1" t="s">
        <v>41</v>
      </c>
      <c r="D1382" s="5">
        <v>3162.5468338300002</v>
      </c>
      <c r="E1382" s="6">
        <v>4371.272833</v>
      </c>
      <c r="F1382" s="6" t="s">
        <v>42</v>
      </c>
      <c r="G1382" s="5">
        <v>-2.5</v>
      </c>
      <c r="H1382" s="5" t="s">
        <v>799</v>
      </c>
      <c r="I1382" s="5">
        <v>-2.5</v>
      </c>
      <c r="J1382" s="5" t="s">
        <v>799</v>
      </c>
      <c r="K1382" s="5">
        <v>1.49713864</v>
      </c>
      <c r="L1382" s="5">
        <v>0.88779419999999998</v>
      </c>
      <c r="M1382" s="5">
        <v>5.7599429999999998</v>
      </c>
      <c r="N1382" s="5" t="s">
        <v>42</v>
      </c>
      <c r="O1382" s="5" t="s">
        <v>42</v>
      </c>
      <c r="P1382" s="5">
        <v>0.75365599999999999</v>
      </c>
      <c r="Q1382" s="5">
        <v>3.0990669999999998</v>
      </c>
      <c r="R1382" s="5">
        <v>3.0990669999999998</v>
      </c>
      <c r="S1382" s="1" t="s">
        <v>49</v>
      </c>
      <c r="T1382" s="7">
        <v>4146456</v>
      </c>
      <c r="U1382" s="7">
        <v>2647592</v>
      </c>
      <c r="V1382" s="7">
        <v>1357081</v>
      </c>
      <c r="W1382" s="7">
        <v>1124249</v>
      </c>
      <c r="X1382" s="7">
        <v>5800093</v>
      </c>
      <c r="Y1382" s="7">
        <v>5454323</v>
      </c>
      <c r="Z1382" s="7">
        <v>4865014</v>
      </c>
      <c r="AA1382" s="7">
        <v>4146456</v>
      </c>
      <c r="AB1382" s="5">
        <v>32.198999999999998</v>
      </c>
      <c r="AC1382" s="5">
        <v>27.943999999999999</v>
      </c>
      <c r="AD1382" s="8">
        <v>28.45</v>
      </c>
      <c r="AE1382" s="5">
        <v>23.832999999999998</v>
      </c>
      <c r="AF1382" s="7">
        <v>389938852</v>
      </c>
      <c r="AG1382" s="7">
        <v>393955237</v>
      </c>
      <c r="AH1382" s="7">
        <v>417303286</v>
      </c>
      <c r="AI1382" s="5">
        <v>92.79</v>
      </c>
      <c r="AJ1382" s="7">
        <v>423</v>
      </c>
      <c r="AK1382" s="7">
        <v>361823701</v>
      </c>
      <c r="AL1382" s="6">
        <v>2934.3902149999999</v>
      </c>
      <c r="AM1382" s="7">
        <v>353190241</v>
      </c>
      <c r="AN1382" s="5">
        <v>90.571709999999996</v>
      </c>
    </row>
    <row r="1383" spans="1:40" x14ac:dyDescent="0.3">
      <c r="A1383" s="4" t="s">
        <v>1432</v>
      </c>
      <c r="B1383" s="2">
        <v>100224</v>
      </c>
      <c r="C1383" s="1" t="s">
        <v>41</v>
      </c>
      <c r="D1383" s="5">
        <v>3032.40099994</v>
      </c>
      <c r="E1383" s="6" t="s">
        <v>42</v>
      </c>
      <c r="F1383" s="6">
        <v>3484.0609999999997</v>
      </c>
      <c r="G1383" s="5">
        <v>0.36699999999999999</v>
      </c>
      <c r="H1383" s="5">
        <v>15.181818181818199</v>
      </c>
      <c r="I1383" s="5">
        <v>0.36699999999999999</v>
      </c>
      <c r="J1383" s="5">
        <v>15.181818181818199</v>
      </c>
      <c r="K1383" s="5">
        <v>2.1341832745364</v>
      </c>
      <c r="L1383" s="5">
        <v>1.3797312882291701</v>
      </c>
      <c r="M1383" s="5">
        <v>13.723134999999999</v>
      </c>
      <c r="N1383" s="5" t="s">
        <v>42</v>
      </c>
      <c r="O1383" s="5" t="s">
        <v>42</v>
      </c>
      <c r="P1383" s="5" t="s">
        <v>42</v>
      </c>
      <c r="Q1383" s="5" t="s">
        <v>42</v>
      </c>
      <c r="R1383" s="5" t="s">
        <v>42</v>
      </c>
      <c r="S1383" s="1" t="s">
        <v>49</v>
      </c>
      <c r="T1383" s="7">
        <v>535485</v>
      </c>
      <c r="U1383" s="7">
        <v>549185</v>
      </c>
      <c r="V1383" s="7">
        <v>456669</v>
      </c>
      <c r="W1383" s="7">
        <v>461055</v>
      </c>
      <c r="X1383" s="7">
        <v>507415</v>
      </c>
      <c r="Y1383" s="7">
        <v>516486</v>
      </c>
      <c r="Z1383" s="7">
        <v>522598</v>
      </c>
      <c r="AA1383" s="7">
        <v>535485</v>
      </c>
      <c r="AB1383" s="5" t="s">
        <v>42</v>
      </c>
      <c r="AC1383" s="5" t="s">
        <v>42</v>
      </c>
      <c r="AD1383" s="5" t="s">
        <v>42</v>
      </c>
      <c r="AE1383" s="5" t="s">
        <v>42</v>
      </c>
      <c r="AF1383" s="7">
        <v>139678314</v>
      </c>
      <c r="AG1383" s="7">
        <v>139677162</v>
      </c>
      <c r="AH1383" s="7">
        <v>139337699</v>
      </c>
      <c r="AI1383" s="5">
        <v>71.709999999999994</v>
      </c>
      <c r="AJ1383" s="7">
        <v>279</v>
      </c>
      <c r="AK1383" s="7">
        <v>100164952</v>
      </c>
      <c r="AL1383" s="6">
        <v>2174.581107</v>
      </c>
      <c r="AM1383" s="7">
        <v>131143862</v>
      </c>
      <c r="AN1383" s="5">
        <v>93.890389999999996</v>
      </c>
    </row>
    <row r="1384" spans="1:40" x14ac:dyDescent="0.3">
      <c r="A1384" s="4" t="s">
        <v>1433</v>
      </c>
      <c r="B1384" s="2">
        <v>4161153</v>
      </c>
      <c r="C1384" s="1" t="s">
        <v>54</v>
      </c>
      <c r="D1384" s="5">
        <v>3023.47228855</v>
      </c>
      <c r="E1384" s="6">
        <v>3302.9872879999998</v>
      </c>
      <c r="F1384" s="6" t="s">
        <v>42</v>
      </c>
      <c r="G1384" s="5">
        <v>0.40500000000000003</v>
      </c>
      <c r="H1384" s="5">
        <v>8.7660350000000005</v>
      </c>
      <c r="I1384" s="5">
        <v>0.40500000000000003</v>
      </c>
      <c r="J1384" s="5">
        <v>8.7660350000000005</v>
      </c>
      <c r="K1384" s="5">
        <v>3.4838553000000001</v>
      </c>
      <c r="L1384" s="5">
        <v>3.4838553000000001</v>
      </c>
      <c r="M1384" s="5">
        <v>9.3121349999999996</v>
      </c>
      <c r="N1384" s="5" t="s">
        <v>42</v>
      </c>
      <c r="O1384" s="5" t="s">
        <v>42</v>
      </c>
      <c r="P1384" s="5">
        <v>7.2242709999999999</v>
      </c>
      <c r="Q1384" s="5">
        <v>7.855988</v>
      </c>
      <c r="R1384" s="5">
        <v>7.855988</v>
      </c>
      <c r="S1384" s="1" t="s">
        <v>49</v>
      </c>
      <c r="T1384" s="7">
        <v>488593</v>
      </c>
      <c r="U1384" s="7">
        <v>771232</v>
      </c>
      <c r="V1384" s="7">
        <v>491442</v>
      </c>
      <c r="W1384" s="7">
        <v>287557</v>
      </c>
      <c r="X1384" s="7">
        <v>457207</v>
      </c>
      <c r="Y1384" s="7">
        <v>490708</v>
      </c>
      <c r="Z1384" s="7">
        <v>483496</v>
      </c>
      <c r="AA1384" s="7">
        <v>488593</v>
      </c>
      <c r="AB1384" s="5">
        <v>86.007999999999996</v>
      </c>
      <c r="AC1384" s="5">
        <v>85.876999999999995</v>
      </c>
      <c r="AD1384" s="5">
        <v>96.245000000000005</v>
      </c>
      <c r="AE1384" s="5">
        <v>91.959000000000003</v>
      </c>
      <c r="AF1384" s="7">
        <v>210688000</v>
      </c>
      <c r="AG1384" s="7">
        <v>210682000</v>
      </c>
      <c r="AH1384" s="7">
        <v>209986000</v>
      </c>
      <c r="AI1384" s="5">
        <v>14.82</v>
      </c>
      <c r="AJ1384" s="7">
        <v>194</v>
      </c>
      <c r="AK1384" s="7">
        <v>31216331</v>
      </c>
      <c r="AL1384" s="6">
        <v>447.95434899999998</v>
      </c>
      <c r="AM1384" s="7">
        <v>156655056</v>
      </c>
      <c r="AN1384" s="8">
        <v>74.351600000000005</v>
      </c>
    </row>
    <row r="1385" spans="1:40" x14ac:dyDescent="0.3">
      <c r="A1385" s="4" t="s">
        <v>1434</v>
      </c>
      <c r="B1385" s="2">
        <v>28827980</v>
      </c>
      <c r="C1385" s="1" t="s">
        <v>41</v>
      </c>
      <c r="D1385" s="5">
        <v>3196.8214354400002</v>
      </c>
      <c r="E1385" s="6">
        <v>2543.304435</v>
      </c>
      <c r="F1385" s="6">
        <v>2657.3034349999998</v>
      </c>
      <c r="G1385" s="5">
        <v>0.09</v>
      </c>
      <c r="H1385" s="5">
        <v>28.165828999999999</v>
      </c>
      <c r="I1385" s="5">
        <v>0.09</v>
      </c>
      <c r="J1385" s="5">
        <v>28.165828999999999</v>
      </c>
      <c r="K1385" s="5">
        <v>8.09386282</v>
      </c>
      <c r="L1385" s="5">
        <v>6.9975031200000002</v>
      </c>
      <c r="M1385" s="5">
        <v>22.023575999999998</v>
      </c>
      <c r="N1385" s="5" t="s">
        <v>42</v>
      </c>
      <c r="O1385" s="5">
        <v>43.669776521035899</v>
      </c>
      <c r="P1385" s="5">
        <v>3.486424</v>
      </c>
      <c r="Q1385" s="5">
        <v>17.590983999999999</v>
      </c>
      <c r="R1385" s="5">
        <v>17.590983999999999</v>
      </c>
      <c r="S1385" s="1" t="s">
        <v>49</v>
      </c>
      <c r="T1385" s="7">
        <v>650351</v>
      </c>
      <c r="U1385" s="7">
        <v>418925</v>
      </c>
      <c r="V1385" s="7">
        <v>244120</v>
      </c>
      <c r="W1385" s="7">
        <v>104143</v>
      </c>
      <c r="X1385" s="7">
        <v>729488</v>
      </c>
      <c r="Y1385" s="7">
        <v>707635</v>
      </c>
      <c r="Z1385" s="7">
        <v>697494</v>
      </c>
      <c r="AA1385" s="7">
        <v>650351</v>
      </c>
      <c r="AB1385" s="5">
        <v>42.570999999999998</v>
      </c>
      <c r="AC1385" s="5">
        <v>38.475999999999999</v>
      </c>
      <c r="AD1385" s="5">
        <v>28.324000000000002</v>
      </c>
      <c r="AE1385" s="8">
        <v>19.78</v>
      </c>
      <c r="AF1385" s="7">
        <v>285175864</v>
      </c>
      <c r="AG1385" s="7">
        <v>287111978</v>
      </c>
      <c r="AH1385" s="7">
        <v>289557906</v>
      </c>
      <c r="AI1385" s="5">
        <v>14.88</v>
      </c>
      <c r="AJ1385" s="7">
        <v>132</v>
      </c>
      <c r="AK1385" s="7">
        <v>42432109</v>
      </c>
      <c r="AL1385" s="6">
        <v>475.66394100000002</v>
      </c>
      <c r="AM1385" s="7">
        <v>68694592</v>
      </c>
      <c r="AN1385" s="8">
        <v>24.0885</v>
      </c>
    </row>
    <row r="1386" spans="1:40" x14ac:dyDescent="0.3">
      <c r="A1386" s="4" t="s">
        <v>1435</v>
      </c>
      <c r="B1386" s="2">
        <v>4670681</v>
      </c>
      <c r="C1386" s="1" t="s">
        <v>54</v>
      </c>
      <c r="D1386" s="5">
        <v>2513.0847109199999</v>
      </c>
      <c r="E1386" s="6">
        <v>6209.0847100000001</v>
      </c>
      <c r="F1386" s="6" t="s">
        <v>42</v>
      </c>
      <c r="G1386" s="5">
        <v>-0.18</v>
      </c>
      <c r="H1386" s="5">
        <v>33.505975999999997</v>
      </c>
      <c r="I1386" s="5">
        <v>-0.18</v>
      </c>
      <c r="J1386" s="5">
        <v>33.505975999999997</v>
      </c>
      <c r="K1386" s="5">
        <v>4.1326781299999995</v>
      </c>
      <c r="L1386" s="5">
        <v>3.8244656700000004</v>
      </c>
      <c r="M1386" s="5" t="s">
        <v>799</v>
      </c>
      <c r="N1386" s="5" t="s">
        <v>42</v>
      </c>
      <c r="O1386" s="5" t="s">
        <v>42</v>
      </c>
      <c r="P1386" s="5">
        <v>1.0800289999999999</v>
      </c>
      <c r="Q1386" s="5">
        <v>6.6926269999999999</v>
      </c>
      <c r="R1386" s="5">
        <v>6.6926269999999999</v>
      </c>
      <c r="S1386" s="1" t="s">
        <v>49</v>
      </c>
      <c r="T1386" s="7">
        <v>6027000</v>
      </c>
      <c r="U1386" s="7">
        <v>6794000</v>
      </c>
      <c r="V1386" s="7">
        <v>6345000</v>
      </c>
      <c r="W1386" s="7">
        <v>4969000</v>
      </c>
      <c r="X1386" s="7">
        <v>5749000</v>
      </c>
      <c r="Y1386" s="7">
        <v>5735000</v>
      </c>
      <c r="Z1386" s="7">
        <v>5841000</v>
      </c>
      <c r="AA1386" s="7">
        <v>6027000</v>
      </c>
      <c r="AB1386" s="5">
        <v>21.669</v>
      </c>
      <c r="AC1386" s="5">
        <v>19.707999999999998</v>
      </c>
      <c r="AD1386" s="8">
        <v>16.260000000000002</v>
      </c>
      <c r="AE1386" s="5">
        <v>13.672000000000001</v>
      </c>
      <c r="AF1386" s="7">
        <v>149392660</v>
      </c>
      <c r="AG1386" s="7">
        <v>149252314</v>
      </c>
      <c r="AH1386" s="7">
        <v>148364181</v>
      </c>
      <c r="AI1386" s="5">
        <v>82.38</v>
      </c>
      <c r="AJ1386" s="7">
        <v>490</v>
      </c>
      <c r="AK1386" s="7">
        <v>123080714</v>
      </c>
      <c r="AL1386" s="6">
        <v>2070.2176089999998</v>
      </c>
      <c r="AM1386" s="7">
        <v>148264202</v>
      </c>
      <c r="AN1386" s="5">
        <v>99.232780000000005</v>
      </c>
    </row>
    <row r="1387" spans="1:40" x14ac:dyDescent="0.3">
      <c r="A1387" s="4" t="s">
        <v>1436</v>
      </c>
      <c r="B1387" s="2">
        <v>4167648</v>
      </c>
      <c r="C1387" s="1" t="s">
        <v>54</v>
      </c>
      <c r="D1387" s="5">
        <v>3408.5015853300001</v>
      </c>
      <c r="E1387" s="6">
        <v>3691.8305850000002</v>
      </c>
      <c r="F1387" s="6" t="s">
        <v>42</v>
      </c>
      <c r="G1387" s="5">
        <v>0.81899999999999995</v>
      </c>
      <c r="H1387" s="5" t="s">
        <v>42</v>
      </c>
      <c r="I1387" s="5">
        <v>0.81899999999999995</v>
      </c>
      <c r="J1387" s="5" t="s">
        <v>42</v>
      </c>
      <c r="K1387" s="5" t="s">
        <v>42</v>
      </c>
      <c r="L1387" s="5" t="s">
        <v>42</v>
      </c>
      <c r="M1387" s="5" t="s">
        <v>42</v>
      </c>
      <c r="N1387" s="5" t="s">
        <v>42</v>
      </c>
      <c r="O1387" s="5" t="s">
        <v>42</v>
      </c>
      <c r="P1387" s="5">
        <v>1.35442</v>
      </c>
      <c r="Q1387" s="5">
        <v>10.296694</v>
      </c>
      <c r="R1387" s="5">
        <v>10.296694</v>
      </c>
      <c r="S1387" s="1"/>
      <c r="T1387" s="7">
        <v>2854390</v>
      </c>
      <c r="U1387" s="7">
        <v>2699250</v>
      </c>
      <c r="V1387" s="7">
        <v>2051637</v>
      </c>
      <c r="W1387" s="7" t="s">
        <v>42</v>
      </c>
      <c r="X1387" s="7">
        <v>2725765</v>
      </c>
      <c r="Y1387" s="7">
        <v>2682187</v>
      </c>
      <c r="Z1387" s="7">
        <v>2768288.5</v>
      </c>
      <c r="AA1387" s="7">
        <v>2854390</v>
      </c>
      <c r="AB1387" s="8">
        <v>11.278</v>
      </c>
      <c r="AC1387" s="8">
        <v>12.215999999999999</v>
      </c>
      <c r="AD1387" s="8">
        <v>7.4859999999999998</v>
      </c>
      <c r="AE1387" s="8">
        <v>8.0429999999999993</v>
      </c>
      <c r="AF1387" s="7" t="s">
        <v>42</v>
      </c>
      <c r="AG1387" s="7" t="s">
        <v>42</v>
      </c>
      <c r="AH1387" s="7" t="s">
        <v>42</v>
      </c>
      <c r="AI1387" s="5">
        <v>30.61</v>
      </c>
      <c r="AJ1387" s="7" t="s">
        <v>42</v>
      </c>
      <c r="AK1387" s="7">
        <v>15603974</v>
      </c>
      <c r="AL1387" s="6">
        <v>1043.437741</v>
      </c>
      <c r="AM1387" s="7">
        <v>50936579</v>
      </c>
      <c r="AN1387" s="5">
        <v>99.930390000000003</v>
      </c>
    </row>
    <row r="1388" spans="1:40" x14ac:dyDescent="0.3">
      <c r="A1388" s="4" t="s">
        <v>1437</v>
      </c>
      <c r="B1388" s="2">
        <v>5010480</v>
      </c>
      <c r="C1388" s="1" t="s">
        <v>41</v>
      </c>
      <c r="D1388" s="5">
        <v>3375.7891714299999</v>
      </c>
      <c r="E1388" s="6">
        <v>3290.8241710000002</v>
      </c>
      <c r="F1388" s="6" t="s">
        <v>42</v>
      </c>
      <c r="G1388" s="5">
        <v>-4.1000000000000002E-2</v>
      </c>
      <c r="H1388" s="5" t="s">
        <v>799</v>
      </c>
      <c r="I1388" s="5">
        <v>-4.1000000000000002E-2</v>
      </c>
      <c r="J1388" s="5" t="s">
        <v>799</v>
      </c>
      <c r="K1388" s="5">
        <v>10.676136360000001</v>
      </c>
      <c r="L1388" s="5">
        <v>2.5853054500000003</v>
      </c>
      <c r="M1388" s="5">
        <v>74.860557999999997</v>
      </c>
      <c r="N1388" s="5" t="s">
        <v>42</v>
      </c>
      <c r="O1388" s="5" t="s">
        <v>42</v>
      </c>
      <c r="P1388" s="5">
        <v>4.8477459999999999</v>
      </c>
      <c r="Q1388" s="5">
        <v>53.755606999999998</v>
      </c>
      <c r="R1388" s="5">
        <v>53.755606999999998</v>
      </c>
      <c r="S1388" s="1" t="s">
        <v>47</v>
      </c>
      <c r="T1388" s="7">
        <v>654948</v>
      </c>
      <c r="U1388" s="7">
        <v>552692</v>
      </c>
      <c r="V1388" s="7">
        <v>429387</v>
      </c>
      <c r="W1388" s="7">
        <v>352777</v>
      </c>
      <c r="X1388" s="7">
        <v>678836</v>
      </c>
      <c r="Y1388" s="7">
        <v>654948</v>
      </c>
      <c r="Z1388" s="7">
        <v>630191</v>
      </c>
      <c r="AA1388" s="7">
        <v>604654</v>
      </c>
      <c r="AB1388" s="5">
        <v>65.915999999999997</v>
      </c>
      <c r="AC1388" s="8">
        <v>65.959999999999994</v>
      </c>
      <c r="AD1388" s="8">
        <v>7.9870000000000001</v>
      </c>
      <c r="AE1388" s="8">
        <v>8.7620000000000005</v>
      </c>
      <c r="AF1388" s="7">
        <v>178821615</v>
      </c>
      <c r="AG1388" s="7">
        <v>178210263</v>
      </c>
      <c r="AH1388" s="7">
        <v>177104017</v>
      </c>
      <c r="AI1388" s="5">
        <v>43.61</v>
      </c>
      <c r="AJ1388" s="7">
        <v>241</v>
      </c>
      <c r="AK1388" s="7">
        <v>78350319</v>
      </c>
      <c r="AL1388" s="6">
        <v>1472.2024939999999</v>
      </c>
      <c r="AM1388" s="7">
        <v>82551482</v>
      </c>
      <c r="AN1388" s="5">
        <v>45.94903</v>
      </c>
    </row>
    <row r="1389" spans="1:40" x14ac:dyDescent="0.3">
      <c r="A1389" s="4" t="s">
        <v>1438</v>
      </c>
      <c r="B1389" s="2">
        <v>4137375</v>
      </c>
      <c r="C1389" s="1" t="s">
        <v>54</v>
      </c>
      <c r="D1389" s="5">
        <v>3100.9009966799999</v>
      </c>
      <c r="E1389" s="6">
        <v>9571.3469960000002</v>
      </c>
      <c r="F1389" s="6">
        <v>8704.7109969999983</v>
      </c>
      <c r="G1389" s="5">
        <v>2.5999999999999999E-2</v>
      </c>
      <c r="H1389" s="5" t="s">
        <v>799</v>
      </c>
      <c r="I1389" s="5">
        <v>2.5999999999999999E-2</v>
      </c>
      <c r="J1389" s="5" t="s">
        <v>799</v>
      </c>
      <c r="K1389" s="5">
        <v>1.48691829998239</v>
      </c>
      <c r="L1389" s="5">
        <v>1.4836489700283801</v>
      </c>
      <c r="M1389" s="5">
        <v>7.2118380000000002</v>
      </c>
      <c r="N1389" s="5" t="s">
        <v>42</v>
      </c>
      <c r="O1389" s="5" t="s">
        <v>42</v>
      </c>
      <c r="P1389" s="5">
        <v>9.9139429999999997</v>
      </c>
      <c r="Q1389" s="5">
        <v>15.630338</v>
      </c>
      <c r="R1389" s="5">
        <v>14.616672790055301</v>
      </c>
      <c r="S1389" s="1" t="s">
        <v>49</v>
      </c>
      <c r="T1389" s="7">
        <v>1040378</v>
      </c>
      <c r="U1389" s="7">
        <v>995563</v>
      </c>
      <c r="V1389" s="7">
        <v>917008</v>
      </c>
      <c r="W1389" s="7">
        <v>891236</v>
      </c>
      <c r="X1389" s="7" t="s">
        <v>42</v>
      </c>
      <c r="Y1389" s="7" t="s">
        <v>42</v>
      </c>
      <c r="Z1389" s="7" t="s">
        <v>42</v>
      </c>
      <c r="AA1389" s="7">
        <v>1040378</v>
      </c>
      <c r="AB1389" s="5">
        <v>63.268999999999998</v>
      </c>
      <c r="AC1389" s="5">
        <v>63.555999999999997</v>
      </c>
      <c r="AD1389" s="5">
        <v>57.155000000000001</v>
      </c>
      <c r="AE1389" s="5">
        <v>63.351999999999997</v>
      </c>
      <c r="AF1389" s="7">
        <v>167418731</v>
      </c>
      <c r="AG1389" s="7">
        <v>167398611</v>
      </c>
      <c r="AH1389" s="7">
        <v>166737730</v>
      </c>
      <c r="AI1389" s="5">
        <v>107.14</v>
      </c>
      <c r="AJ1389" s="7">
        <v>338</v>
      </c>
      <c r="AK1389" s="7">
        <v>179396901</v>
      </c>
      <c r="AL1389" s="6">
        <v>3322.4306059999999</v>
      </c>
      <c r="AM1389" s="7">
        <v>162168001</v>
      </c>
      <c r="AN1389" s="5">
        <v>96.854150000000004</v>
      </c>
    </row>
    <row r="1390" spans="1:40" x14ac:dyDescent="0.3">
      <c r="A1390" s="4" t="s">
        <v>1439</v>
      </c>
      <c r="B1390" s="2">
        <v>4811510</v>
      </c>
      <c r="C1390" s="1" t="s">
        <v>41</v>
      </c>
      <c r="D1390" s="5">
        <v>2315.7249656200001</v>
      </c>
      <c r="E1390" s="6">
        <v>2495.7959649999998</v>
      </c>
      <c r="F1390" s="6" t="s">
        <v>42</v>
      </c>
      <c r="G1390" s="5">
        <v>-1.371</v>
      </c>
      <c r="H1390" s="5" t="s">
        <v>799</v>
      </c>
      <c r="I1390" s="5">
        <v>-1.371</v>
      </c>
      <c r="J1390" s="5" t="s">
        <v>799</v>
      </c>
      <c r="K1390" s="5">
        <v>13.08720113</v>
      </c>
      <c r="L1390" s="5">
        <v>12.481556000000001</v>
      </c>
      <c r="M1390" s="5" t="s">
        <v>799</v>
      </c>
      <c r="N1390" s="5" t="s">
        <v>42</v>
      </c>
      <c r="O1390" s="5" t="s">
        <v>42</v>
      </c>
      <c r="P1390" s="5" t="s">
        <v>799</v>
      </c>
      <c r="Q1390" s="5" t="s">
        <v>799</v>
      </c>
      <c r="R1390" s="5">
        <v>-4.5165670000000002</v>
      </c>
      <c r="S1390" s="1" t="s">
        <v>43</v>
      </c>
      <c r="T1390" s="7">
        <v>3551</v>
      </c>
      <c r="U1390" s="7">
        <v>240735</v>
      </c>
      <c r="V1390" s="7">
        <v>243231</v>
      </c>
      <c r="W1390" s="7">
        <v>138287</v>
      </c>
      <c r="X1390" s="7">
        <v>3551</v>
      </c>
      <c r="Y1390" s="7">
        <v>19648</v>
      </c>
      <c r="Z1390" s="7">
        <v>35473</v>
      </c>
      <c r="AA1390" s="7">
        <v>181740</v>
      </c>
      <c r="AB1390" s="8">
        <v>100</v>
      </c>
      <c r="AC1390" s="8">
        <v>100</v>
      </c>
      <c r="AD1390" s="5" t="s">
        <v>799</v>
      </c>
      <c r="AE1390" s="5" t="s">
        <v>799</v>
      </c>
      <c r="AF1390" s="7">
        <v>124376000</v>
      </c>
      <c r="AG1390" s="7">
        <v>124227000</v>
      </c>
      <c r="AH1390" s="7">
        <v>107312000</v>
      </c>
      <c r="AI1390" s="5">
        <v>71.58</v>
      </c>
      <c r="AJ1390" s="7">
        <v>337</v>
      </c>
      <c r="AK1390" s="7">
        <v>89074639</v>
      </c>
      <c r="AL1390" s="6">
        <v>1657.6790309999999</v>
      </c>
      <c r="AM1390" s="7">
        <v>110523785</v>
      </c>
      <c r="AN1390" s="8">
        <v>88.820899999999995</v>
      </c>
    </row>
    <row r="1391" spans="1:40" x14ac:dyDescent="0.3">
      <c r="A1391" s="4" t="s">
        <v>1440</v>
      </c>
      <c r="B1391" s="2">
        <v>4108134</v>
      </c>
      <c r="C1391" s="1" t="s">
        <v>41</v>
      </c>
      <c r="D1391" s="5">
        <v>2802.4549539899999</v>
      </c>
      <c r="E1391" s="6">
        <v>13281.654952999999</v>
      </c>
      <c r="F1391" s="6">
        <v>13281.654954000001</v>
      </c>
      <c r="G1391" s="5">
        <v>-0.24099999999999999</v>
      </c>
      <c r="H1391" s="5" t="s">
        <v>799</v>
      </c>
      <c r="I1391" s="5">
        <v>-0.24099999999999999</v>
      </c>
      <c r="J1391" s="5" t="s">
        <v>799</v>
      </c>
      <c r="K1391" s="5" t="s">
        <v>799</v>
      </c>
      <c r="L1391" s="5">
        <v>0.91441682999999996</v>
      </c>
      <c r="M1391" s="5" t="s">
        <v>799</v>
      </c>
      <c r="N1391" s="5" t="s">
        <v>799</v>
      </c>
      <c r="O1391" s="5" t="s">
        <v>799</v>
      </c>
      <c r="P1391" s="5">
        <v>2.1066940000000001</v>
      </c>
      <c r="Q1391" s="5">
        <v>11.280495</v>
      </c>
      <c r="R1391" s="5">
        <v>11.280495</v>
      </c>
      <c r="S1391" s="1" t="s">
        <v>49</v>
      </c>
      <c r="T1391" s="7">
        <v>6362900</v>
      </c>
      <c r="U1391" s="7">
        <v>6401700</v>
      </c>
      <c r="V1391" s="7">
        <v>5905000</v>
      </c>
      <c r="W1391" s="7">
        <v>3578700</v>
      </c>
      <c r="X1391" s="7">
        <v>6304500</v>
      </c>
      <c r="Y1391" s="7">
        <v>6284700</v>
      </c>
      <c r="Z1391" s="7">
        <v>6296500</v>
      </c>
      <c r="AA1391" s="7">
        <v>6362900</v>
      </c>
      <c r="AB1391" s="5">
        <v>43.523000000000003</v>
      </c>
      <c r="AC1391" s="5">
        <v>37.142000000000003</v>
      </c>
      <c r="AD1391" s="5">
        <v>13.098000000000001</v>
      </c>
      <c r="AE1391" s="8">
        <v>6.6289999999999996</v>
      </c>
      <c r="AF1391" s="7">
        <v>149619992</v>
      </c>
      <c r="AG1391" s="7">
        <v>149580923</v>
      </c>
      <c r="AH1391" s="7">
        <v>149442830</v>
      </c>
      <c r="AI1391" s="5">
        <v>91.38</v>
      </c>
      <c r="AJ1391" s="7">
        <v>440</v>
      </c>
      <c r="AK1391" s="7">
        <v>136722823</v>
      </c>
      <c r="AL1391" s="6">
        <v>2560.8184740000002</v>
      </c>
      <c r="AM1391" s="7">
        <v>132810001</v>
      </c>
      <c r="AN1391" s="5">
        <v>88.76258</v>
      </c>
    </row>
    <row r="1392" spans="1:40" x14ac:dyDescent="0.3">
      <c r="A1392" s="4" t="s">
        <v>1441</v>
      </c>
      <c r="B1392" s="2">
        <v>4243311</v>
      </c>
      <c r="C1392" s="1" t="s">
        <v>54</v>
      </c>
      <c r="D1392" s="5">
        <v>3075.2462440999998</v>
      </c>
      <c r="E1392" s="6">
        <v>5368.9032440000001</v>
      </c>
      <c r="F1392" s="6">
        <v>5368.9032440000001</v>
      </c>
      <c r="G1392" s="8">
        <v>2.08</v>
      </c>
      <c r="H1392" s="5">
        <v>14.544745000000001</v>
      </c>
      <c r="I1392" s="8">
        <v>2.08</v>
      </c>
      <c r="J1392" s="5">
        <v>14.544745000000001</v>
      </c>
      <c r="K1392" s="5" t="s">
        <v>799</v>
      </c>
      <c r="L1392" s="5" t="s">
        <v>799</v>
      </c>
      <c r="M1392" s="5">
        <v>19.049403999999999</v>
      </c>
      <c r="N1392" s="5">
        <v>31.205646107579501</v>
      </c>
      <c r="O1392" s="5">
        <v>8.4085995451635398</v>
      </c>
      <c r="P1392" s="5">
        <v>3.1036239999999999</v>
      </c>
      <c r="Q1392" s="5">
        <v>7.6886580000000002</v>
      </c>
      <c r="R1392" s="5">
        <v>7.6886580000000002</v>
      </c>
      <c r="S1392" s="1" t="s">
        <v>49</v>
      </c>
      <c r="T1392" s="7">
        <v>1726587</v>
      </c>
      <c r="U1392" s="7">
        <v>1731237</v>
      </c>
      <c r="V1392" s="7">
        <v>1503730</v>
      </c>
      <c r="W1392" s="7">
        <v>431779</v>
      </c>
      <c r="X1392" s="7">
        <v>1729882</v>
      </c>
      <c r="Y1392" s="7">
        <v>1732228</v>
      </c>
      <c r="Z1392" s="7">
        <v>1730664</v>
      </c>
      <c r="AA1392" s="7">
        <v>1726587</v>
      </c>
      <c r="AB1392" s="5">
        <v>50.326000000000001</v>
      </c>
      <c r="AC1392" s="5">
        <v>51.076000000000001</v>
      </c>
      <c r="AD1392" s="5">
        <v>37.604999999999997</v>
      </c>
      <c r="AE1392" s="5">
        <v>38.905999999999999</v>
      </c>
      <c r="AF1392" s="7">
        <v>55760392</v>
      </c>
      <c r="AG1392" s="7">
        <v>59861199</v>
      </c>
      <c r="AH1392" s="7">
        <v>63944033</v>
      </c>
      <c r="AI1392" s="5">
        <v>78.73</v>
      </c>
      <c r="AJ1392" s="7">
        <v>273</v>
      </c>
      <c r="AK1392" s="7">
        <v>43304576</v>
      </c>
      <c r="AL1392" s="6">
        <v>2421.158844</v>
      </c>
      <c r="AM1392" s="7">
        <v>27137200</v>
      </c>
      <c r="AN1392" s="5">
        <v>49.337220000000002</v>
      </c>
    </row>
    <row r="1393" spans="1:40" x14ac:dyDescent="0.3">
      <c r="A1393" s="4" t="s">
        <v>1442</v>
      </c>
      <c r="B1393" s="2">
        <v>4093614</v>
      </c>
      <c r="C1393" s="1" t="s">
        <v>54</v>
      </c>
      <c r="D1393" s="5">
        <v>2949.66796892</v>
      </c>
      <c r="E1393" s="6">
        <v>3879.869968</v>
      </c>
      <c r="F1393" s="6" t="s">
        <v>42</v>
      </c>
      <c r="G1393" s="5">
        <v>0.94899999999999995</v>
      </c>
      <c r="H1393" s="5">
        <v>26.240753000000002</v>
      </c>
      <c r="I1393" s="5">
        <v>0.94899999999999995</v>
      </c>
      <c r="J1393" s="5">
        <v>26.240753000000002</v>
      </c>
      <c r="K1393" s="5">
        <v>3.3581479400000003</v>
      </c>
      <c r="L1393" s="5">
        <v>3.3539625200000001</v>
      </c>
      <c r="M1393" s="5" t="s">
        <v>799</v>
      </c>
      <c r="N1393" s="5" t="s">
        <v>42</v>
      </c>
      <c r="O1393" s="5" t="s">
        <v>42</v>
      </c>
      <c r="P1393" s="5">
        <v>6.7179130000000002</v>
      </c>
      <c r="Q1393" s="5">
        <v>16.896438</v>
      </c>
      <c r="R1393" s="5">
        <v>16.896438</v>
      </c>
      <c r="S1393" s="1" t="s">
        <v>49</v>
      </c>
      <c r="T1393" s="7">
        <v>595699</v>
      </c>
      <c r="U1393" s="7">
        <v>491528</v>
      </c>
      <c r="V1393" s="7">
        <v>498853</v>
      </c>
      <c r="W1393" s="7">
        <v>488243</v>
      </c>
      <c r="X1393" s="7">
        <v>577541</v>
      </c>
      <c r="Y1393" s="7">
        <v>567455</v>
      </c>
      <c r="Z1393" s="7">
        <v>569527</v>
      </c>
      <c r="AA1393" s="7">
        <v>595699</v>
      </c>
      <c r="AB1393" s="5">
        <v>61.017000000000003</v>
      </c>
      <c r="AC1393" s="5">
        <v>59.685000000000002</v>
      </c>
      <c r="AD1393" s="5">
        <v>40.527999999999999</v>
      </c>
      <c r="AE1393" s="5">
        <v>39.326000000000001</v>
      </c>
      <c r="AF1393" s="7">
        <v>37796873</v>
      </c>
      <c r="AG1393" s="7">
        <v>37457199</v>
      </c>
      <c r="AH1393" s="7">
        <v>36980592</v>
      </c>
      <c r="AI1393" s="5">
        <v>80.349999999999994</v>
      </c>
      <c r="AJ1393" s="7">
        <v>422</v>
      </c>
      <c r="AK1393" s="7">
        <v>30368918</v>
      </c>
      <c r="AL1393" s="6">
        <v>2369.9903599999998</v>
      </c>
      <c r="AM1393" s="7">
        <v>37426934</v>
      </c>
      <c r="AN1393" s="5">
        <v>99.021240000000006</v>
      </c>
    </row>
    <row r="1394" spans="1:40" x14ac:dyDescent="0.3">
      <c r="A1394" s="4" t="s">
        <v>1443</v>
      </c>
      <c r="B1394" s="2">
        <v>4973184</v>
      </c>
      <c r="C1394" s="1" t="s">
        <v>41</v>
      </c>
      <c r="D1394" s="5">
        <v>3018.1404185800002</v>
      </c>
      <c r="E1394" s="6">
        <v>2943.678418</v>
      </c>
      <c r="F1394" s="6" t="s">
        <v>42</v>
      </c>
      <c r="G1394" s="5">
        <v>0.66800000000000004</v>
      </c>
      <c r="H1394" s="5">
        <v>26.375810000000001</v>
      </c>
      <c r="I1394" s="5">
        <v>0.66800000000000004</v>
      </c>
      <c r="J1394" s="5">
        <v>26.375810000000001</v>
      </c>
      <c r="K1394" s="5">
        <v>6.4145393400000001</v>
      </c>
      <c r="L1394" s="5">
        <v>4.3636103799999999</v>
      </c>
      <c r="M1394" s="5">
        <v>17.027328000000001</v>
      </c>
      <c r="N1394" s="5" t="s">
        <v>42</v>
      </c>
      <c r="O1394" s="5" t="s">
        <v>42</v>
      </c>
      <c r="P1394" s="5">
        <v>3.1864059999999998</v>
      </c>
      <c r="Q1394" s="5">
        <v>22.000751000000001</v>
      </c>
      <c r="R1394" s="5">
        <v>22.000751000000001</v>
      </c>
      <c r="S1394" s="1" t="s">
        <v>49</v>
      </c>
      <c r="T1394" s="7">
        <v>881682</v>
      </c>
      <c r="U1394" s="7">
        <v>842559</v>
      </c>
      <c r="V1394" s="7">
        <v>748969</v>
      </c>
      <c r="W1394" s="7">
        <v>618003</v>
      </c>
      <c r="X1394" s="7">
        <v>923824</v>
      </c>
      <c r="Y1394" s="7">
        <v>905181</v>
      </c>
      <c r="Z1394" s="7">
        <v>895249</v>
      </c>
      <c r="AA1394" s="7">
        <v>881682</v>
      </c>
      <c r="AB1394" s="5">
        <v>63.121000000000002</v>
      </c>
      <c r="AC1394" s="5">
        <v>64.953999999999994</v>
      </c>
      <c r="AD1394" s="8">
        <v>11.474</v>
      </c>
      <c r="AE1394" s="5">
        <v>13.144</v>
      </c>
      <c r="AF1394" s="7">
        <v>49331867</v>
      </c>
      <c r="AG1394" s="7">
        <v>49183838</v>
      </c>
      <c r="AH1394" s="7">
        <v>49915713</v>
      </c>
      <c r="AI1394" s="5">
        <v>96.45</v>
      </c>
      <c r="AJ1394" s="7">
        <v>378</v>
      </c>
      <c r="AK1394" s="7">
        <v>47676544</v>
      </c>
      <c r="AL1394" s="6">
        <v>2911.1297760000002</v>
      </c>
      <c r="AM1394" s="7">
        <v>47039734</v>
      </c>
      <c r="AN1394" s="5">
        <v>95.166089999999997</v>
      </c>
    </row>
    <row r="1395" spans="1:40" x14ac:dyDescent="0.3">
      <c r="A1395" s="4" t="s">
        <v>1444</v>
      </c>
      <c r="B1395" s="2">
        <v>4991010</v>
      </c>
      <c r="C1395" s="1" t="s">
        <v>41</v>
      </c>
      <c r="D1395" s="5">
        <v>2728.9088028800002</v>
      </c>
      <c r="E1395" s="6">
        <v>2371.732802</v>
      </c>
      <c r="F1395" s="6" t="s">
        <v>42</v>
      </c>
      <c r="G1395" s="8">
        <v>3.7679999999999998</v>
      </c>
      <c r="H1395" s="5">
        <v>18.475183000000001</v>
      </c>
      <c r="I1395" s="8">
        <v>3.7679999999999998</v>
      </c>
      <c r="J1395" s="5">
        <v>18.475183000000001</v>
      </c>
      <c r="K1395" s="5">
        <v>5.6528991499999997</v>
      </c>
      <c r="L1395" s="5">
        <v>5.6353618600000006</v>
      </c>
      <c r="M1395" s="5">
        <v>28.213221000000001</v>
      </c>
      <c r="N1395" s="5" t="s">
        <v>42</v>
      </c>
      <c r="O1395" s="5" t="s">
        <v>42</v>
      </c>
      <c r="P1395" s="5">
        <v>2.3427850000000001</v>
      </c>
      <c r="Q1395" s="5">
        <v>12.539032000000001</v>
      </c>
      <c r="R1395" s="5">
        <v>12.539032000000001</v>
      </c>
      <c r="S1395" s="1" t="s">
        <v>43</v>
      </c>
      <c r="T1395" s="7">
        <v>1012356</v>
      </c>
      <c r="U1395" s="7">
        <v>699308</v>
      </c>
      <c r="V1395" s="7">
        <v>532582</v>
      </c>
      <c r="W1395" s="7">
        <v>470559</v>
      </c>
      <c r="X1395" s="7">
        <v>1012356</v>
      </c>
      <c r="Y1395" s="7">
        <v>945934</v>
      </c>
      <c r="Z1395" s="7">
        <v>850131</v>
      </c>
      <c r="AA1395" s="7">
        <v>766467</v>
      </c>
      <c r="AB1395" s="5">
        <v>26.975000000000001</v>
      </c>
      <c r="AC1395" s="5">
        <v>26.975000000000001</v>
      </c>
      <c r="AD1395" s="5">
        <v>18.338000000000001</v>
      </c>
      <c r="AE1395" s="5">
        <v>18.338000000000001</v>
      </c>
      <c r="AF1395" s="7">
        <v>11989238</v>
      </c>
      <c r="AG1395" s="7">
        <v>11987838</v>
      </c>
      <c r="AH1395" s="7">
        <v>11861983</v>
      </c>
      <c r="AI1395" s="5">
        <v>91.99</v>
      </c>
      <c r="AJ1395" s="7">
        <v>392</v>
      </c>
      <c r="AK1395" s="7">
        <v>11055707</v>
      </c>
      <c r="AL1395" s="6">
        <v>2510.3088309999998</v>
      </c>
      <c r="AM1395" s="7">
        <v>9367220</v>
      </c>
      <c r="AN1395" s="5">
        <v>77.940349999999995</v>
      </c>
    </row>
    <row r="1396" spans="1:40" x14ac:dyDescent="0.3">
      <c r="A1396" s="4" t="s">
        <v>1445</v>
      </c>
      <c r="B1396" s="2">
        <v>4813312</v>
      </c>
      <c r="C1396" s="1" t="s">
        <v>54</v>
      </c>
      <c r="D1396" s="5">
        <v>3036.2119454899998</v>
      </c>
      <c r="E1396" s="6">
        <v>7303.211945</v>
      </c>
      <c r="F1396" s="6">
        <v>7303.211945</v>
      </c>
      <c r="G1396" s="5">
        <v>0.25700000000000001</v>
      </c>
      <c r="H1396" s="5">
        <v>9.3694267515923606</v>
      </c>
      <c r="I1396" s="5">
        <v>0.25700000000000001</v>
      </c>
      <c r="J1396" s="5">
        <v>9.3694267515923606</v>
      </c>
      <c r="K1396" s="5">
        <v>0.81838222621293599</v>
      </c>
      <c r="L1396" s="5">
        <v>0.80922123114339106</v>
      </c>
      <c r="M1396" s="5">
        <v>6.440455</v>
      </c>
      <c r="N1396" s="5" t="s">
        <v>42</v>
      </c>
      <c r="O1396" s="5" t="s">
        <v>42</v>
      </c>
      <c r="P1396" s="5">
        <v>2.743506</v>
      </c>
      <c r="Q1396" s="5">
        <v>10.638328</v>
      </c>
      <c r="R1396" s="5">
        <v>7.9210541708134503</v>
      </c>
      <c r="S1396" s="1" t="s">
        <v>49</v>
      </c>
      <c r="T1396" s="7">
        <v>2747000</v>
      </c>
      <c r="U1396" s="7">
        <v>2520000</v>
      </c>
      <c r="V1396" s="7">
        <v>1356000</v>
      </c>
      <c r="W1396" s="7">
        <v>830000</v>
      </c>
      <c r="X1396" s="7">
        <v>2668000</v>
      </c>
      <c r="Y1396" s="7">
        <v>2694000</v>
      </c>
      <c r="Z1396" s="7">
        <v>2729000</v>
      </c>
      <c r="AA1396" s="7">
        <v>2747000</v>
      </c>
      <c r="AB1396" s="5">
        <v>29.678999999999998</v>
      </c>
      <c r="AC1396" s="5">
        <v>31.818000000000001</v>
      </c>
      <c r="AD1396" s="5">
        <v>22.481000000000002</v>
      </c>
      <c r="AE1396" s="8">
        <v>24.38</v>
      </c>
      <c r="AF1396" s="7">
        <v>206403675</v>
      </c>
      <c r="AG1396" s="7">
        <v>208917170</v>
      </c>
      <c r="AH1396" s="7">
        <v>209983781</v>
      </c>
      <c r="AI1396" s="5">
        <v>98.05</v>
      </c>
      <c r="AJ1396" s="7">
        <v>437</v>
      </c>
      <c r="AK1396" s="7">
        <v>202387707</v>
      </c>
      <c r="AL1396" s="6">
        <v>2977.123169</v>
      </c>
      <c r="AM1396" s="7">
        <v>202791408</v>
      </c>
      <c r="AN1396" s="5">
        <v>98.249449999999996</v>
      </c>
    </row>
    <row r="1397" spans="1:40" x14ac:dyDescent="0.3">
      <c r="A1397" s="4" t="s">
        <v>1446</v>
      </c>
      <c r="B1397" s="2">
        <v>4435552</v>
      </c>
      <c r="C1397" s="1" t="s">
        <v>41</v>
      </c>
      <c r="D1397" s="5">
        <v>3089.1804705</v>
      </c>
      <c r="E1397" s="6" t="s">
        <v>42</v>
      </c>
      <c r="F1397" s="6">
        <v>7340.2169749999994</v>
      </c>
      <c r="G1397" s="5">
        <v>0.64</v>
      </c>
      <c r="H1397" s="5">
        <v>18.060301507537702</v>
      </c>
      <c r="I1397" s="5">
        <v>0.64</v>
      </c>
      <c r="J1397" s="5">
        <v>18.060301507537702</v>
      </c>
      <c r="K1397" s="5" t="s">
        <v>799</v>
      </c>
      <c r="L1397" s="5">
        <v>2.5194108413386802</v>
      </c>
      <c r="M1397" s="5">
        <v>5.8935200492953497</v>
      </c>
      <c r="N1397" s="5" t="s">
        <v>42</v>
      </c>
      <c r="O1397" s="5" t="s">
        <v>42</v>
      </c>
      <c r="P1397" s="5" t="s">
        <v>42</v>
      </c>
      <c r="Q1397" s="5" t="s">
        <v>42</v>
      </c>
      <c r="R1397" s="5">
        <v>6.0189393982714501</v>
      </c>
      <c r="S1397" s="1" t="s">
        <v>49</v>
      </c>
      <c r="T1397" s="7">
        <v>1692456</v>
      </c>
      <c r="U1397" s="7">
        <v>2041351</v>
      </c>
      <c r="V1397" s="7">
        <v>2591582</v>
      </c>
      <c r="W1397" s="7">
        <v>2966863</v>
      </c>
      <c r="X1397" s="7">
        <v>1937791</v>
      </c>
      <c r="Y1397" s="7">
        <v>1863622</v>
      </c>
      <c r="Z1397" s="7">
        <v>1687342</v>
      </c>
      <c r="AA1397" s="7">
        <v>1692456</v>
      </c>
      <c r="AB1397" s="5">
        <v>50.213999999999999</v>
      </c>
      <c r="AC1397" s="5">
        <v>51.959000000000003</v>
      </c>
      <c r="AD1397" s="5" t="s">
        <v>42</v>
      </c>
      <c r="AE1397" s="5" t="s">
        <v>42</v>
      </c>
      <c r="AF1397" s="7">
        <v>86392168</v>
      </c>
      <c r="AG1397" s="7">
        <v>87439686</v>
      </c>
      <c r="AH1397" s="7">
        <v>91455446</v>
      </c>
      <c r="AI1397" s="5">
        <v>87.63</v>
      </c>
      <c r="AJ1397" s="7">
        <v>398</v>
      </c>
      <c r="AK1397" s="7">
        <v>75323966</v>
      </c>
      <c r="AL1397" s="6">
        <v>2707.1433379999999</v>
      </c>
      <c r="AM1397" s="7">
        <v>80746903</v>
      </c>
      <c r="AN1397" s="5">
        <v>93.942189999999997</v>
      </c>
    </row>
    <row r="1398" spans="1:40" x14ac:dyDescent="0.3">
      <c r="A1398" s="4" t="s">
        <v>1447</v>
      </c>
      <c r="B1398" s="2">
        <v>4774297</v>
      </c>
      <c r="C1398" s="1" t="s">
        <v>54</v>
      </c>
      <c r="D1398" s="5">
        <v>2617.6497711000002</v>
      </c>
      <c r="E1398" s="6">
        <v>2139.7727709999999</v>
      </c>
      <c r="F1398" s="6">
        <v>2139.7727709999999</v>
      </c>
      <c r="G1398" s="5">
        <v>0.28999999999999998</v>
      </c>
      <c r="H1398" s="5">
        <v>7.2995539999999997</v>
      </c>
      <c r="I1398" s="5">
        <v>0.28999999999999998</v>
      </c>
      <c r="J1398" s="5">
        <v>7.2995539999999997</v>
      </c>
      <c r="K1398" s="5">
        <v>1.62680084</v>
      </c>
      <c r="L1398" s="5">
        <v>1.5858534099999999</v>
      </c>
      <c r="M1398" s="5">
        <v>5.194896</v>
      </c>
      <c r="N1398" s="5">
        <v>8.3258939662176097</v>
      </c>
      <c r="O1398" s="5">
        <v>40.105941586492001</v>
      </c>
      <c r="P1398" s="5">
        <v>0.64842999999999995</v>
      </c>
      <c r="Q1398" s="5">
        <v>3.5278109999999998</v>
      </c>
      <c r="R1398" s="5">
        <v>3.5278109999999998</v>
      </c>
      <c r="S1398" s="1" t="s">
        <v>49</v>
      </c>
      <c r="T1398" s="7">
        <v>3471417</v>
      </c>
      <c r="U1398" s="7">
        <v>4101592</v>
      </c>
      <c r="V1398" s="7">
        <v>2258686</v>
      </c>
      <c r="W1398" s="7">
        <v>1416187</v>
      </c>
      <c r="X1398" s="7">
        <v>3299929</v>
      </c>
      <c r="Y1398" s="7">
        <v>3369852</v>
      </c>
      <c r="Z1398" s="7">
        <v>3424254</v>
      </c>
      <c r="AA1398" s="7">
        <v>3471417</v>
      </c>
      <c r="AB1398" s="5">
        <v>32.127000000000002</v>
      </c>
      <c r="AC1398" s="5">
        <v>21.824999999999999</v>
      </c>
      <c r="AD1398" s="5">
        <v>29.577999999999999</v>
      </c>
      <c r="AE1398" s="8">
        <v>18.95</v>
      </c>
      <c r="AF1398" s="7">
        <v>13016010</v>
      </c>
      <c r="AG1398" s="7">
        <v>13016010</v>
      </c>
      <c r="AH1398" s="7">
        <v>13400000</v>
      </c>
      <c r="AI1398" s="5">
        <v>85.53</v>
      </c>
      <c r="AJ1398" s="7">
        <v>328</v>
      </c>
      <c r="AK1398" s="7">
        <v>11132456</v>
      </c>
      <c r="AL1398" s="6">
        <v>2238.8482260000001</v>
      </c>
      <c r="AM1398" s="7">
        <v>11510194</v>
      </c>
      <c r="AN1398" s="5">
        <v>88.431049999999999</v>
      </c>
    </row>
    <row r="1399" spans="1:40" x14ac:dyDescent="0.3">
      <c r="A1399" s="4" t="s">
        <v>1448</v>
      </c>
      <c r="B1399" s="2">
        <v>4157548</v>
      </c>
      <c r="C1399" s="1" t="s">
        <v>54</v>
      </c>
      <c r="D1399" s="5">
        <v>2901.4313819600002</v>
      </c>
      <c r="E1399" s="6">
        <v>7071.0313809999998</v>
      </c>
      <c r="F1399" s="6">
        <v>7071.031382000001</v>
      </c>
      <c r="G1399" s="5">
        <v>0.19</v>
      </c>
      <c r="H1399" s="5">
        <v>12.7591240875912</v>
      </c>
      <c r="I1399" s="5">
        <v>0.19</v>
      </c>
      <c r="J1399" s="5">
        <v>12.7591240875912</v>
      </c>
      <c r="K1399" s="5" t="s">
        <v>799</v>
      </c>
      <c r="L1399" s="5">
        <v>4.6932463693303204</v>
      </c>
      <c r="M1399" s="5">
        <v>16.007325999999999</v>
      </c>
      <c r="N1399" s="5" t="s">
        <v>42</v>
      </c>
      <c r="O1399" s="5" t="s">
        <v>42</v>
      </c>
      <c r="P1399" s="5">
        <v>3.8452510000000002</v>
      </c>
      <c r="Q1399" s="5">
        <v>6.8650789999999997</v>
      </c>
      <c r="R1399" s="5">
        <v>12.504034274023001</v>
      </c>
      <c r="S1399" s="1" t="s">
        <v>49</v>
      </c>
      <c r="T1399" s="7">
        <v>1819500</v>
      </c>
      <c r="U1399" s="7">
        <v>1774900</v>
      </c>
      <c r="V1399" s="7">
        <v>1465300</v>
      </c>
      <c r="W1399" s="7">
        <v>1235700</v>
      </c>
      <c r="X1399" s="7">
        <v>1839600</v>
      </c>
      <c r="Y1399" s="7">
        <v>1841800</v>
      </c>
      <c r="Z1399" s="7">
        <v>1832800</v>
      </c>
      <c r="AA1399" s="7">
        <v>1819500</v>
      </c>
      <c r="AB1399" s="5">
        <v>46.814</v>
      </c>
      <c r="AC1399" s="5">
        <v>47.582999999999998</v>
      </c>
      <c r="AD1399" s="5">
        <v>20.338999999999999</v>
      </c>
      <c r="AE1399" s="5">
        <v>20.321999999999999</v>
      </c>
      <c r="AF1399" s="7">
        <v>165981974</v>
      </c>
      <c r="AG1399" s="7">
        <v>165979058</v>
      </c>
      <c r="AH1399" s="7">
        <v>165049566</v>
      </c>
      <c r="AI1399" s="5">
        <v>90.31</v>
      </c>
      <c r="AJ1399" s="7">
        <v>336</v>
      </c>
      <c r="AK1399" s="7">
        <v>149906589</v>
      </c>
      <c r="AL1399" s="6">
        <v>2620.3671749999999</v>
      </c>
      <c r="AM1399" s="7">
        <v>144408620</v>
      </c>
      <c r="AN1399" s="8">
        <v>87.000600000000006</v>
      </c>
    </row>
    <row r="1400" spans="1:40" x14ac:dyDescent="0.3">
      <c r="A1400" s="4" t="s">
        <v>1449</v>
      </c>
      <c r="B1400" s="2">
        <v>4984693</v>
      </c>
      <c r="C1400" s="1" t="s">
        <v>54</v>
      </c>
      <c r="D1400" s="5">
        <v>2496.3517127999999</v>
      </c>
      <c r="E1400" s="6">
        <v>2836.9077120000002</v>
      </c>
      <c r="F1400" s="6">
        <v>2839.304713</v>
      </c>
      <c r="G1400" s="5">
        <v>1.98</v>
      </c>
      <c r="H1400" s="5">
        <v>7.2809860000000004</v>
      </c>
      <c r="I1400" s="5">
        <v>1.98</v>
      </c>
      <c r="J1400" s="5">
        <v>7.2809860000000004</v>
      </c>
      <c r="K1400" s="5">
        <v>1.69573497</v>
      </c>
      <c r="L1400" s="5">
        <v>1.6946080699999999</v>
      </c>
      <c r="M1400" s="5" t="s">
        <v>799</v>
      </c>
      <c r="N1400" s="5" t="s">
        <v>42</v>
      </c>
      <c r="O1400" s="5" t="s">
        <v>42</v>
      </c>
      <c r="P1400" s="5">
        <v>1.4313279999999999</v>
      </c>
      <c r="Q1400" s="5">
        <v>6.2811110000000001</v>
      </c>
      <c r="R1400" s="5">
        <v>6.2811110000000001</v>
      </c>
      <c r="S1400" s="1" t="s">
        <v>49</v>
      </c>
      <c r="T1400" s="7">
        <v>1777710</v>
      </c>
      <c r="U1400" s="7">
        <v>1757793</v>
      </c>
      <c r="V1400" s="7">
        <v>1402876</v>
      </c>
      <c r="W1400" s="7">
        <v>976021</v>
      </c>
      <c r="X1400" s="7">
        <v>1982011</v>
      </c>
      <c r="Y1400" s="7">
        <v>1877329</v>
      </c>
      <c r="Z1400" s="7">
        <v>1772987</v>
      </c>
      <c r="AA1400" s="7">
        <v>1777710</v>
      </c>
      <c r="AB1400" s="5">
        <v>30.835999999999999</v>
      </c>
      <c r="AC1400" s="5">
        <v>32.850999999999999</v>
      </c>
      <c r="AD1400" s="8">
        <v>20.18</v>
      </c>
      <c r="AE1400" s="8">
        <v>22.15</v>
      </c>
      <c r="AF1400" s="7">
        <v>44498248</v>
      </c>
      <c r="AG1400" s="7">
        <v>44594451</v>
      </c>
      <c r="AH1400" s="7">
        <v>45378364</v>
      </c>
      <c r="AI1400" s="5">
        <v>56.92</v>
      </c>
      <c r="AJ1400" s="7">
        <v>363</v>
      </c>
      <c r="AK1400" s="7">
        <v>25327906</v>
      </c>
      <c r="AL1400" s="6">
        <v>1420.895526</v>
      </c>
      <c r="AM1400" s="7">
        <v>31504807</v>
      </c>
      <c r="AN1400" s="5">
        <v>70.800110000000004</v>
      </c>
    </row>
    <row r="1401" spans="1:40" x14ac:dyDescent="0.3">
      <c r="A1401" s="4" t="s">
        <v>1450</v>
      </c>
      <c r="B1401" s="2">
        <v>4995234</v>
      </c>
      <c r="C1401" s="1" t="s">
        <v>41</v>
      </c>
      <c r="D1401" s="5">
        <v>2712.2270967999998</v>
      </c>
      <c r="E1401" s="6">
        <v>3051.0360959999998</v>
      </c>
      <c r="F1401" s="6" t="s">
        <v>42</v>
      </c>
      <c r="G1401" s="5">
        <v>0.39</v>
      </c>
      <c r="H1401" s="5">
        <v>25.042493</v>
      </c>
      <c r="I1401" s="5">
        <v>0.39</v>
      </c>
      <c r="J1401" s="5">
        <v>25.042493</v>
      </c>
      <c r="K1401" s="5">
        <v>4.4226535899999995</v>
      </c>
      <c r="L1401" s="5">
        <v>1.6686171599999999</v>
      </c>
      <c r="M1401" s="5">
        <v>12.514156</v>
      </c>
      <c r="N1401" s="5" t="s">
        <v>42</v>
      </c>
      <c r="O1401" s="5" t="s">
        <v>42</v>
      </c>
      <c r="P1401" s="5">
        <v>0.770872</v>
      </c>
      <c r="Q1401" s="5">
        <v>7.6478619999999999</v>
      </c>
      <c r="R1401" s="5">
        <v>7.6478619999999999</v>
      </c>
      <c r="S1401" s="1" t="s">
        <v>49</v>
      </c>
      <c r="T1401" s="7">
        <v>4202585</v>
      </c>
      <c r="U1401" s="7">
        <v>5340490</v>
      </c>
      <c r="V1401" s="7">
        <v>4232383</v>
      </c>
      <c r="W1401" s="7">
        <v>3495644</v>
      </c>
      <c r="X1401" s="7">
        <v>3957903</v>
      </c>
      <c r="Y1401" s="7">
        <v>3995846</v>
      </c>
      <c r="Z1401" s="7">
        <v>4049813</v>
      </c>
      <c r="AA1401" s="7">
        <v>4202585</v>
      </c>
      <c r="AB1401" s="8">
        <v>11.984999999999999</v>
      </c>
      <c r="AC1401" s="8">
        <v>11.199</v>
      </c>
      <c r="AD1401" s="8">
        <v>9.3239999999999998</v>
      </c>
      <c r="AE1401" s="8">
        <v>8.3569999999999993</v>
      </c>
      <c r="AF1401" s="7">
        <v>61393540</v>
      </c>
      <c r="AG1401" s="7">
        <v>62227906</v>
      </c>
      <c r="AH1401" s="7">
        <v>63526948</v>
      </c>
      <c r="AI1401" s="5">
        <v>94.37</v>
      </c>
      <c r="AJ1401" s="7">
        <v>331</v>
      </c>
      <c r="AK1401" s="7">
        <v>57910420</v>
      </c>
      <c r="AL1401" s="6">
        <v>2559.6405639999998</v>
      </c>
      <c r="AM1401" s="7">
        <v>59202359</v>
      </c>
      <c r="AN1401" s="5">
        <v>96.47954</v>
      </c>
    </row>
    <row r="1402" spans="1:40" x14ac:dyDescent="0.3">
      <c r="A1402" s="4" t="s">
        <v>1451</v>
      </c>
      <c r="B1402" s="2">
        <v>115758387</v>
      </c>
      <c r="C1402" s="1" t="s">
        <v>54</v>
      </c>
      <c r="D1402" s="5">
        <v>3204.4534771200001</v>
      </c>
      <c r="E1402" s="6">
        <v>3412.8763669999998</v>
      </c>
      <c r="F1402" s="6" t="s">
        <v>42</v>
      </c>
      <c r="G1402" s="5">
        <v>9.9979435583144524E-2</v>
      </c>
      <c r="H1402" s="5">
        <v>240.44794200000001</v>
      </c>
      <c r="I1402" s="5">
        <v>9.9979435583144524E-2</v>
      </c>
      <c r="J1402" s="5">
        <v>240.44794200000001</v>
      </c>
      <c r="K1402" s="5">
        <v>15.98999091</v>
      </c>
      <c r="L1402" s="5">
        <v>15.962152860000002</v>
      </c>
      <c r="M1402" s="5">
        <v>58.471710999999999</v>
      </c>
      <c r="N1402" s="5" t="s">
        <v>42</v>
      </c>
      <c r="O1402" s="5" t="s">
        <v>42</v>
      </c>
      <c r="P1402" s="5">
        <v>1.2513730000000001</v>
      </c>
      <c r="Q1402" s="5">
        <v>25.297431</v>
      </c>
      <c r="R1402" s="5">
        <v>25.297431</v>
      </c>
      <c r="S1402" s="1" t="s">
        <v>49</v>
      </c>
      <c r="T1402" s="7">
        <v>2488040.4830053216</v>
      </c>
      <c r="U1402" s="7">
        <v>1620193.4303299952</v>
      </c>
      <c r="V1402" s="7">
        <v>1138821.6736645682</v>
      </c>
      <c r="W1402" s="7">
        <v>845379.60808702104</v>
      </c>
      <c r="X1402" s="7">
        <v>3028665.722909655</v>
      </c>
      <c r="Y1402" s="7">
        <v>2907719.7876578155</v>
      </c>
      <c r="Z1402" s="7">
        <v>2719240.0423527914</v>
      </c>
      <c r="AA1402" s="7">
        <v>2488040.4830053216</v>
      </c>
      <c r="AB1402" s="8">
        <v>16.04</v>
      </c>
      <c r="AC1402" s="5">
        <v>16.326000000000001</v>
      </c>
      <c r="AD1402" s="8">
        <v>3.0979999999999999</v>
      </c>
      <c r="AE1402" s="8">
        <v>3.7160000000000002</v>
      </c>
      <c r="AF1402" s="7">
        <v>112200640</v>
      </c>
      <c r="AG1402" s="7">
        <v>112200640</v>
      </c>
      <c r="AH1402" s="7">
        <v>28050087</v>
      </c>
      <c r="AI1402" s="5">
        <v>39.89</v>
      </c>
      <c r="AJ1402" s="7">
        <v>109</v>
      </c>
      <c r="AK1402" s="7">
        <v>44752657</v>
      </c>
      <c r="AL1402" s="6">
        <v>1278.1358829999999</v>
      </c>
      <c r="AM1402" s="7">
        <v>38709677</v>
      </c>
      <c r="AN1402" s="5">
        <v>34.500369999999997</v>
      </c>
    </row>
    <row r="1403" spans="1:40" x14ac:dyDescent="0.3">
      <c r="A1403" s="4" t="s">
        <v>1452</v>
      </c>
      <c r="B1403" s="2">
        <v>4235397</v>
      </c>
      <c r="C1403" s="1" t="s">
        <v>54</v>
      </c>
      <c r="D1403" s="5">
        <v>2862.1396694800001</v>
      </c>
      <c r="E1403" s="6" t="s">
        <v>42</v>
      </c>
      <c r="F1403" s="6">
        <v>6260.9656690000002</v>
      </c>
      <c r="G1403" s="5">
        <v>0.81399999999999995</v>
      </c>
      <c r="H1403" s="5">
        <v>15.6926229508197</v>
      </c>
      <c r="I1403" s="5">
        <v>0.81399999999999995</v>
      </c>
      <c r="J1403" s="5">
        <v>15.6926229508197</v>
      </c>
      <c r="K1403" s="5">
        <v>1.04844390218957</v>
      </c>
      <c r="L1403" s="5">
        <v>1.0193516604008002</v>
      </c>
      <c r="M1403" s="5">
        <v>9.0178989999999999</v>
      </c>
      <c r="N1403" s="5" t="s">
        <v>42</v>
      </c>
      <c r="O1403" s="5" t="s">
        <v>42</v>
      </c>
      <c r="P1403" s="5" t="s">
        <v>42</v>
      </c>
      <c r="Q1403" s="5" t="s">
        <v>42</v>
      </c>
      <c r="R1403" s="5" t="s">
        <v>42</v>
      </c>
      <c r="S1403" s="1" t="s">
        <v>49</v>
      </c>
      <c r="T1403" s="7">
        <v>960642</v>
      </c>
      <c r="U1403" s="7">
        <v>990596</v>
      </c>
      <c r="V1403" s="7">
        <v>911625</v>
      </c>
      <c r="W1403" s="7">
        <v>884979</v>
      </c>
      <c r="X1403" s="7">
        <v>983259</v>
      </c>
      <c r="Y1403" s="7">
        <v>968809</v>
      </c>
      <c r="Z1403" s="7">
        <v>957967</v>
      </c>
      <c r="AA1403" s="7">
        <v>960642</v>
      </c>
      <c r="AB1403" s="5" t="s">
        <v>42</v>
      </c>
      <c r="AC1403" s="5" t="s">
        <v>42</v>
      </c>
      <c r="AD1403" s="5" t="s">
        <v>42</v>
      </c>
      <c r="AE1403" s="5" t="s">
        <v>42</v>
      </c>
      <c r="AF1403" s="7">
        <v>74749012</v>
      </c>
      <c r="AG1403" s="7">
        <v>74758609</v>
      </c>
      <c r="AH1403" s="7">
        <v>74413059</v>
      </c>
      <c r="AI1403" s="8">
        <v>101</v>
      </c>
      <c r="AJ1403" s="7">
        <v>310</v>
      </c>
      <c r="AK1403" s="7">
        <v>75500123</v>
      </c>
      <c r="AL1403" s="6">
        <v>2890.8997089999998</v>
      </c>
      <c r="AM1403" s="7">
        <v>73968315</v>
      </c>
      <c r="AN1403" s="5">
        <v>98.955579999999998</v>
      </c>
    </row>
    <row r="1404" spans="1:40" x14ac:dyDescent="0.3">
      <c r="A1404" s="4" t="s">
        <v>1453</v>
      </c>
      <c r="B1404" s="2">
        <v>4963567</v>
      </c>
      <c r="C1404" s="1" t="s">
        <v>41</v>
      </c>
      <c r="D1404" s="5">
        <v>2957.1803005000002</v>
      </c>
      <c r="E1404" s="6">
        <v>3075.4803000000002</v>
      </c>
      <c r="F1404" s="6" t="s">
        <v>42</v>
      </c>
      <c r="G1404" s="5" t="s">
        <v>42</v>
      </c>
      <c r="H1404" s="5">
        <v>19.109086000000001</v>
      </c>
      <c r="I1404" s="5" t="s">
        <v>42</v>
      </c>
      <c r="J1404" s="5">
        <v>19.109086000000001</v>
      </c>
      <c r="K1404" s="5">
        <v>7.81088351</v>
      </c>
      <c r="L1404" s="5">
        <v>2.0607582500000001</v>
      </c>
      <c r="M1404" s="5">
        <v>76.185670999999999</v>
      </c>
      <c r="N1404" s="5" t="s">
        <v>42</v>
      </c>
      <c r="O1404" s="5" t="s">
        <v>42</v>
      </c>
      <c r="P1404" s="5">
        <v>3.1401680000000001</v>
      </c>
      <c r="Q1404" s="5">
        <v>50.890466000000004</v>
      </c>
      <c r="R1404" s="5">
        <v>50.890466000000004</v>
      </c>
      <c r="S1404" s="1" t="s">
        <v>47</v>
      </c>
      <c r="T1404" s="7">
        <v>959400</v>
      </c>
      <c r="U1404" s="7">
        <v>1355100</v>
      </c>
      <c r="V1404" s="7">
        <v>1739700</v>
      </c>
      <c r="W1404" s="7">
        <v>1339600</v>
      </c>
      <c r="X1404" s="7">
        <v>979400</v>
      </c>
      <c r="Y1404" s="7">
        <v>959400</v>
      </c>
      <c r="Z1404" s="7">
        <v>939300</v>
      </c>
      <c r="AA1404" s="7">
        <v>1028600</v>
      </c>
      <c r="AB1404" s="5">
        <v>45.841000000000001</v>
      </c>
      <c r="AC1404" s="5">
        <v>46.314</v>
      </c>
      <c r="AD1404" s="8">
        <v>3.5539999999999998</v>
      </c>
      <c r="AE1404" s="8">
        <v>4.9420000000000002</v>
      </c>
      <c r="AF1404" s="7">
        <v>40049132</v>
      </c>
      <c r="AG1404" s="7">
        <v>39567552</v>
      </c>
      <c r="AH1404" s="7">
        <v>39183355</v>
      </c>
      <c r="AI1404" s="5">
        <v>96.92</v>
      </c>
      <c r="AJ1404" s="7">
        <v>336</v>
      </c>
      <c r="AK1404" s="7">
        <v>37962319</v>
      </c>
      <c r="AL1404" s="6">
        <v>2866.155084</v>
      </c>
      <c r="AM1404" s="7">
        <v>38171579</v>
      </c>
      <c r="AN1404" s="5">
        <v>97.456159999999997</v>
      </c>
    </row>
    <row r="1405" spans="1:40" x14ac:dyDescent="0.3">
      <c r="A1405" s="4" t="s">
        <v>1454</v>
      </c>
      <c r="B1405" s="2">
        <v>100161</v>
      </c>
      <c r="C1405" s="1" t="s">
        <v>54</v>
      </c>
      <c r="D1405" s="5">
        <v>2839.6080503200001</v>
      </c>
      <c r="E1405" s="6" t="s">
        <v>42</v>
      </c>
      <c r="F1405" s="6">
        <v>2652.0890499999996</v>
      </c>
      <c r="G1405" s="5">
        <v>0.93</v>
      </c>
      <c r="H1405" s="5">
        <v>21.453453453453498</v>
      </c>
      <c r="I1405" s="5">
        <v>0.93</v>
      </c>
      <c r="J1405" s="5">
        <v>21.453453453453498</v>
      </c>
      <c r="K1405" s="5">
        <v>2.1879305853345801</v>
      </c>
      <c r="L1405" s="5">
        <v>2.1360587568425102</v>
      </c>
      <c r="M1405" s="5">
        <v>33.150812000000002</v>
      </c>
      <c r="N1405" s="5" t="s">
        <v>42</v>
      </c>
      <c r="O1405" s="5" t="s">
        <v>42</v>
      </c>
      <c r="P1405" s="5" t="s">
        <v>42</v>
      </c>
      <c r="Q1405" s="5" t="s">
        <v>42</v>
      </c>
      <c r="R1405" s="5" t="s">
        <v>42</v>
      </c>
      <c r="S1405" s="1" t="s">
        <v>49</v>
      </c>
      <c r="T1405" s="7">
        <v>675034</v>
      </c>
      <c r="U1405" s="7">
        <v>705917</v>
      </c>
      <c r="V1405" s="7">
        <v>668643</v>
      </c>
      <c r="W1405" s="7">
        <v>666531</v>
      </c>
      <c r="X1405" s="7">
        <v>633952</v>
      </c>
      <c r="Y1405" s="7">
        <v>643295</v>
      </c>
      <c r="Z1405" s="7">
        <v>653965</v>
      </c>
      <c r="AA1405" s="7">
        <v>675034</v>
      </c>
      <c r="AB1405" s="5" t="s">
        <v>42</v>
      </c>
      <c r="AC1405" s="5" t="s">
        <v>42</v>
      </c>
      <c r="AD1405" s="5" t="s">
        <v>42</v>
      </c>
      <c r="AE1405" s="5" t="s">
        <v>42</v>
      </c>
      <c r="AF1405" s="7">
        <v>39748304</v>
      </c>
      <c r="AG1405" s="7">
        <v>39729941</v>
      </c>
      <c r="AH1405" s="7">
        <v>39748700</v>
      </c>
      <c r="AI1405" s="5">
        <v>78.72</v>
      </c>
      <c r="AJ1405" s="7">
        <v>314</v>
      </c>
      <c r="AK1405" s="7">
        <v>31291693</v>
      </c>
      <c r="AL1405" s="6">
        <v>2235.4785470000002</v>
      </c>
      <c r="AM1405" s="7">
        <v>38963741</v>
      </c>
      <c r="AN1405" s="5">
        <v>98.02655</v>
      </c>
    </row>
    <row r="1406" spans="1:40" x14ac:dyDescent="0.3">
      <c r="A1406" s="4" t="s">
        <v>1455</v>
      </c>
      <c r="B1406" s="2">
        <v>6874874</v>
      </c>
      <c r="C1406" s="1" t="s">
        <v>41</v>
      </c>
      <c r="D1406" s="5">
        <v>2631.3549025399998</v>
      </c>
      <c r="E1406" s="6">
        <v>3917.9549019999999</v>
      </c>
      <c r="F1406" s="6" t="s">
        <v>42</v>
      </c>
      <c r="G1406" s="5">
        <v>0.106</v>
      </c>
      <c r="H1406" s="5">
        <v>12.151463</v>
      </c>
      <c r="I1406" s="5">
        <v>0.106</v>
      </c>
      <c r="J1406" s="5">
        <v>12.151463</v>
      </c>
      <c r="K1406" s="5" t="s">
        <v>799</v>
      </c>
      <c r="L1406" s="5" t="s">
        <v>799</v>
      </c>
      <c r="M1406" s="5">
        <v>6.1984199999999996</v>
      </c>
      <c r="N1406" s="5" t="s">
        <v>42</v>
      </c>
      <c r="O1406" s="5" t="s">
        <v>42</v>
      </c>
      <c r="P1406" s="5">
        <v>1.544387</v>
      </c>
      <c r="Q1406" s="5">
        <v>6.1656380000000004</v>
      </c>
      <c r="R1406" s="5">
        <v>6.1656380000000004</v>
      </c>
      <c r="S1406" s="1" t="s">
        <v>49</v>
      </c>
      <c r="T1406" s="7">
        <v>2567000</v>
      </c>
      <c r="U1406" s="7">
        <v>2615500</v>
      </c>
      <c r="V1406" s="7">
        <v>2583000</v>
      </c>
      <c r="W1406" s="7">
        <v>2371500</v>
      </c>
      <c r="X1406" s="7">
        <v>2536900</v>
      </c>
      <c r="Y1406" s="7">
        <v>2546200</v>
      </c>
      <c r="Z1406" s="7">
        <v>2562000</v>
      </c>
      <c r="AA1406" s="7">
        <v>2567000</v>
      </c>
      <c r="AB1406" s="8">
        <v>72.010000000000005</v>
      </c>
      <c r="AC1406" s="5">
        <v>72.647999999999996</v>
      </c>
      <c r="AD1406" s="5">
        <v>26.837</v>
      </c>
      <c r="AE1406" s="5">
        <v>24.195</v>
      </c>
      <c r="AF1406" s="7">
        <v>372600000</v>
      </c>
      <c r="AG1406" s="7">
        <v>371900000</v>
      </c>
      <c r="AH1406" s="7">
        <v>367100000</v>
      </c>
      <c r="AI1406" s="5">
        <v>15.84</v>
      </c>
      <c r="AJ1406" s="7">
        <v>230</v>
      </c>
      <c r="AK1406" s="7">
        <v>59023181</v>
      </c>
      <c r="AL1406" s="6">
        <v>416.70365700000002</v>
      </c>
      <c r="AM1406" s="7">
        <v>53168475</v>
      </c>
      <c r="AN1406" s="5">
        <v>14.26525</v>
      </c>
    </row>
    <row r="1407" spans="1:40" x14ac:dyDescent="0.3">
      <c r="A1407" s="4" t="s">
        <v>1456</v>
      </c>
      <c r="B1407" s="2">
        <v>13528583</v>
      </c>
      <c r="C1407" s="1" t="s">
        <v>41</v>
      </c>
      <c r="D1407" s="5">
        <v>2561.7978274349998</v>
      </c>
      <c r="E1407" s="6">
        <v>2073.7018269999999</v>
      </c>
      <c r="F1407" s="6" t="s">
        <v>42</v>
      </c>
      <c r="G1407" s="5">
        <v>-0.36399999999999999</v>
      </c>
      <c r="H1407" s="5" t="s">
        <v>799</v>
      </c>
      <c r="I1407" s="5">
        <v>-0.36399999999999999</v>
      </c>
      <c r="J1407" s="5" t="s">
        <v>799</v>
      </c>
      <c r="K1407" s="5">
        <v>5.2249903400000006</v>
      </c>
      <c r="L1407" s="5">
        <v>5.2249903400000006</v>
      </c>
      <c r="M1407" s="5" t="s">
        <v>799</v>
      </c>
      <c r="N1407" s="5" t="s">
        <v>42</v>
      </c>
      <c r="O1407" s="5" t="s">
        <v>42</v>
      </c>
      <c r="P1407" s="5" t="s">
        <v>42</v>
      </c>
      <c r="Q1407" s="5" t="s">
        <v>799</v>
      </c>
      <c r="R1407" s="5">
        <v>-14.382828</v>
      </c>
      <c r="S1407" s="1" t="s">
        <v>49</v>
      </c>
      <c r="T1407" s="7" t="s">
        <v>42</v>
      </c>
      <c r="U1407" s="7" t="s">
        <v>42</v>
      </c>
      <c r="V1407" s="7" t="s">
        <v>42</v>
      </c>
      <c r="W1407" s="7" t="s">
        <v>42</v>
      </c>
      <c r="X1407" s="7" t="s">
        <v>42</v>
      </c>
      <c r="Y1407" s="7" t="s">
        <v>42</v>
      </c>
      <c r="Z1407" s="7" t="s">
        <v>42</v>
      </c>
      <c r="AA1407" s="7" t="s">
        <v>42</v>
      </c>
      <c r="AB1407" s="5" t="s">
        <v>42</v>
      </c>
      <c r="AC1407" s="5" t="s">
        <v>42</v>
      </c>
      <c r="AD1407" s="5" t="s">
        <v>42</v>
      </c>
      <c r="AE1407" s="5" t="s">
        <v>42</v>
      </c>
      <c r="AF1407" s="7">
        <v>94408911</v>
      </c>
      <c r="AG1407" s="7">
        <v>93643341</v>
      </c>
      <c r="AH1407" s="7">
        <v>63460939</v>
      </c>
      <c r="AI1407" s="5">
        <v>70.48</v>
      </c>
      <c r="AJ1407" s="7">
        <v>216</v>
      </c>
      <c r="AK1407" s="7">
        <v>66735404</v>
      </c>
      <c r="AL1407" s="6">
        <v>1805.526355</v>
      </c>
      <c r="AM1407" s="7">
        <v>58838932</v>
      </c>
      <c r="AN1407" s="5">
        <v>62.13946</v>
      </c>
    </row>
    <row r="1408" spans="1:40" x14ac:dyDescent="0.3">
      <c r="A1408" s="4" t="s">
        <v>1457</v>
      </c>
      <c r="B1408" s="2">
        <v>4188868</v>
      </c>
      <c r="C1408" s="1" t="s">
        <v>54</v>
      </c>
      <c r="D1408" s="5">
        <v>3217.5955184999998</v>
      </c>
      <c r="E1408" s="6">
        <v>3961.175518</v>
      </c>
      <c r="F1408" s="6" t="s">
        <v>42</v>
      </c>
      <c r="G1408" s="5">
        <v>-0.83399999999999996</v>
      </c>
      <c r="H1408" s="5">
        <v>15.272634999999999</v>
      </c>
      <c r="I1408" s="5">
        <v>-0.83399999999999996</v>
      </c>
      <c r="J1408" s="5">
        <v>15.272634999999999</v>
      </c>
      <c r="K1408" s="5">
        <v>1.57337656</v>
      </c>
      <c r="L1408" s="5">
        <v>1.57337656</v>
      </c>
      <c r="M1408" s="5">
        <v>20.792760000000001</v>
      </c>
      <c r="N1408" s="5" t="s">
        <v>42</v>
      </c>
      <c r="O1408" s="5" t="s">
        <v>42</v>
      </c>
      <c r="P1408" s="5">
        <v>4.4676150000000003</v>
      </c>
      <c r="Q1408" s="5">
        <v>5.229349</v>
      </c>
      <c r="R1408" s="5">
        <v>5.229349</v>
      </c>
      <c r="S1408" s="1" t="s">
        <v>49</v>
      </c>
      <c r="T1408" s="7">
        <v>1025819</v>
      </c>
      <c r="U1408" s="7">
        <v>2282714</v>
      </c>
      <c r="V1408" s="7">
        <v>1502860</v>
      </c>
      <c r="W1408" s="7">
        <v>801251</v>
      </c>
      <c r="X1408" s="7">
        <v>886642</v>
      </c>
      <c r="Y1408" s="7">
        <v>896577</v>
      </c>
      <c r="Z1408" s="7">
        <v>913757</v>
      </c>
      <c r="AA1408" s="7">
        <v>1025819</v>
      </c>
      <c r="AB1408" s="5">
        <v>61.814</v>
      </c>
      <c r="AC1408" s="5">
        <v>54.947000000000003</v>
      </c>
      <c r="AD1408" s="5">
        <v>126.93300000000001</v>
      </c>
      <c r="AE1408" s="5">
        <v>80.748999999999995</v>
      </c>
      <c r="AF1408" s="7">
        <v>17825000</v>
      </c>
      <c r="AG1408" s="7">
        <v>18137000</v>
      </c>
      <c r="AH1408" s="7">
        <v>18700000</v>
      </c>
      <c r="AI1408" s="5">
        <v>82.29</v>
      </c>
      <c r="AJ1408" s="7">
        <v>243</v>
      </c>
      <c r="AK1408" s="7">
        <v>14588443</v>
      </c>
      <c r="AL1408" s="6">
        <v>2647.802404</v>
      </c>
      <c r="AM1408" s="7">
        <v>14481306</v>
      </c>
      <c r="AN1408" s="5">
        <v>81.686989999999994</v>
      </c>
    </row>
    <row r="1409" spans="1:40" x14ac:dyDescent="0.3">
      <c r="A1409" s="4" t="s">
        <v>1458</v>
      </c>
      <c r="B1409" s="2">
        <v>14758986</v>
      </c>
      <c r="C1409" s="1" t="s">
        <v>41</v>
      </c>
      <c r="D1409" s="5">
        <v>2406.7649067000002</v>
      </c>
      <c r="E1409" s="6">
        <v>1707.9489060000001</v>
      </c>
      <c r="F1409" s="6" t="s">
        <v>42</v>
      </c>
      <c r="G1409" s="5">
        <v>-0.96299999999999997</v>
      </c>
      <c r="H1409" s="5" t="s">
        <v>799</v>
      </c>
      <c r="I1409" s="5">
        <v>-0.96299999999999997</v>
      </c>
      <c r="J1409" s="5" t="s">
        <v>799</v>
      </c>
      <c r="K1409" s="5">
        <v>3.4107297399999998</v>
      </c>
      <c r="L1409" s="5">
        <v>3.4107297399999998</v>
      </c>
      <c r="M1409" s="5" t="s">
        <v>799</v>
      </c>
      <c r="N1409" s="5" t="s">
        <v>42</v>
      </c>
      <c r="O1409" s="5" t="s">
        <v>42</v>
      </c>
      <c r="P1409" s="5" t="s">
        <v>42</v>
      </c>
      <c r="Q1409" s="5" t="s">
        <v>799</v>
      </c>
      <c r="R1409" s="5">
        <v>-5.5964650000000002</v>
      </c>
      <c r="S1409" s="1" t="s">
        <v>49</v>
      </c>
      <c r="T1409" s="7" t="s">
        <v>42</v>
      </c>
      <c r="U1409" s="7" t="s">
        <v>42</v>
      </c>
      <c r="V1409" s="7" t="s">
        <v>42</v>
      </c>
      <c r="W1409" s="7" t="s">
        <v>42</v>
      </c>
      <c r="X1409" s="7" t="s">
        <v>42</v>
      </c>
      <c r="Y1409" s="7" t="s">
        <v>42</v>
      </c>
      <c r="Z1409" s="7" t="s">
        <v>42</v>
      </c>
      <c r="AA1409" s="7" t="s">
        <v>42</v>
      </c>
      <c r="AB1409" s="5" t="s">
        <v>42</v>
      </c>
      <c r="AC1409" s="5" t="s">
        <v>42</v>
      </c>
      <c r="AD1409" s="5" t="s">
        <v>42</v>
      </c>
      <c r="AE1409" s="5" t="s">
        <v>42</v>
      </c>
      <c r="AF1409" s="7">
        <v>101753378</v>
      </c>
      <c r="AG1409" s="7">
        <v>100119518</v>
      </c>
      <c r="AH1409" s="7">
        <v>61322283</v>
      </c>
      <c r="AI1409" s="5">
        <v>83.88</v>
      </c>
      <c r="AJ1409" s="7">
        <v>251</v>
      </c>
      <c r="AK1409" s="7">
        <v>85363241</v>
      </c>
      <c r="AL1409" s="6">
        <v>2018.840649</v>
      </c>
      <c r="AM1409" s="7">
        <v>74760690</v>
      </c>
      <c r="AN1409" s="5">
        <v>73.463359999999994</v>
      </c>
    </row>
    <row r="1410" spans="1:40" x14ac:dyDescent="0.3">
      <c r="A1410" s="4" t="s">
        <v>1459</v>
      </c>
      <c r="B1410" s="2">
        <v>4098789</v>
      </c>
      <c r="C1410" s="1" t="s">
        <v>54</v>
      </c>
      <c r="D1410" s="5">
        <v>2538.8630131999998</v>
      </c>
      <c r="E1410" s="6">
        <v>2420.1890130000002</v>
      </c>
      <c r="F1410" s="6">
        <v>2456.5360130000004</v>
      </c>
      <c r="G1410" s="5">
        <v>-0.34399999999999997</v>
      </c>
      <c r="H1410" s="5">
        <v>14.505948999999999</v>
      </c>
      <c r="I1410" s="5">
        <v>-0.34399999999999997</v>
      </c>
      <c r="J1410" s="5">
        <v>14.505948999999999</v>
      </c>
      <c r="K1410" s="5">
        <v>1.75779536</v>
      </c>
      <c r="L1410" s="5">
        <v>1.75779536</v>
      </c>
      <c r="M1410" s="5">
        <v>12.112311</v>
      </c>
      <c r="N1410" s="5">
        <v>17.179043367556801</v>
      </c>
      <c r="O1410" s="5" t="s">
        <v>799</v>
      </c>
      <c r="P1410" s="5">
        <v>0.91488199999999997</v>
      </c>
      <c r="Q1410" s="5">
        <v>6.0782809999999996</v>
      </c>
      <c r="R1410" s="5">
        <v>6.0782809999999996</v>
      </c>
      <c r="S1410" s="1" t="s">
        <v>49</v>
      </c>
      <c r="T1410" s="7">
        <v>3110343</v>
      </c>
      <c r="U1410" s="7">
        <v>3703093</v>
      </c>
      <c r="V1410" s="7">
        <v>2173242</v>
      </c>
      <c r="W1410" s="7">
        <v>1467592</v>
      </c>
      <c r="X1410" s="7">
        <v>2645357</v>
      </c>
      <c r="Y1410" s="7">
        <v>2772059</v>
      </c>
      <c r="Z1410" s="7">
        <v>2920602</v>
      </c>
      <c r="AA1410" s="7">
        <v>3110343</v>
      </c>
      <c r="AB1410" s="5">
        <v>25.846</v>
      </c>
      <c r="AC1410" s="5">
        <v>17.338000000000001</v>
      </c>
      <c r="AD1410" s="5">
        <v>23.434999999999999</v>
      </c>
      <c r="AE1410" s="5">
        <v>15.016999999999999</v>
      </c>
      <c r="AF1410" s="7">
        <v>18104000</v>
      </c>
      <c r="AG1410" s="7">
        <v>18085000</v>
      </c>
      <c r="AH1410" s="7">
        <v>18333000</v>
      </c>
      <c r="AI1410" s="8">
        <v>104.01</v>
      </c>
      <c r="AJ1410" s="7">
        <v>293</v>
      </c>
      <c r="AK1410" s="7">
        <v>18834906</v>
      </c>
      <c r="AL1410" s="6">
        <v>2640.6538209999999</v>
      </c>
      <c r="AM1410" s="7">
        <v>17507287</v>
      </c>
      <c r="AN1410" s="5">
        <v>96.677989999999994</v>
      </c>
    </row>
    <row r="1411" spans="1:40" x14ac:dyDescent="0.3">
      <c r="A1411" s="4" t="s">
        <v>1460</v>
      </c>
      <c r="B1411" s="2">
        <v>6566086</v>
      </c>
      <c r="C1411" s="1" t="s">
        <v>54</v>
      </c>
      <c r="D1411" s="5">
        <v>2134.9971617199999</v>
      </c>
      <c r="E1411" s="6">
        <v>3580.333161</v>
      </c>
      <c r="F1411" s="6">
        <v>3580.3331619999999</v>
      </c>
      <c r="G1411" s="5">
        <v>0.70199999999999996</v>
      </c>
      <c r="H1411" s="5">
        <v>7.5479180000000001</v>
      </c>
      <c r="I1411" s="5">
        <v>0.70199999999999996</v>
      </c>
      <c r="J1411" s="5">
        <v>7.5479180000000001</v>
      </c>
      <c r="K1411" s="5">
        <v>2.6204681000000001</v>
      </c>
      <c r="L1411" s="5">
        <v>1.9146617499999998</v>
      </c>
      <c r="M1411" s="5" t="s">
        <v>799</v>
      </c>
      <c r="N1411" s="5">
        <v>7.4351782252204597</v>
      </c>
      <c r="O1411" s="5">
        <v>8.5029430253663207</v>
      </c>
      <c r="P1411" s="5">
        <v>0.88867399999999996</v>
      </c>
      <c r="Q1411" s="5">
        <v>7.9025020000000001</v>
      </c>
      <c r="R1411" s="5">
        <v>7.9025020000000001</v>
      </c>
      <c r="S1411" s="1" t="s">
        <v>49</v>
      </c>
      <c r="T1411" s="7">
        <v>3748586</v>
      </c>
      <c r="U1411" s="7">
        <v>3342335</v>
      </c>
      <c r="V1411" s="7">
        <v>1923910</v>
      </c>
      <c r="W1411" s="7">
        <v>1133807</v>
      </c>
      <c r="X1411" s="7">
        <v>4028851</v>
      </c>
      <c r="Y1411" s="7">
        <v>3917374</v>
      </c>
      <c r="Z1411" s="7">
        <v>3806966</v>
      </c>
      <c r="AA1411" s="7">
        <v>3748586</v>
      </c>
      <c r="AB1411" s="5">
        <v>19.655000000000001</v>
      </c>
      <c r="AC1411" s="5">
        <v>19.952000000000002</v>
      </c>
      <c r="AD1411" s="8">
        <v>11.701000000000001</v>
      </c>
      <c r="AE1411" s="8">
        <v>10.522</v>
      </c>
      <c r="AF1411" s="7">
        <v>93476233</v>
      </c>
      <c r="AG1411" s="7">
        <v>93656397</v>
      </c>
      <c r="AH1411" s="7">
        <v>93108277</v>
      </c>
      <c r="AI1411" s="5">
        <v>31.32</v>
      </c>
      <c r="AJ1411" s="7">
        <v>248</v>
      </c>
      <c r="AK1411" s="7">
        <v>29277576</v>
      </c>
      <c r="AL1411" s="6">
        <v>668.69983500000001</v>
      </c>
      <c r="AM1411" s="7">
        <v>26300841</v>
      </c>
      <c r="AN1411" s="5">
        <v>28.136389999999999</v>
      </c>
    </row>
    <row r="1412" spans="1:40" x14ac:dyDescent="0.3">
      <c r="A1412" s="4" t="s">
        <v>1461</v>
      </c>
      <c r="B1412" s="2">
        <v>4963369</v>
      </c>
      <c r="C1412" s="1" t="s">
        <v>41</v>
      </c>
      <c r="D1412" s="5">
        <v>3506.9647528</v>
      </c>
      <c r="E1412" s="6">
        <v>3194.3267519999999</v>
      </c>
      <c r="F1412" s="6" t="s">
        <v>42</v>
      </c>
      <c r="G1412" s="5">
        <v>0.24</v>
      </c>
      <c r="H1412" s="5">
        <v>26.279744999999998</v>
      </c>
      <c r="I1412" s="5">
        <v>0.24</v>
      </c>
      <c r="J1412" s="5">
        <v>26.279744999999998</v>
      </c>
      <c r="K1412" s="5">
        <v>4.7142113500000002</v>
      </c>
      <c r="L1412" s="5">
        <v>3.67204606</v>
      </c>
      <c r="M1412" s="5">
        <v>69.876542999999998</v>
      </c>
      <c r="N1412" s="5" t="s">
        <v>42</v>
      </c>
      <c r="O1412" s="5" t="s">
        <v>42</v>
      </c>
      <c r="P1412" s="5">
        <v>4.3034039999999996</v>
      </c>
      <c r="Q1412" s="5">
        <v>34.687010000000001</v>
      </c>
      <c r="R1412" s="5">
        <v>34.687010000000001</v>
      </c>
      <c r="S1412" s="1" t="s">
        <v>49</v>
      </c>
      <c r="T1412" s="7">
        <v>663102</v>
      </c>
      <c r="U1412" s="7">
        <v>747937</v>
      </c>
      <c r="V1412" s="7">
        <v>769674</v>
      </c>
      <c r="W1412" s="7">
        <v>693616</v>
      </c>
      <c r="X1412" s="7">
        <v>742279</v>
      </c>
      <c r="Y1412" s="7">
        <v>705937</v>
      </c>
      <c r="Z1412" s="7">
        <v>664379</v>
      </c>
      <c r="AA1412" s="7">
        <v>663102</v>
      </c>
      <c r="AB1412" s="5">
        <v>39.125</v>
      </c>
      <c r="AC1412" s="5">
        <v>40.838000000000001</v>
      </c>
      <c r="AD1412" s="8">
        <v>7.4790000000000001</v>
      </c>
      <c r="AE1412" s="8">
        <v>10.73</v>
      </c>
      <c r="AF1412" s="7">
        <v>77447989</v>
      </c>
      <c r="AG1412" s="7">
        <v>77281052</v>
      </c>
      <c r="AH1412" s="7">
        <v>77839317</v>
      </c>
      <c r="AI1412" s="5">
        <v>95.99</v>
      </c>
      <c r="AJ1412" s="7">
        <v>378</v>
      </c>
      <c r="AK1412" s="7">
        <v>74348053</v>
      </c>
      <c r="AL1412" s="6">
        <v>3366.4798390000001</v>
      </c>
      <c r="AM1412" s="7">
        <v>76766426</v>
      </c>
      <c r="AN1412" s="5">
        <v>99.116590000000002</v>
      </c>
    </row>
    <row r="1413" spans="1:40" x14ac:dyDescent="0.3">
      <c r="A1413" s="4" t="s">
        <v>1462</v>
      </c>
      <c r="B1413" s="2">
        <v>6588911</v>
      </c>
      <c r="C1413" s="1" t="s">
        <v>41</v>
      </c>
      <c r="D1413" s="5">
        <v>2847.22346844</v>
      </c>
      <c r="E1413" s="6">
        <v>5787.2234680000001</v>
      </c>
      <c r="F1413" s="6">
        <v>2190.2234680000001</v>
      </c>
      <c r="G1413" s="5">
        <v>2.4700000000000002</v>
      </c>
      <c r="H1413" s="5" t="s">
        <v>799</v>
      </c>
      <c r="I1413" s="5">
        <v>2.4700000000000002</v>
      </c>
      <c r="J1413" s="5" t="s">
        <v>799</v>
      </c>
      <c r="K1413" s="5">
        <v>0.76098369326086901</v>
      </c>
      <c r="L1413" s="5">
        <v>0.76098369326086901</v>
      </c>
      <c r="M1413" s="5" t="s">
        <v>799</v>
      </c>
      <c r="N1413" s="5" t="s">
        <v>42</v>
      </c>
      <c r="O1413" s="5" t="s">
        <v>42</v>
      </c>
      <c r="P1413" s="5">
        <v>1.190787</v>
      </c>
      <c r="Q1413" s="5" t="s">
        <v>42</v>
      </c>
      <c r="R1413" s="5" t="s">
        <v>42</v>
      </c>
      <c r="S1413" s="1" t="s">
        <v>49</v>
      </c>
      <c r="T1413" s="7">
        <v>4117000</v>
      </c>
      <c r="U1413" s="7">
        <v>6873000</v>
      </c>
      <c r="V1413" s="7">
        <v>4976000</v>
      </c>
      <c r="W1413" s="7">
        <v>8503000</v>
      </c>
      <c r="X1413" s="7">
        <v>4919000</v>
      </c>
      <c r="Y1413" s="7">
        <v>4071000</v>
      </c>
      <c r="Z1413" s="7">
        <v>2907000</v>
      </c>
      <c r="AA1413" s="7">
        <v>4117000</v>
      </c>
      <c r="AB1413" s="5">
        <v>-26.102</v>
      </c>
      <c r="AC1413" s="5">
        <v>-3.6419999999999999</v>
      </c>
      <c r="AD1413" s="5" t="s">
        <v>42</v>
      </c>
      <c r="AE1413" s="5" t="s">
        <v>42</v>
      </c>
      <c r="AF1413" s="7">
        <v>59838034</v>
      </c>
      <c r="AG1413" s="7">
        <v>61243957</v>
      </c>
      <c r="AH1413" s="7">
        <v>64703557</v>
      </c>
      <c r="AI1413" s="5">
        <v>81.41</v>
      </c>
      <c r="AJ1413" s="7">
        <v>485</v>
      </c>
      <c r="AK1413" s="7">
        <v>48320994</v>
      </c>
      <c r="AL1413" s="6">
        <v>2317.9580820000001</v>
      </c>
      <c r="AM1413" s="7">
        <v>58704962</v>
      </c>
      <c r="AN1413" s="5">
        <v>98.906080000000003</v>
      </c>
    </row>
    <row r="1414" spans="1:40" x14ac:dyDescent="0.3">
      <c r="A1414" s="4" t="s">
        <v>1463</v>
      </c>
      <c r="B1414" s="2">
        <v>4041526</v>
      </c>
      <c r="C1414" s="1" t="s">
        <v>54</v>
      </c>
      <c r="D1414" s="5">
        <v>2897.8903149900002</v>
      </c>
      <c r="E1414" s="6">
        <v>8722.3903140000002</v>
      </c>
      <c r="F1414" s="6" t="s">
        <v>42</v>
      </c>
      <c r="G1414" s="5">
        <v>0.44</v>
      </c>
      <c r="H1414" s="5">
        <v>15.675556</v>
      </c>
      <c r="I1414" s="5">
        <v>0.377</v>
      </c>
      <c r="J1414" s="5">
        <v>17.196490000000001</v>
      </c>
      <c r="K1414" s="5">
        <v>3.4683843100000002</v>
      </c>
      <c r="L1414" s="5">
        <v>2.7417599500000001</v>
      </c>
      <c r="M1414" s="5" t="s">
        <v>799</v>
      </c>
      <c r="N1414" s="5" t="s">
        <v>42</v>
      </c>
      <c r="O1414" s="5" t="s">
        <v>42</v>
      </c>
      <c r="P1414" s="5">
        <v>2.6857129999999998</v>
      </c>
      <c r="Q1414" s="5">
        <v>11.38396</v>
      </c>
      <c r="R1414" s="5">
        <v>11.38396</v>
      </c>
      <c r="S1414" s="1" t="s">
        <v>49</v>
      </c>
      <c r="T1414" s="7">
        <v>2983300</v>
      </c>
      <c r="U1414" s="7">
        <v>1977300</v>
      </c>
      <c r="V1414" s="7">
        <v>1516000</v>
      </c>
      <c r="W1414" s="7">
        <v>1749700</v>
      </c>
      <c r="X1414" s="7">
        <v>3247700</v>
      </c>
      <c r="Y1414" s="7">
        <v>3270200</v>
      </c>
      <c r="Z1414" s="7">
        <v>3151200</v>
      </c>
      <c r="AA1414" s="7">
        <v>2983300</v>
      </c>
      <c r="AB1414" s="5">
        <v>17.667999999999999</v>
      </c>
      <c r="AC1414" s="5">
        <v>20.756</v>
      </c>
      <c r="AD1414" s="5">
        <v>20.704999999999998</v>
      </c>
      <c r="AE1414" s="5">
        <v>22.914999999999999</v>
      </c>
      <c r="AF1414" s="7">
        <v>82200000</v>
      </c>
      <c r="AG1414" s="7">
        <v>82400000</v>
      </c>
      <c r="AH1414" s="7">
        <v>81800000</v>
      </c>
      <c r="AI1414" s="5">
        <v>86.19</v>
      </c>
      <c r="AJ1414" s="7">
        <v>342</v>
      </c>
      <c r="AK1414" s="7">
        <v>70816288</v>
      </c>
      <c r="AL1414" s="6">
        <v>2497.6904770000001</v>
      </c>
      <c r="AM1414" s="7">
        <v>80918313</v>
      </c>
      <c r="AN1414" s="5">
        <v>98.485060000000004</v>
      </c>
    </row>
    <row r="1415" spans="1:40" x14ac:dyDescent="0.3">
      <c r="A1415" s="4" t="s">
        <v>1464</v>
      </c>
      <c r="B1415" s="2">
        <v>103085</v>
      </c>
      <c r="C1415" s="1" t="s">
        <v>54</v>
      </c>
      <c r="D1415" s="5">
        <v>2870.52119494</v>
      </c>
      <c r="E1415" s="6">
        <v>4945.0971939999999</v>
      </c>
      <c r="F1415" s="6">
        <v>4919.9939149999991</v>
      </c>
      <c r="G1415" s="5">
        <v>7.0000000000000007E-2</v>
      </c>
      <c r="H1415" s="5">
        <v>266.555555555556</v>
      </c>
      <c r="I1415" s="5">
        <v>7.0000000000000007E-2</v>
      </c>
      <c r="J1415" s="5">
        <v>266.555555555556</v>
      </c>
      <c r="K1415" s="5">
        <v>1.4827059407268601</v>
      </c>
      <c r="L1415" s="5">
        <v>1.4182171778980601</v>
      </c>
      <c r="M1415" s="5">
        <v>17.147963000000001</v>
      </c>
      <c r="N1415" s="5" t="s">
        <v>42</v>
      </c>
      <c r="O1415" s="5" t="s">
        <v>42</v>
      </c>
      <c r="P1415" s="5">
        <v>13.459892</v>
      </c>
      <c r="Q1415" s="5">
        <v>22.607915999999999</v>
      </c>
      <c r="R1415" s="5">
        <v>21.2901036166392</v>
      </c>
      <c r="S1415" s="1" t="s">
        <v>49</v>
      </c>
      <c r="T1415" s="7">
        <v>378550</v>
      </c>
      <c r="U1415" s="7">
        <v>295292</v>
      </c>
      <c r="V1415" s="7">
        <v>305725</v>
      </c>
      <c r="W1415" s="7">
        <v>257630</v>
      </c>
      <c r="X1415" s="7">
        <v>373594</v>
      </c>
      <c r="Y1415" s="7">
        <v>358417</v>
      </c>
      <c r="Z1415" s="7">
        <v>358798</v>
      </c>
      <c r="AA1415" s="7">
        <v>378550</v>
      </c>
      <c r="AB1415" s="5">
        <v>67.326999999999998</v>
      </c>
      <c r="AC1415" s="5">
        <v>69.506</v>
      </c>
      <c r="AD1415" s="5">
        <v>54.835999999999999</v>
      </c>
      <c r="AE1415" s="5">
        <v>58.036999999999999</v>
      </c>
      <c r="AF1415" s="7">
        <v>113902348</v>
      </c>
      <c r="AG1415" s="7">
        <v>105266580</v>
      </c>
      <c r="AH1415" s="7">
        <v>95310104</v>
      </c>
      <c r="AI1415" s="5">
        <v>102.16</v>
      </c>
      <c r="AJ1415" s="7">
        <v>256</v>
      </c>
      <c r="AK1415" s="7">
        <v>122234619</v>
      </c>
      <c r="AL1415" s="6">
        <v>2932.4085089999999</v>
      </c>
      <c r="AM1415" s="7">
        <v>118890265</v>
      </c>
      <c r="AN1415" s="5">
        <v>99.360960000000006</v>
      </c>
    </row>
    <row r="1416" spans="1:40" x14ac:dyDescent="0.3">
      <c r="A1416" s="4" t="s">
        <v>1465</v>
      </c>
      <c r="B1416" s="2">
        <v>4835257</v>
      </c>
      <c r="C1416" s="1" t="s">
        <v>54</v>
      </c>
      <c r="D1416" s="5">
        <v>1907.0156792299999</v>
      </c>
      <c r="E1416" s="6">
        <v>2082.1816789999998</v>
      </c>
      <c r="F1416" s="6">
        <v>2083.6166789999997</v>
      </c>
      <c r="G1416" s="5">
        <v>1.37</v>
      </c>
      <c r="H1416" s="5">
        <v>11.9768683274021</v>
      </c>
      <c r="I1416" s="5">
        <v>1.37</v>
      </c>
      <c r="J1416" s="5">
        <v>11.9768683274021</v>
      </c>
      <c r="K1416" s="5">
        <v>0.99641860692210005</v>
      </c>
      <c r="L1416" s="5">
        <v>0.99247746737133502</v>
      </c>
      <c r="M1416" s="5">
        <v>7.14316</v>
      </c>
      <c r="N1416" s="5" t="s">
        <v>42</v>
      </c>
      <c r="O1416" s="5" t="s">
        <v>42</v>
      </c>
      <c r="P1416" s="5">
        <v>6.6966469999999996</v>
      </c>
      <c r="Q1416" s="5">
        <v>8.44815</v>
      </c>
      <c r="R1416" s="5">
        <v>8.3273052344184002</v>
      </c>
      <c r="S1416" s="1" t="s">
        <v>49</v>
      </c>
      <c r="T1416" s="7">
        <v>317952</v>
      </c>
      <c r="U1416" s="7">
        <v>279554</v>
      </c>
      <c r="V1416" s="7">
        <v>204948</v>
      </c>
      <c r="W1416" s="7">
        <v>120320</v>
      </c>
      <c r="X1416" s="7">
        <v>321185</v>
      </c>
      <c r="Y1416" s="7">
        <v>321875</v>
      </c>
      <c r="Z1416" s="7">
        <v>316890</v>
      </c>
      <c r="AA1416" s="7">
        <v>317952</v>
      </c>
      <c r="AB1416" s="5">
        <v>91.956999999999994</v>
      </c>
      <c r="AC1416" s="5">
        <v>90.974999999999994</v>
      </c>
      <c r="AD1416" s="5">
        <v>78.948999999999998</v>
      </c>
      <c r="AE1416" s="5">
        <v>79.111000000000004</v>
      </c>
      <c r="AF1416" s="7">
        <v>28331833</v>
      </c>
      <c r="AG1416" s="7">
        <v>28331833</v>
      </c>
      <c r="AH1416" s="7">
        <v>28039830</v>
      </c>
      <c r="AI1416" s="5">
        <v>71.069999999999993</v>
      </c>
      <c r="AJ1416" s="7">
        <v>485</v>
      </c>
      <c r="AK1416" s="7">
        <v>20135319</v>
      </c>
      <c r="AL1416" s="6">
        <v>1355.308321</v>
      </c>
      <c r="AM1416" s="7">
        <v>27906461</v>
      </c>
      <c r="AN1416" s="5">
        <v>98.498609999999999</v>
      </c>
    </row>
    <row r="1417" spans="1:40" x14ac:dyDescent="0.3">
      <c r="A1417" s="4" t="s">
        <v>1466</v>
      </c>
      <c r="B1417" s="2">
        <v>14898775</v>
      </c>
      <c r="C1417" s="1" t="s">
        <v>41</v>
      </c>
      <c r="D1417" s="5">
        <v>2702.4306412000001</v>
      </c>
      <c r="E1417" s="6">
        <v>2211.2176410000002</v>
      </c>
      <c r="F1417" s="6" t="s">
        <v>42</v>
      </c>
      <c r="G1417" s="5">
        <v>-0.72099999999999997</v>
      </c>
      <c r="H1417" s="5" t="s">
        <v>799</v>
      </c>
      <c r="I1417" s="5">
        <v>-0.72099999999999997</v>
      </c>
      <c r="J1417" s="5" t="s">
        <v>799</v>
      </c>
      <c r="K1417" s="5">
        <v>5.0704618400000001</v>
      </c>
      <c r="L1417" s="5">
        <v>5.0704618400000001</v>
      </c>
      <c r="M1417" s="5" t="s">
        <v>799</v>
      </c>
      <c r="N1417" s="5" t="s">
        <v>42</v>
      </c>
      <c r="O1417" s="5" t="s">
        <v>42</v>
      </c>
      <c r="P1417" s="5">
        <v>16.320515</v>
      </c>
      <c r="Q1417" s="5" t="s">
        <v>799</v>
      </c>
      <c r="R1417" s="5">
        <v>-7.4855029999999996</v>
      </c>
      <c r="S1417" s="1" t="s">
        <v>49</v>
      </c>
      <c r="T1417" s="7">
        <v>5447</v>
      </c>
      <c r="U1417" s="7" t="s">
        <v>42</v>
      </c>
      <c r="V1417" s="7" t="s">
        <v>42</v>
      </c>
      <c r="W1417" s="7">
        <v>35000</v>
      </c>
      <c r="X1417" s="7">
        <v>135487</v>
      </c>
      <c r="Y1417" s="7">
        <v>86186</v>
      </c>
      <c r="Z1417" s="7">
        <v>26453</v>
      </c>
      <c r="AA1417" s="7">
        <v>5447</v>
      </c>
      <c r="AB1417" s="5">
        <v>92.253</v>
      </c>
      <c r="AC1417" s="5">
        <v>94.525000000000006</v>
      </c>
      <c r="AD1417" s="5" t="s">
        <v>799</v>
      </c>
      <c r="AE1417" s="5">
        <v>-215.71299999999999</v>
      </c>
      <c r="AF1417" s="7">
        <v>74314056</v>
      </c>
      <c r="AG1417" s="7">
        <v>74219241</v>
      </c>
      <c r="AH1417" s="7">
        <v>62449451</v>
      </c>
      <c r="AI1417" s="5">
        <v>107.61</v>
      </c>
      <c r="AJ1417" s="7">
        <v>283</v>
      </c>
      <c r="AK1417" s="7">
        <v>80024456</v>
      </c>
      <c r="AL1417" s="6">
        <v>2908.0887309999998</v>
      </c>
      <c r="AM1417" s="7">
        <v>69138464</v>
      </c>
      <c r="AN1417" s="5">
        <v>92.971559999999997</v>
      </c>
    </row>
    <row r="1418" spans="1:40" x14ac:dyDescent="0.3">
      <c r="A1418" s="4" t="s">
        <v>1467</v>
      </c>
      <c r="B1418" s="2">
        <v>4394665</v>
      </c>
      <c r="C1418" s="1" t="s">
        <v>54</v>
      </c>
      <c r="D1418" s="5">
        <v>2843.12028973</v>
      </c>
      <c r="E1418" s="6">
        <v>24563.120288999999</v>
      </c>
      <c r="F1418" s="6" t="s">
        <v>42</v>
      </c>
      <c r="G1418" s="5">
        <v>-0.23100000000000001</v>
      </c>
      <c r="H1418" s="5" t="s">
        <v>799</v>
      </c>
      <c r="I1418" s="5">
        <v>-0.23100000000000001</v>
      </c>
      <c r="J1418" s="5" t="s">
        <v>799</v>
      </c>
      <c r="K1418" s="5" t="s">
        <v>799</v>
      </c>
      <c r="L1418" s="5" t="s">
        <v>799</v>
      </c>
      <c r="M1418" s="5">
        <v>2.8139789999999998</v>
      </c>
      <c r="N1418" s="5" t="s">
        <v>42</v>
      </c>
      <c r="O1418" s="5" t="s">
        <v>42</v>
      </c>
      <c r="P1418" s="5">
        <v>2.5926870000000002</v>
      </c>
      <c r="Q1418" s="5">
        <v>7.7978160000000001</v>
      </c>
      <c r="R1418" s="5">
        <v>7.7978160000000001</v>
      </c>
      <c r="S1418" s="1" t="s">
        <v>49</v>
      </c>
      <c r="T1418" s="7">
        <v>8757000</v>
      </c>
      <c r="U1418" s="7">
        <v>8124000</v>
      </c>
      <c r="V1418" s="7">
        <v>8434000</v>
      </c>
      <c r="W1418" s="7">
        <v>8027000</v>
      </c>
      <c r="X1418" s="7">
        <v>9474000</v>
      </c>
      <c r="Y1418" s="7">
        <v>9202000</v>
      </c>
      <c r="Z1418" s="7">
        <v>8966000</v>
      </c>
      <c r="AA1418" s="7">
        <v>8757000</v>
      </c>
      <c r="AB1418" s="5">
        <v>70.778000000000006</v>
      </c>
      <c r="AC1418" s="5">
        <v>70.867999999999995</v>
      </c>
      <c r="AD1418" s="5">
        <v>32.945</v>
      </c>
      <c r="AE1418" s="5">
        <v>32.393999999999998</v>
      </c>
      <c r="AF1418" s="7">
        <v>367695267</v>
      </c>
      <c r="AG1418" s="7">
        <v>366985967</v>
      </c>
      <c r="AH1418" s="7">
        <v>365043317</v>
      </c>
      <c r="AI1418" s="5">
        <v>55.55</v>
      </c>
      <c r="AJ1418" s="7">
        <v>245</v>
      </c>
      <c r="AK1418" s="7">
        <v>204300440</v>
      </c>
      <c r="AL1418" s="6">
        <v>1579.242401</v>
      </c>
      <c r="AM1418" s="7">
        <v>273172602</v>
      </c>
      <c r="AN1418" s="5">
        <v>74.271360000000001</v>
      </c>
    </row>
    <row r="1419" spans="1:40" x14ac:dyDescent="0.3">
      <c r="A1419" s="4" t="s">
        <v>1468</v>
      </c>
      <c r="B1419" s="2">
        <v>10437493</v>
      </c>
      <c r="C1419" s="1" t="s">
        <v>41</v>
      </c>
      <c r="D1419" s="5">
        <v>2538.5731617299998</v>
      </c>
      <c r="E1419" s="6">
        <v>2589.1751610000001</v>
      </c>
      <c r="F1419" s="6">
        <v>3909.9360970000002</v>
      </c>
      <c r="G1419" s="5">
        <v>0.29399999999999998</v>
      </c>
      <c r="H1419" s="5">
        <v>144.541666666667</v>
      </c>
      <c r="I1419" s="5">
        <v>0.29399999999999998</v>
      </c>
      <c r="J1419" s="5">
        <v>144.541666666667</v>
      </c>
      <c r="K1419" s="5">
        <v>109.91999231141601</v>
      </c>
      <c r="L1419" s="5">
        <v>66.156963854182905</v>
      </c>
      <c r="M1419" s="5">
        <v>48.501304367128903</v>
      </c>
      <c r="N1419" s="5" t="s">
        <v>42</v>
      </c>
      <c r="O1419" s="5" t="s">
        <v>42</v>
      </c>
      <c r="P1419" s="5">
        <v>9.1631459999999993</v>
      </c>
      <c r="Q1419" s="5">
        <v>48.316324000000002</v>
      </c>
      <c r="R1419" s="5">
        <v>87.152800677395604</v>
      </c>
      <c r="S1419" s="1" t="s">
        <v>49</v>
      </c>
      <c r="T1419" s="7">
        <v>261276</v>
      </c>
      <c r="U1419" s="7">
        <v>209390</v>
      </c>
      <c r="V1419" s="7">
        <v>151497</v>
      </c>
      <c r="W1419" s="7">
        <v>117104</v>
      </c>
      <c r="X1419" s="7">
        <v>283597</v>
      </c>
      <c r="Y1419" s="7">
        <v>276592</v>
      </c>
      <c r="Z1419" s="7">
        <v>267781</v>
      </c>
      <c r="AA1419" s="7">
        <v>261276</v>
      </c>
      <c r="AB1419" s="5">
        <v>41.268000000000001</v>
      </c>
      <c r="AC1419" s="5">
        <v>41.003999999999998</v>
      </c>
      <c r="AD1419" s="5">
        <v>15.772</v>
      </c>
      <c r="AE1419" s="5">
        <v>16.382000000000001</v>
      </c>
      <c r="AF1419" s="7">
        <v>37091000</v>
      </c>
      <c r="AG1419" s="7">
        <v>36953000</v>
      </c>
      <c r="AH1419" s="7">
        <v>37861000</v>
      </c>
      <c r="AI1419" s="5">
        <v>112.85</v>
      </c>
      <c r="AJ1419" s="7">
        <v>284</v>
      </c>
      <c r="AK1419" s="7">
        <v>27526262</v>
      </c>
      <c r="AL1419" s="6">
        <v>2864.6580859999999</v>
      </c>
      <c r="AM1419" s="7">
        <v>23814747</v>
      </c>
      <c r="AN1419" s="5">
        <v>97.629679999999993</v>
      </c>
    </row>
    <row r="1420" spans="1:40" x14ac:dyDescent="0.3">
      <c r="A1420" s="4" t="s">
        <v>1469</v>
      </c>
      <c r="B1420" s="2">
        <v>4914267</v>
      </c>
      <c r="C1420" s="1" t="s">
        <v>54</v>
      </c>
      <c r="D1420" s="5">
        <v>2591.5591025799999</v>
      </c>
      <c r="E1420" s="6">
        <v>3499.891102</v>
      </c>
      <c r="F1420" s="6" t="s">
        <v>42</v>
      </c>
      <c r="G1420" s="5">
        <v>1.39</v>
      </c>
      <c r="H1420" s="5">
        <v>19.836289000000001</v>
      </c>
      <c r="I1420" s="5">
        <v>1.39</v>
      </c>
      <c r="J1420" s="5">
        <v>19.836289000000001</v>
      </c>
      <c r="K1420" s="5">
        <v>6.2959297300000001</v>
      </c>
      <c r="L1420" s="5">
        <v>1.82719064</v>
      </c>
      <c r="M1420" s="5">
        <v>7.2225380000000001</v>
      </c>
      <c r="N1420" s="5" t="s">
        <v>42</v>
      </c>
      <c r="O1420" s="5" t="s">
        <v>42</v>
      </c>
      <c r="P1420" s="5">
        <v>0.92697300000000005</v>
      </c>
      <c r="Q1420" s="5">
        <v>8.6360980000000005</v>
      </c>
      <c r="R1420" s="5">
        <v>8.6360980000000005</v>
      </c>
      <c r="S1420" s="1" t="s">
        <v>49</v>
      </c>
      <c r="T1420" s="7">
        <v>3784808</v>
      </c>
      <c r="U1420" s="7">
        <v>5207143</v>
      </c>
      <c r="V1420" s="7">
        <v>4472697</v>
      </c>
      <c r="W1420" s="7">
        <v>2796166</v>
      </c>
      <c r="X1420" s="7">
        <v>3775614</v>
      </c>
      <c r="Y1420" s="7">
        <v>3819432</v>
      </c>
      <c r="Z1420" s="7">
        <v>3779527</v>
      </c>
      <c r="AA1420" s="7">
        <v>3784808</v>
      </c>
      <c r="AB1420" s="5">
        <v>20.507999999999999</v>
      </c>
      <c r="AC1420" s="5">
        <v>23.079000000000001</v>
      </c>
      <c r="AD1420" s="8">
        <v>6.7430000000000003</v>
      </c>
      <c r="AE1420" s="8">
        <v>8.8379999999999992</v>
      </c>
      <c r="AF1420" s="7">
        <v>25462000</v>
      </c>
      <c r="AG1420" s="7">
        <v>25462000</v>
      </c>
      <c r="AH1420" s="7">
        <v>25324000</v>
      </c>
      <c r="AI1420" s="5">
        <v>104.44</v>
      </c>
      <c r="AJ1420" s="7">
        <v>354</v>
      </c>
      <c r="AK1420" s="7">
        <v>26592320</v>
      </c>
      <c r="AL1420" s="6">
        <v>2706.5663290000002</v>
      </c>
      <c r="AM1420" s="7">
        <v>24542455</v>
      </c>
      <c r="AN1420" s="5">
        <v>96.387190000000004</v>
      </c>
    </row>
    <row r="1421" spans="1:40" x14ac:dyDescent="0.3">
      <c r="A1421" s="4" t="s">
        <v>1470</v>
      </c>
      <c r="B1421" s="2">
        <v>100325</v>
      </c>
      <c r="C1421" s="1" t="s">
        <v>41</v>
      </c>
      <c r="D1421" s="5">
        <v>2724.2124463499999</v>
      </c>
      <c r="E1421" s="6" t="s">
        <v>42</v>
      </c>
      <c r="F1421" s="6">
        <v>2963.1404460000003</v>
      </c>
      <c r="G1421" s="8">
        <v>1.01</v>
      </c>
      <c r="H1421" s="5">
        <v>13.9369565217391</v>
      </c>
      <c r="I1421" s="8">
        <v>1.01</v>
      </c>
      <c r="J1421" s="5">
        <v>13.9369565217391</v>
      </c>
      <c r="K1421" s="5">
        <v>1.3766054687053801</v>
      </c>
      <c r="L1421" s="5">
        <v>0.91478214860329499</v>
      </c>
      <c r="M1421" s="5">
        <v>12.446127000000001</v>
      </c>
      <c r="N1421" s="5" t="s">
        <v>42</v>
      </c>
      <c r="O1421" s="5" t="s">
        <v>42</v>
      </c>
      <c r="P1421" s="5" t="s">
        <v>42</v>
      </c>
      <c r="Q1421" s="5" t="s">
        <v>42</v>
      </c>
      <c r="R1421" s="5" t="s">
        <v>42</v>
      </c>
      <c r="S1421" s="1" t="s">
        <v>49</v>
      </c>
      <c r="T1421" s="7">
        <v>728839</v>
      </c>
      <c r="U1421" s="7">
        <v>725731</v>
      </c>
      <c r="V1421" s="7">
        <v>507151</v>
      </c>
      <c r="W1421" s="7">
        <v>478124</v>
      </c>
      <c r="X1421" s="7">
        <v>689610</v>
      </c>
      <c r="Y1421" s="7">
        <v>695857</v>
      </c>
      <c r="Z1421" s="7">
        <v>708728</v>
      </c>
      <c r="AA1421" s="7">
        <v>728839</v>
      </c>
      <c r="AB1421" s="5" t="s">
        <v>42</v>
      </c>
      <c r="AC1421" s="5" t="s">
        <v>42</v>
      </c>
      <c r="AD1421" s="5" t="s">
        <v>42</v>
      </c>
      <c r="AE1421" s="5" t="s">
        <v>42</v>
      </c>
      <c r="AF1421" s="7">
        <v>42480765</v>
      </c>
      <c r="AG1421" s="7">
        <v>42469867</v>
      </c>
      <c r="AH1421" s="7">
        <v>44141973</v>
      </c>
      <c r="AI1421" s="5">
        <v>82.03</v>
      </c>
      <c r="AJ1421" s="7">
        <v>341</v>
      </c>
      <c r="AK1421" s="7">
        <v>34858650</v>
      </c>
      <c r="AL1421" s="6">
        <v>2234.788051</v>
      </c>
      <c r="AM1421" s="7">
        <v>42009705</v>
      </c>
      <c r="AN1421" s="5">
        <v>98.863150000000005</v>
      </c>
    </row>
    <row r="1422" spans="1:40" x14ac:dyDescent="0.3">
      <c r="A1422" s="4" t="s">
        <v>1471</v>
      </c>
      <c r="B1422" s="2">
        <v>4349204</v>
      </c>
      <c r="C1422" s="1" t="s">
        <v>54</v>
      </c>
      <c r="D1422" s="5">
        <v>3030.0633233100002</v>
      </c>
      <c r="E1422" s="6">
        <v>3428.767323</v>
      </c>
      <c r="F1422" s="6">
        <v>3428.767323</v>
      </c>
      <c r="G1422" s="5">
        <v>0.93899999999999995</v>
      </c>
      <c r="H1422" s="5">
        <v>8.2332640000000001</v>
      </c>
      <c r="I1422" s="5">
        <v>0.93300000000000005</v>
      </c>
      <c r="J1422" s="5">
        <v>8.4310949999999991</v>
      </c>
      <c r="K1422" s="5">
        <v>0.91868166000000007</v>
      </c>
      <c r="L1422" s="5">
        <v>0.90255711999999999</v>
      </c>
      <c r="M1422" s="5">
        <v>60.867347000000002</v>
      </c>
      <c r="N1422" s="5">
        <v>7.2908840366357097</v>
      </c>
      <c r="O1422" s="5">
        <v>2.84835821755241</v>
      </c>
      <c r="P1422" s="5">
        <v>3.0922860000000001</v>
      </c>
      <c r="Q1422" s="5">
        <v>6.3480290000000004</v>
      </c>
      <c r="R1422" s="5">
        <v>6.3480290000000004</v>
      </c>
      <c r="S1422" s="1" t="s">
        <v>49</v>
      </c>
      <c r="T1422" s="7">
        <v>823845</v>
      </c>
      <c r="U1422" s="7">
        <v>824802</v>
      </c>
      <c r="V1422" s="7">
        <v>900450</v>
      </c>
      <c r="W1422" s="7">
        <v>676542</v>
      </c>
      <c r="X1422" s="7">
        <v>1108813</v>
      </c>
      <c r="Y1422" s="7">
        <v>989000</v>
      </c>
      <c r="Z1422" s="7">
        <v>885148</v>
      </c>
      <c r="AA1422" s="7">
        <v>823845</v>
      </c>
      <c r="AB1422" s="5">
        <v>41.216999999999999</v>
      </c>
      <c r="AC1422" s="5">
        <v>50.468000000000004</v>
      </c>
      <c r="AD1422" s="5">
        <v>19.259</v>
      </c>
      <c r="AE1422" s="5">
        <v>31.303000000000001</v>
      </c>
      <c r="AF1422" s="7">
        <v>253986867</v>
      </c>
      <c r="AG1422" s="7">
        <v>253986867</v>
      </c>
      <c r="AH1422" s="7">
        <v>253986867</v>
      </c>
      <c r="AI1422" s="5">
        <v>50.09</v>
      </c>
      <c r="AJ1422" s="7">
        <v>241</v>
      </c>
      <c r="AK1422" s="7">
        <v>127226601</v>
      </c>
      <c r="AL1422" s="6">
        <v>1517.813349</v>
      </c>
      <c r="AM1422" s="7">
        <v>142167112</v>
      </c>
      <c r="AN1422" s="8">
        <v>55.974200000000003</v>
      </c>
    </row>
    <row r="1423" spans="1:40" x14ac:dyDescent="0.3">
      <c r="A1423" s="4" t="s">
        <v>1472</v>
      </c>
      <c r="B1423" s="2">
        <v>4812277</v>
      </c>
      <c r="C1423" s="1" t="s">
        <v>41</v>
      </c>
      <c r="D1423" s="5">
        <v>2671.8880415399999</v>
      </c>
      <c r="E1423" s="6">
        <v>3445.816041</v>
      </c>
      <c r="F1423" s="6" t="s">
        <v>42</v>
      </c>
      <c r="G1423" s="5">
        <v>-0.06</v>
      </c>
      <c r="H1423" s="5" t="s">
        <v>799</v>
      </c>
      <c r="I1423" s="5">
        <v>-0.06</v>
      </c>
      <c r="J1423" s="5" t="s">
        <v>799</v>
      </c>
      <c r="K1423" s="5" t="s">
        <v>799</v>
      </c>
      <c r="L1423" s="5">
        <v>0.85222560000000003</v>
      </c>
      <c r="M1423" s="5" t="s">
        <v>799</v>
      </c>
      <c r="N1423" s="5" t="s">
        <v>42</v>
      </c>
      <c r="O1423" s="5" t="s">
        <v>42</v>
      </c>
      <c r="P1423" s="5">
        <v>3.7774830000000001</v>
      </c>
      <c r="Q1423" s="5">
        <v>19.192791</v>
      </c>
      <c r="R1423" s="5">
        <v>19.192791</v>
      </c>
      <c r="S1423" s="1" t="s">
        <v>63</v>
      </c>
      <c r="T1423" s="7">
        <v>924222</v>
      </c>
      <c r="U1423" s="7">
        <v>822447</v>
      </c>
      <c r="V1423" s="7">
        <v>527159</v>
      </c>
      <c r="W1423" s="7">
        <v>468459</v>
      </c>
      <c r="X1423" s="7">
        <v>912199</v>
      </c>
      <c r="Y1423" s="7">
        <v>924222</v>
      </c>
      <c r="Z1423" s="7">
        <v>929238</v>
      </c>
      <c r="AA1423" s="7">
        <v>918681</v>
      </c>
      <c r="AB1423" s="5">
        <v>50.194000000000003</v>
      </c>
      <c r="AC1423" s="5">
        <v>49.984000000000002</v>
      </c>
      <c r="AD1423" s="5">
        <v>20.715</v>
      </c>
      <c r="AE1423" s="5">
        <v>19.681999999999999</v>
      </c>
      <c r="AF1423" s="7">
        <v>216698138</v>
      </c>
      <c r="AG1423" s="7">
        <v>216614407</v>
      </c>
      <c r="AH1423" s="7">
        <v>216310582</v>
      </c>
      <c r="AI1423" s="5">
        <v>103.44</v>
      </c>
      <c r="AJ1423" s="7">
        <v>406</v>
      </c>
      <c r="AK1423" s="7">
        <v>224160573</v>
      </c>
      <c r="AL1423" s="6">
        <v>2763.8998649999999</v>
      </c>
      <c r="AM1423" s="7">
        <v>184658365</v>
      </c>
      <c r="AN1423" s="5">
        <v>85.214560000000006</v>
      </c>
    </row>
    <row r="1424" spans="1:40" x14ac:dyDescent="0.3">
      <c r="A1424" s="4" t="s">
        <v>1473</v>
      </c>
      <c r="B1424" s="2">
        <v>100431</v>
      </c>
      <c r="C1424" s="1" t="s">
        <v>41</v>
      </c>
      <c r="D1424" s="5">
        <v>2800.2853928</v>
      </c>
      <c r="E1424" s="6" t="s">
        <v>42</v>
      </c>
      <c r="F1424" s="6">
        <v>3731.3023930000004</v>
      </c>
      <c r="G1424" s="5">
        <v>0.19700000000000001</v>
      </c>
      <c r="H1424" s="5">
        <v>21.862745098039198</v>
      </c>
      <c r="I1424" s="5">
        <v>0.19700000000000001</v>
      </c>
      <c r="J1424" s="5">
        <v>21.862745098039198</v>
      </c>
      <c r="K1424" s="5">
        <v>1.32887799677353</v>
      </c>
      <c r="L1424" s="5">
        <v>0.79342591032219301</v>
      </c>
      <c r="M1424" s="5">
        <v>3.8715280000000001</v>
      </c>
      <c r="N1424" s="5" t="s">
        <v>42</v>
      </c>
      <c r="O1424" s="5" t="s">
        <v>42</v>
      </c>
      <c r="P1424" s="5" t="s">
        <v>42</v>
      </c>
      <c r="Q1424" s="5" t="s">
        <v>42</v>
      </c>
      <c r="R1424" s="5" t="s">
        <v>42</v>
      </c>
      <c r="S1424" s="1" t="s">
        <v>49</v>
      </c>
      <c r="T1424" s="7">
        <v>805692</v>
      </c>
      <c r="U1424" s="7">
        <v>882923</v>
      </c>
      <c r="V1424" s="7">
        <v>778031</v>
      </c>
      <c r="W1424" s="7">
        <v>871135</v>
      </c>
      <c r="X1424" s="7">
        <v>744738</v>
      </c>
      <c r="Y1424" s="7">
        <v>766106</v>
      </c>
      <c r="Z1424" s="7">
        <v>777112</v>
      </c>
      <c r="AA1424" s="7">
        <v>805692</v>
      </c>
      <c r="AB1424" s="5" t="s">
        <v>42</v>
      </c>
      <c r="AC1424" s="5" t="s">
        <v>42</v>
      </c>
      <c r="AD1424" s="5" t="s">
        <v>42</v>
      </c>
      <c r="AE1424" s="5" t="s">
        <v>42</v>
      </c>
      <c r="AF1424" s="7">
        <v>125554598</v>
      </c>
      <c r="AG1424" s="7">
        <v>125487520</v>
      </c>
      <c r="AH1424" s="7">
        <v>125133281</v>
      </c>
      <c r="AI1424" s="5">
        <v>71.489999999999995</v>
      </c>
      <c r="AJ1424" s="7">
        <v>293</v>
      </c>
      <c r="AK1424" s="7">
        <v>89767820</v>
      </c>
      <c r="AL1424" s="6">
        <v>2001.8223860000001</v>
      </c>
      <c r="AM1424" s="7">
        <v>123321587</v>
      </c>
      <c r="AN1424" s="5">
        <v>98.206829999999997</v>
      </c>
    </row>
    <row r="1425" spans="1:40" x14ac:dyDescent="0.3">
      <c r="A1425" s="4" t="s">
        <v>1474</v>
      </c>
      <c r="B1425" s="2">
        <v>4189200</v>
      </c>
      <c r="C1425" s="1" t="s">
        <v>54</v>
      </c>
      <c r="D1425" s="5">
        <v>2862.2673494800001</v>
      </c>
      <c r="E1425" s="6">
        <v>6118.0803489999998</v>
      </c>
      <c r="F1425" s="6" t="s">
        <v>42</v>
      </c>
      <c r="G1425" s="5">
        <v>0.09</v>
      </c>
      <c r="H1425" s="5" t="s">
        <v>799</v>
      </c>
      <c r="I1425" s="5">
        <v>8.3000000000000004E-2</v>
      </c>
      <c r="J1425" s="5" t="s">
        <v>799</v>
      </c>
      <c r="K1425" s="5" t="s">
        <v>799</v>
      </c>
      <c r="L1425" s="5">
        <v>19.105882349999998</v>
      </c>
      <c r="M1425" s="5">
        <v>6.628571</v>
      </c>
      <c r="N1425" s="5" t="s">
        <v>42</v>
      </c>
      <c r="O1425" s="5" t="s">
        <v>42</v>
      </c>
      <c r="P1425" s="5">
        <v>1.1191120000000001</v>
      </c>
      <c r="Q1425" s="5">
        <v>7.3177680000000001</v>
      </c>
      <c r="R1425" s="5">
        <v>7.3177680000000001</v>
      </c>
      <c r="S1425" s="1" t="s">
        <v>49</v>
      </c>
      <c r="T1425" s="7">
        <v>5636523</v>
      </c>
      <c r="U1425" s="7">
        <v>6233650</v>
      </c>
      <c r="V1425" s="7">
        <v>6801240</v>
      </c>
      <c r="W1425" s="7">
        <v>6127161</v>
      </c>
      <c r="X1425" s="7">
        <v>5466904</v>
      </c>
      <c r="Y1425" s="7">
        <v>5491095</v>
      </c>
      <c r="Z1425" s="7">
        <v>5530706</v>
      </c>
      <c r="AA1425" s="7">
        <v>5636523</v>
      </c>
      <c r="AB1425" s="5">
        <v>34.511000000000003</v>
      </c>
      <c r="AC1425" s="5">
        <v>37.920999999999999</v>
      </c>
      <c r="AD1425" s="8">
        <v>8.3059999999999992</v>
      </c>
      <c r="AE1425" s="8">
        <v>10.917999999999999</v>
      </c>
      <c r="AF1425" s="7">
        <v>351779995</v>
      </c>
      <c r="AG1425" s="7">
        <v>351643593</v>
      </c>
      <c r="AH1425" s="7">
        <v>350022378</v>
      </c>
      <c r="AI1425" s="5">
        <v>93.89</v>
      </c>
      <c r="AJ1425" s="7">
        <v>450</v>
      </c>
      <c r="AK1425" s="7">
        <v>330943187</v>
      </c>
      <c r="AL1425" s="6">
        <v>2687.2586780000001</v>
      </c>
      <c r="AM1425" s="7">
        <v>350604651</v>
      </c>
      <c r="AN1425" s="5">
        <v>99.463449999999995</v>
      </c>
    </row>
    <row r="1426" spans="1:40" x14ac:dyDescent="0.3">
      <c r="A1426" s="4" t="s">
        <v>1475</v>
      </c>
      <c r="B1426" s="2">
        <v>4057075</v>
      </c>
      <c r="C1426" s="1" t="s">
        <v>54</v>
      </c>
      <c r="D1426" s="5">
        <v>2903.6338993899999</v>
      </c>
      <c r="E1426" s="6">
        <v>5975.9388989999998</v>
      </c>
      <c r="F1426" s="6">
        <v>5948.7598990000006</v>
      </c>
      <c r="G1426" s="5">
        <v>0.23</v>
      </c>
      <c r="H1426" s="5">
        <v>14.568930999999999</v>
      </c>
      <c r="I1426" s="5">
        <v>0.23</v>
      </c>
      <c r="J1426" s="5">
        <v>14.568930999999999</v>
      </c>
      <c r="K1426" s="5">
        <v>1.17283951</v>
      </c>
      <c r="L1426" s="5">
        <v>1.1485216700000001</v>
      </c>
      <c r="M1426" s="5" t="s">
        <v>799</v>
      </c>
      <c r="N1426" s="5" t="s">
        <v>799</v>
      </c>
      <c r="O1426" s="5" t="s">
        <v>799</v>
      </c>
      <c r="P1426" s="5">
        <v>3.1082749999999999</v>
      </c>
      <c r="Q1426" s="5">
        <v>9.5864379999999993</v>
      </c>
      <c r="R1426" s="5">
        <v>9.5864379999999993</v>
      </c>
      <c r="S1426" s="1" t="s">
        <v>49</v>
      </c>
      <c r="T1426" s="7">
        <v>1751554</v>
      </c>
      <c r="U1426" s="7">
        <v>1710207</v>
      </c>
      <c r="V1426" s="7">
        <v>1438936</v>
      </c>
      <c r="W1426" s="7">
        <v>1321891</v>
      </c>
      <c r="X1426" s="7">
        <v>1922590</v>
      </c>
      <c r="Y1426" s="7">
        <v>1908474</v>
      </c>
      <c r="Z1426" s="7">
        <v>1886339</v>
      </c>
      <c r="AA1426" s="7">
        <v>1751554</v>
      </c>
      <c r="AB1426" s="8">
        <v>59.9</v>
      </c>
      <c r="AC1426" s="5">
        <v>58.420999999999999</v>
      </c>
      <c r="AD1426" s="5">
        <v>29.901</v>
      </c>
      <c r="AE1426" s="5">
        <v>29.974</v>
      </c>
      <c r="AF1426" s="7">
        <v>79180956</v>
      </c>
      <c r="AG1426" s="7">
        <v>78702117</v>
      </c>
      <c r="AH1426" s="7">
        <v>77364125</v>
      </c>
      <c r="AI1426" s="5">
        <v>86.97</v>
      </c>
      <c r="AJ1426" s="7">
        <v>383</v>
      </c>
      <c r="AK1426" s="7">
        <v>68864589</v>
      </c>
      <c r="AL1426" s="6">
        <v>2525.2644780000001</v>
      </c>
      <c r="AM1426" s="7">
        <v>78446501</v>
      </c>
      <c r="AN1426" s="5">
        <v>99.07011</v>
      </c>
    </row>
    <row r="1427" spans="1:40" x14ac:dyDescent="0.3">
      <c r="A1427" s="4" t="s">
        <v>1476</v>
      </c>
      <c r="B1427" s="2">
        <v>4060262</v>
      </c>
      <c r="C1427" s="1" t="s">
        <v>41</v>
      </c>
      <c r="D1427" s="5">
        <v>2495.8963354799998</v>
      </c>
      <c r="E1427" s="6">
        <v>11808.896334999999</v>
      </c>
      <c r="F1427" s="6" t="s">
        <v>42</v>
      </c>
      <c r="G1427" s="5">
        <v>-0.12</v>
      </c>
      <c r="H1427" s="5" t="s">
        <v>799</v>
      </c>
      <c r="I1427" s="5">
        <v>-0.12</v>
      </c>
      <c r="J1427" s="5" t="s">
        <v>799</v>
      </c>
      <c r="K1427" s="5">
        <v>0.78684990999999993</v>
      </c>
      <c r="L1427" s="5">
        <v>0.52599975999999993</v>
      </c>
      <c r="M1427" s="5" t="s">
        <v>799</v>
      </c>
      <c r="N1427" s="5" t="s">
        <v>42</v>
      </c>
      <c r="O1427" s="5" t="s">
        <v>42</v>
      </c>
      <c r="P1427" s="5">
        <v>0.61998699999999995</v>
      </c>
      <c r="Q1427" s="5">
        <v>5.6119260000000004</v>
      </c>
      <c r="R1427" s="5">
        <v>5.6119260000000004</v>
      </c>
      <c r="S1427" s="1" t="s">
        <v>49</v>
      </c>
      <c r="T1427" s="7">
        <v>20066000</v>
      </c>
      <c r="U1427" s="7">
        <v>20805000</v>
      </c>
      <c r="V1427" s="7">
        <v>17478000</v>
      </c>
      <c r="W1427" s="7">
        <v>12321000</v>
      </c>
      <c r="X1427" s="7">
        <v>19047000</v>
      </c>
      <c r="Y1427" s="7">
        <v>19365000</v>
      </c>
      <c r="Z1427" s="7">
        <v>19662000</v>
      </c>
      <c r="AA1427" s="7">
        <v>20066000</v>
      </c>
      <c r="AB1427" s="5">
        <v>17.472000000000001</v>
      </c>
      <c r="AC1427" s="8">
        <v>19.72</v>
      </c>
      <c r="AD1427" s="8">
        <v>7.47</v>
      </c>
      <c r="AE1427" s="8">
        <v>9.4610000000000003</v>
      </c>
      <c r="AF1427" s="7">
        <v>284915021</v>
      </c>
      <c r="AG1427" s="7">
        <v>284687007</v>
      </c>
      <c r="AH1427" s="7">
        <v>283545707</v>
      </c>
      <c r="AI1427" s="8">
        <v>85.5</v>
      </c>
      <c r="AJ1427" s="7">
        <v>433</v>
      </c>
      <c r="AK1427" s="7">
        <v>243596833</v>
      </c>
      <c r="AL1427" s="6">
        <v>2133.908257</v>
      </c>
      <c r="AM1427" s="7">
        <v>262691639</v>
      </c>
      <c r="AN1427" s="5">
        <v>92.198490000000007</v>
      </c>
    </row>
    <row r="1428" spans="1:40" x14ac:dyDescent="0.3">
      <c r="A1428" s="4" t="s">
        <v>1477</v>
      </c>
      <c r="B1428" s="2">
        <v>29443409</v>
      </c>
      <c r="C1428" s="1" t="s">
        <v>54</v>
      </c>
      <c r="D1428" s="5">
        <v>3293.4584051000002</v>
      </c>
      <c r="E1428" s="6">
        <v>6254.4584050000003</v>
      </c>
      <c r="F1428" s="6" t="s">
        <v>42</v>
      </c>
      <c r="G1428" s="5">
        <v>-0.71</v>
      </c>
      <c r="H1428" s="5">
        <v>21.449052999999999</v>
      </c>
      <c r="I1428" s="5">
        <v>-0.71</v>
      </c>
      <c r="J1428" s="5">
        <v>21.449052999999999</v>
      </c>
      <c r="K1428" s="5" t="s">
        <v>799</v>
      </c>
      <c r="L1428" s="5">
        <v>7.7145488000000002</v>
      </c>
      <c r="M1428" s="5">
        <v>20.676209</v>
      </c>
      <c r="N1428" s="5" t="s">
        <v>42</v>
      </c>
      <c r="O1428" s="5" t="s">
        <v>42</v>
      </c>
      <c r="P1428" s="5">
        <v>1.007646</v>
      </c>
      <c r="Q1428" s="5">
        <v>5.8907069999999999</v>
      </c>
      <c r="R1428" s="5">
        <v>5.8907069999999999</v>
      </c>
      <c r="S1428" s="1" t="s">
        <v>45</v>
      </c>
      <c r="T1428" s="7">
        <v>6182000</v>
      </c>
      <c r="U1428" s="7">
        <v>6344000</v>
      </c>
      <c r="V1428" s="7">
        <v>6785000</v>
      </c>
      <c r="W1428" s="7">
        <v>5413000</v>
      </c>
      <c r="X1428" s="7">
        <v>6207000</v>
      </c>
      <c r="Y1428" s="7">
        <v>6125000</v>
      </c>
      <c r="Z1428" s="7">
        <v>6134000</v>
      </c>
      <c r="AA1428" s="7">
        <v>6182000</v>
      </c>
      <c r="AB1428" s="5">
        <v>44.338000000000001</v>
      </c>
      <c r="AC1428" s="5">
        <v>44.563000000000002</v>
      </c>
      <c r="AD1428" s="8">
        <v>8.7029999999999994</v>
      </c>
      <c r="AE1428" s="8">
        <v>8.7639999999999993</v>
      </c>
      <c r="AF1428" s="7">
        <v>79000000</v>
      </c>
      <c r="AG1428" s="7">
        <v>78000000</v>
      </c>
      <c r="AH1428" s="7">
        <v>77000000</v>
      </c>
      <c r="AI1428" s="5">
        <v>92.4</v>
      </c>
      <c r="AJ1428" s="7">
        <v>353</v>
      </c>
      <c r="AK1428" s="7">
        <v>72648980</v>
      </c>
      <c r="AL1428" s="6">
        <v>3043.2657720000002</v>
      </c>
      <c r="AM1428" s="7">
        <v>69905744</v>
      </c>
      <c r="AN1428" s="5">
        <v>88.914180000000002</v>
      </c>
    </row>
    <row r="1429" spans="1:40" x14ac:dyDescent="0.3">
      <c r="A1429" s="4" t="s">
        <v>1478</v>
      </c>
      <c r="B1429" s="2">
        <v>4721056</v>
      </c>
      <c r="C1429" s="1" t="s">
        <v>54</v>
      </c>
      <c r="D1429" s="5">
        <v>2715.5503757400002</v>
      </c>
      <c r="E1429" s="6">
        <v>3971.5123749999998</v>
      </c>
      <c r="F1429" s="6" t="s">
        <v>42</v>
      </c>
      <c r="G1429" s="8">
        <v>1.03</v>
      </c>
      <c r="H1429" s="5">
        <v>13.204164</v>
      </c>
      <c r="I1429" s="8">
        <v>1.03</v>
      </c>
      <c r="J1429" s="5">
        <v>13.204164</v>
      </c>
      <c r="K1429" s="5">
        <v>1.70621427</v>
      </c>
      <c r="L1429" s="5">
        <v>1.6673970199999999</v>
      </c>
      <c r="M1429" s="5" t="s">
        <v>799</v>
      </c>
      <c r="N1429" s="5" t="s">
        <v>42</v>
      </c>
      <c r="O1429" s="5" t="s">
        <v>42</v>
      </c>
      <c r="P1429" s="5">
        <v>3.8591229999999999</v>
      </c>
      <c r="Q1429" s="5">
        <v>9.7228030000000008</v>
      </c>
      <c r="R1429" s="5">
        <v>9.7228030000000008</v>
      </c>
      <c r="S1429" s="1" t="s">
        <v>49</v>
      </c>
      <c r="T1429" s="7">
        <v>794632</v>
      </c>
      <c r="U1429" s="7">
        <v>846431</v>
      </c>
      <c r="V1429" s="7">
        <v>790909</v>
      </c>
      <c r="W1429" s="7">
        <v>794307</v>
      </c>
      <c r="X1429" s="7">
        <v>1029123</v>
      </c>
      <c r="Y1429" s="7">
        <v>984536</v>
      </c>
      <c r="Z1429" s="7">
        <v>934281</v>
      </c>
      <c r="AA1429" s="7">
        <v>794632</v>
      </c>
      <c r="AB1429" s="5">
        <v>47.906999999999996</v>
      </c>
      <c r="AC1429" s="5">
        <v>56.978999999999999</v>
      </c>
      <c r="AD1429" s="5">
        <v>25.831</v>
      </c>
      <c r="AE1429" s="5">
        <v>39.253</v>
      </c>
      <c r="AF1429" s="7">
        <v>59473000</v>
      </c>
      <c r="AG1429" s="7">
        <v>58825000</v>
      </c>
      <c r="AH1429" s="7">
        <v>57711000</v>
      </c>
      <c r="AI1429" s="5">
        <v>84.53</v>
      </c>
      <c r="AJ1429" s="7">
        <v>406</v>
      </c>
      <c r="AK1429" s="7">
        <v>50274412</v>
      </c>
      <c r="AL1429" s="6">
        <v>2295.5296509999998</v>
      </c>
      <c r="AM1429" s="7">
        <v>58922290</v>
      </c>
      <c r="AN1429" s="5">
        <v>99.073539999999994</v>
      </c>
    </row>
    <row r="1430" spans="1:40" x14ac:dyDescent="0.3">
      <c r="A1430" s="4" t="s">
        <v>1479</v>
      </c>
      <c r="B1430" s="2">
        <v>9167688</v>
      </c>
      <c r="C1430" s="1" t="s">
        <v>54</v>
      </c>
      <c r="D1430" s="5">
        <v>3023.0463475199999</v>
      </c>
      <c r="E1430" s="6">
        <v>3821.218347</v>
      </c>
      <c r="F1430" s="6" t="s">
        <v>42</v>
      </c>
      <c r="G1430" s="5">
        <v>0.09</v>
      </c>
      <c r="H1430" s="5">
        <v>8.9985630000000008</v>
      </c>
      <c r="I1430" s="5">
        <v>0.09</v>
      </c>
      <c r="J1430" s="5">
        <v>8.9985630000000008</v>
      </c>
      <c r="K1430" s="5" t="s">
        <v>799</v>
      </c>
      <c r="L1430" s="5">
        <v>2.3288690500000002</v>
      </c>
      <c r="M1430" s="5">
        <v>7.6967210000000001</v>
      </c>
      <c r="N1430" s="5" t="s">
        <v>42</v>
      </c>
      <c r="O1430" s="5" t="s">
        <v>42</v>
      </c>
      <c r="P1430" s="5">
        <v>2.5540820000000002</v>
      </c>
      <c r="Q1430" s="5">
        <v>6.5895910000000004</v>
      </c>
      <c r="R1430" s="5">
        <v>6.5895910000000004</v>
      </c>
      <c r="S1430" s="1" t="s">
        <v>49</v>
      </c>
      <c r="T1430" s="7">
        <v>1400038</v>
      </c>
      <c r="U1430" s="7">
        <v>1378663</v>
      </c>
      <c r="V1430" s="7">
        <v>706913</v>
      </c>
      <c r="W1430" s="7">
        <v>607356</v>
      </c>
      <c r="X1430" s="7">
        <v>1496122</v>
      </c>
      <c r="Y1430" s="7">
        <v>1503856</v>
      </c>
      <c r="Z1430" s="7">
        <v>1477547</v>
      </c>
      <c r="AA1430" s="7">
        <v>1400038</v>
      </c>
      <c r="AB1430" s="5">
        <v>34.683999999999997</v>
      </c>
      <c r="AC1430" s="5">
        <v>32.835999999999999</v>
      </c>
      <c r="AD1430" s="5">
        <v>40.332999999999998</v>
      </c>
      <c r="AE1430" s="8">
        <v>38.119999999999997</v>
      </c>
      <c r="AF1430" s="7">
        <v>163055555</v>
      </c>
      <c r="AG1430" s="7">
        <v>160971584</v>
      </c>
      <c r="AH1430" s="7">
        <v>160910811</v>
      </c>
      <c r="AI1430" s="5">
        <v>9.52</v>
      </c>
      <c r="AJ1430" s="7">
        <v>75</v>
      </c>
      <c r="AK1430" s="7">
        <v>15320139</v>
      </c>
      <c r="AL1430" s="6">
        <v>287.71221000000003</v>
      </c>
      <c r="AM1430" s="7">
        <v>21388957</v>
      </c>
      <c r="AN1430" s="5">
        <v>13.287409999999999</v>
      </c>
    </row>
    <row r="1431" spans="1:40" x14ac:dyDescent="0.3">
      <c r="A1431" s="4" t="s">
        <v>1480</v>
      </c>
      <c r="B1431" s="2">
        <v>8595858</v>
      </c>
      <c r="C1431" s="1" t="s">
        <v>41</v>
      </c>
      <c r="D1431" s="5">
        <v>3040.1981249400001</v>
      </c>
      <c r="E1431" s="6">
        <v>2961.3841240000002</v>
      </c>
      <c r="F1431" s="6" t="s">
        <v>42</v>
      </c>
      <c r="G1431" s="5">
        <v>-0.315</v>
      </c>
      <c r="H1431" s="5" t="s">
        <v>799</v>
      </c>
      <c r="I1431" s="5">
        <v>-0.315</v>
      </c>
      <c r="J1431" s="5" t="s">
        <v>799</v>
      </c>
      <c r="K1431" s="5">
        <v>39.103915659999998</v>
      </c>
      <c r="L1431" s="5">
        <v>6.9798387100000001</v>
      </c>
      <c r="M1431" s="5" t="s">
        <v>799</v>
      </c>
      <c r="N1431" s="5" t="s">
        <v>42</v>
      </c>
      <c r="O1431" s="5" t="s">
        <v>42</v>
      </c>
      <c r="P1431" s="5">
        <v>5.1547340000000004</v>
      </c>
      <c r="Q1431" s="5" t="s">
        <v>799</v>
      </c>
      <c r="R1431" s="5">
        <v>-148.73853</v>
      </c>
      <c r="S1431" s="1" t="s">
        <v>49</v>
      </c>
      <c r="T1431" s="7">
        <v>493632</v>
      </c>
      <c r="U1431" s="7">
        <v>383471</v>
      </c>
      <c r="V1431" s="7">
        <v>276984</v>
      </c>
      <c r="W1431" s="7">
        <v>139670</v>
      </c>
      <c r="X1431" s="7">
        <v>574498</v>
      </c>
      <c r="Y1431" s="7">
        <v>547474</v>
      </c>
      <c r="Z1431" s="7">
        <v>520659</v>
      </c>
      <c r="AA1431" s="7">
        <v>493632</v>
      </c>
      <c r="AB1431" s="5">
        <v>88.034000000000006</v>
      </c>
      <c r="AC1431" s="5">
        <v>86.816999999999993</v>
      </c>
      <c r="AD1431" s="5">
        <v>0.39700000000000002</v>
      </c>
      <c r="AE1431" s="5">
        <v>-4.5490000000000004</v>
      </c>
      <c r="AF1431" s="7">
        <v>58435576</v>
      </c>
      <c r="AG1431" s="7">
        <v>58166309</v>
      </c>
      <c r="AH1431" s="7">
        <v>57506462</v>
      </c>
      <c r="AI1431" s="5">
        <v>95.56</v>
      </c>
      <c r="AJ1431" s="7">
        <v>306</v>
      </c>
      <c r="AK1431" s="7">
        <v>55947425</v>
      </c>
      <c r="AL1431" s="6">
        <v>2905.34978</v>
      </c>
      <c r="AM1431" s="7">
        <v>53672721</v>
      </c>
      <c r="AN1431" s="5">
        <v>91.679040000000001</v>
      </c>
    </row>
    <row r="1432" spans="1:40" x14ac:dyDescent="0.3">
      <c r="A1432" s="4" t="s">
        <v>1481</v>
      </c>
      <c r="B1432" s="2">
        <v>4102290</v>
      </c>
      <c r="C1432" s="1" t="s">
        <v>54</v>
      </c>
      <c r="D1432" s="5">
        <v>3207.0182144</v>
      </c>
      <c r="E1432" s="6">
        <v>4925.8032139999996</v>
      </c>
      <c r="F1432" s="6">
        <v>4925.8032139999996</v>
      </c>
      <c r="G1432" s="5">
        <v>0.42</v>
      </c>
      <c r="H1432" s="5">
        <v>9.9552460000000007</v>
      </c>
      <c r="I1432" s="5">
        <v>0.42</v>
      </c>
      <c r="J1432" s="5">
        <v>9.9552460000000007</v>
      </c>
      <c r="K1432" s="5">
        <v>1.7324333699999999</v>
      </c>
      <c r="L1432" s="5">
        <v>1.7324333699999999</v>
      </c>
      <c r="M1432" s="5">
        <v>77.596898999999993</v>
      </c>
      <c r="N1432" s="5" t="s">
        <v>42</v>
      </c>
      <c r="O1432" s="5" t="s">
        <v>42</v>
      </c>
      <c r="P1432" s="5">
        <v>9.9629930000000009</v>
      </c>
      <c r="Q1432" s="5">
        <v>11.76938</v>
      </c>
      <c r="R1432" s="5">
        <v>11.76938</v>
      </c>
      <c r="S1432" s="1" t="s">
        <v>49</v>
      </c>
      <c r="T1432" s="7">
        <v>460668</v>
      </c>
      <c r="U1432" s="7">
        <v>321688</v>
      </c>
      <c r="V1432" s="7">
        <v>280976</v>
      </c>
      <c r="W1432" s="7">
        <v>287258</v>
      </c>
      <c r="X1432" s="7">
        <v>494410</v>
      </c>
      <c r="Y1432" s="7">
        <v>485906</v>
      </c>
      <c r="Z1432" s="7">
        <v>477131</v>
      </c>
      <c r="AA1432" s="7">
        <v>460668</v>
      </c>
      <c r="AB1432" s="8">
        <v>100</v>
      </c>
      <c r="AC1432" s="8">
        <v>100</v>
      </c>
      <c r="AD1432" s="5">
        <v>82.855999999999995</v>
      </c>
      <c r="AE1432" s="5">
        <v>83.924000000000007</v>
      </c>
      <c r="AF1432" s="7">
        <v>160246154</v>
      </c>
      <c r="AG1432" s="7">
        <v>160169093</v>
      </c>
      <c r="AH1432" s="7">
        <v>149334219</v>
      </c>
      <c r="AI1432" s="5">
        <v>20.16</v>
      </c>
      <c r="AJ1432" s="7">
        <v>324</v>
      </c>
      <c r="AK1432" s="7">
        <v>32300943</v>
      </c>
      <c r="AL1432" s="6">
        <v>646.66487800000004</v>
      </c>
      <c r="AM1432" s="7">
        <v>147832112</v>
      </c>
      <c r="AN1432" s="5">
        <v>92.285070000000005</v>
      </c>
    </row>
    <row r="1433" spans="1:40" x14ac:dyDescent="0.3">
      <c r="A1433" s="4" t="s">
        <v>1482</v>
      </c>
      <c r="B1433" s="2">
        <v>4010843</v>
      </c>
      <c r="C1433" s="1" t="s">
        <v>54</v>
      </c>
      <c r="D1433" s="5">
        <v>2596.2312715500002</v>
      </c>
      <c r="E1433" s="6">
        <v>3023.8252710000002</v>
      </c>
      <c r="F1433" s="6" t="s">
        <v>42</v>
      </c>
      <c r="G1433" s="5">
        <v>0.4</v>
      </c>
      <c r="H1433" s="5">
        <v>19.476876000000001</v>
      </c>
      <c r="I1433" s="5">
        <v>0.4</v>
      </c>
      <c r="J1433" s="5">
        <v>19.476876000000001</v>
      </c>
      <c r="K1433" s="5">
        <v>3.9107931200000001</v>
      </c>
      <c r="L1433" s="5">
        <v>3.71941509</v>
      </c>
      <c r="M1433" s="5">
        <v>21.588235000000001</v>
      </c>
      <c r="N1433" s="5" t="s">
        <v>42</v>
      </c>
      <c r="O1433" s="5" t="s">
        <v>42</v>
      </c>
      <c r="P1433" s="5">
        <v>1.161964</v>
      </c>
      <c r="Q1433" s="5">
        <v>6.1655360000000003</v>
      </c>
      <c r="R1433" s="5">
        <v>6.1655360000000003</v>
      </c>
      <c r="S1433" s="1" t="s">
        <v>49</v>
      </c>
      <c r="T1433" s="7">
        <v>2424706</v>
      </c>
      <c r="U1433" s="7">
        <v>2066084</v>
      </c>
      <c r="V1433" s="7">
        <v>1869275</v>
      </c>
      <c r="W1433" s="7">
        <v>1827889</v>
      </c>
      <c r="X1433" s="7">
        <v>2602340</v>
      </c>
      <c r="Y1433" s="7">
        <v>2557709</v>
      </c>
      <c r="Z1433" s="7">
        <v>2486811</v>
      </c>
      <c r="AA1433" s="7">
        <v>2424706</v>
      </c>
      <c r="AB1433" s="5">
        <v>16.454000000000001</v>
      </c>
      <c r="AC1433" s="5">
        <v>17.260999999999999</v>
      </c>
      <c r="AD1433" s="8">
        <v>11.807</v>
      </c>
      <c r="AE1433" s="8">
        <v>12.282999999999999</v>
      </c>
      <c r="AF1433" s="7">
        <v>101059995</v>
      </c>
      <c r="AG1433" s="7">
        <v>101481447</v>
      </c>
      <c r="AH1433" s="7">
        <v>100786066</v>
      </c>
      <c r="AI1433" s="5">
        <v>100.59</v>
      </c>
      <c r="AJ1433" s="7">
        <v>314</v>
      </c>
      <c r="AK1433" s="7">
        <v>101651473</v>
      </c>
      <c r="AL1433" s="6">
        <v>2611.4263409999999</v>
      </c>
      <c r="AM1433" s="7">
        <v>99515895</v>
      </c>
      <c r="AN1433" s="8">
        <v>98.472099999999998</v>
      </c>
    </row>
    <row r="1434" spans="1:40" x14ac:dyDescent="0.3">
      <c r="A1434" s="4" t="s">
        <v>1483</v>
      </c>
      <c r="B1434" s="2">
        <v>4121647</v>
      </c>
      <c r="C1434" s="1" t="s">
        <v>54</v>
      </c>
      <c r="D1434" s="5">
        <v>2954.9728583199999</v>
      </c>
      <c r="E1434" s="6">
        <v>5580.159858</v>
      </c>
      <c r="F1434" s="6">
        <v>5580.159858</v>
      </c>
      <c r="G1434" s="5">
        <v>0.88900000000000001</v>
      </c>
      <c r="H1434" s="5">
        <v>6.5290140000000001</v>
      </c>
      <c r="I1434" s="5">
        <v>0.88900000000000001</v>
      </c>
      <c r="J1434" s="5">
        <v>6.5290140000000001</v>
      </c>
      <c r="K1434" s="5" t="s">
        <v>799</v>
      </c>
      <c r="L1434" s="5">
        <v>1.0377999099999999</v>
      </c>
      <c r="M1434" s="5">
        <v>5.814838</v>
      </c>
      <c r="N1434" s="5">
        <v>5.5369947629208101</v>
      </c>
      <c r="O1434" s="5">
        <v>5.3920383674104402</v>
      </c>
      <c r="P1434" s="5">
        <v>1.8869130000000001</v>
      </c>
      <c r="Q1434" s="5">
        <v>7.0460120000000002</v>
      </c>
      <c r="R1434" s="5">
        <v>7.0460120000000002</v>
      </c>
      <c r="S1434" s="1" t="s">
        <v>49</v>
      </c>
      <c r="T1434" s="7">
        <v>2910930</v>
      </c>
      <c r="U1434" s="7">
        <v>3279245</v>
      </c>
      <c r="V1434" s="7">
        <v>2991093</v>
      </c>
      <c r="W1434" s="7">
        <v>2937780</v>
      </c>
      <c r="X1434" s="7">
        <v>2957296</v>
      </c>
      <c r="Y1434" s="7">
        <v>2863712</v>
      </c>
      <c r="Z1434" s="7">
        <v>2884855</v>
      </c>
      <c r="AA1434" s="7">
        <v>2910930</v>
      </c>
      <c r="AB1434" s="8">
        <v>41.01</v>
      </c>
      <c r="AC1434" s="5">
        <v>41.774000000000001</v>
      </c>
      <c r="AD1434" s="5">
        <v>25.178999999999998</v>
      </c>
      <c r="AE1434" s="5">
        <v>26.274000000000001</v>
      </c>
      <c r="AF1434" s="7">
        <v>162477713</v>
      </c>
      <c r="AG1434" s="7">
        <v>166880211</v>
      </c>
      <c r="AH1434" s="7">
        <v>196874524</v>
      </c>
      <c r="AI1434" s="5">
        <v>102.57</v>
      </c>
      <c r="AJ1434" s="7">
        <v>383</v>
      </c>
      <c r="AK1434" s="7">
        <v>165266014</v>
      </c>
      <c r="AL1434" s="6">
        <v>3030.9786960000001</v>
      </c>
      <c r="AM1434" s="7">
        <v>159255580</v>
      </c>
      <c r="AN1434" s="5">
        <v>98.841769999999997</v>
      </c>
    </row>
    <row r="1435" spans="1:40" x14ac:dyDescent="0.3">
      <c r="A1435" s="4" t="s">
        <v>1484</v>
      </c>
      <c r="B1435" s="2">
        <v>4185702</v>
      </c>
      <c r="C1435" s="1" t="s">
        <v>54</v>
      </c>
      <c r="D1435" s="5">
        <v>2667.3935092900001</v>
      </c>
      <c r="E1435" s="6">
        <v>3683.5935089999998</v>
      </c>
      <c r="F1435" s="6" t="s">
        <v>42</v>
      </c>
      <c r="G1435" s="5">
        <v>0.47</v>
      </c>
      <c r="H1435" s="5">
        <v>72.858974000000003</v>
      </c>
      <c r="I1435" s="5">
        <v>0.47</v>
      </c>
      <c r="J1435" s="5">
        <v>72.858974000000003</v>
      </c>
      <c r="K1435" s="5">
        <v>32.034949269999998</v>
      </c>
      <c r="L1435" s="5">
        <v>1.2351662699999999</v>
      </c>
      <c r="M1435" s="5">
        <v>24.348756999999999</v>
      </c>
      <c r="N1435" s="5" t="s">
        <v>42</v>
      </c>
      <c r="O1435" s="5" t="s">
        <v>42</v>
      </c>
      <c r="P1435" s="5">
        <v>0.20368600000000001</v>
      </c>
      <c r="Q1435" s="5">
        <v>6.1240119999999996</v>
      </c>
      <c r="R1435" s="5">
        <v>6.1240119999999996</v>
      </c>
      <c r="S1435" s="1" t="s">
        <v>49</v>
      </c>
      <c r="T1435" s="7">
        <v>18914500</v>
      </c>
      <c r="U1435" s="7">
        <v>19827500</v>
      </c>
      <c r="V1435" s="7">
        <v>20724400</v>
      </c>
      <c r="W1435" s="7">
        <v>18001000</v>
      </c>
      <c r="X1435" s="7">
        <v>18084700</v>
      </c>
      <c r="Y1435" s="7">
        <v>18230100</v>
      </c>
      <c r="Z1435" s="7">
        <v>18565500</v>
      </c>
      <c r="AA1435" s="7">
        <v>18914500</v>
      </c>
      <c r="AB1435" s="5">
        <v>17.754000000000001</v>
      </c>
      <c r="AC1435" s="5">
        <v>17.376000000000001</v>
      </c>
      <c r="AD1435" s="8">
        <v>2.8279999999999998</v>
      </c>
      <c r="AE1435" s="8">
        <v>2.5230000000000001</v>
      </c>
      <c r="AF1435" s="7">
        <v>47296315</v>
      </c>
      <c r="AG1435" s="7">
        <v>47707441</v>
      </c>
      <c r="AH1435" s="7">
        <v>49111903</v>
      </c>
      <c r="AI1435" s="5">
        <v>102.56</v>
      </c>
      <c r="AJ1435" s="7">
        <v>400</v>
      </c>
      <c r="AK1435" s="7">
        <v>48137335</v>
      </c>
      <c r="AL1435" s="6">
        <v>2735.6447480000002</v>
      </c>
      <c r="AM1435" s="7">
        <v>46211006</v>
      </c>
      <c r="AN1435" s="8">
        <v>98.454599999999999</v>
      </c>
    </row>
    <row r="1436" spans="1:40" x14ac:dyDescent="0.3">
      <c r="A1436" s="4" t="s">
        <v>1485</v>
      </c>
      <c r="B1436" s="2">
        <v>4604644</v>
      </c>
      <c r="C1436" s="1" t="s">
        <v>41</v>
      </c>
      <c r="D1436" s="5">
        <v>2599.6913984799999</v>
      </c>
      <c r="E1436" s="6">
        <v>7534.2913980000003</v>
      </c>
      <c r="F1436" s="6" t="s">
        <v>42</v>
      </c>
      <c r="G1436" s="5">
        <v>-0.251</v>
      </c>
      <c r="H1436" s="5" t="s">
        <v>799</v>
      </c>
      <c r="I1436" s="5">
        <v>-0.251</v>
      </c>
      <c r="J1436" s="5" t="s">
        <v>799</v>
      </c>
      <c r="K1436" s="5" t="s">
        <v>799</v>
      </c>
      <c r="L1436" s="5">
        <v>1.3709677400000002</v>
      </c>
      <c r="M1436" s="5">
        <v>15.859676</v>
      </c>
      <c r="N1436" s="5" t="s">
        <v>42</v>
      </c>
      <c r="O1436" s="5" t="s">
        <v>42</v>
      </c>
      <c r="P1436" s="5">
        <v>2.5237970000000001</v>
      </c>
      <c r="Q1436" s="5">
        <v>10.732609</v>
      </c>
      <c r="R1436" s="5">
        <v>10.732609</v>
      </c>
      <c r="S1436" s="1" t="s">
        <v>49</v>
      </c>
      <c r="T1436" s="7">
        <v>2743300</v>
      </c>
      <c r="U1436" s="7">
        <v>2539300</v>
      </c>
      <c r="V1436" s="7">
        <v>2225100</v>
      </c>
      <c r="W1436" s="7">
        <v>1860100</v>
      </c>
      <c r="X1436" s="7">
        <v>2985300</v>
      </c>
      <c r="Y1436" s="7">
        <v>2889000</v>
      </c>
      <c r="Z1436" s="7">
        <v>2794500</v>
      </c>
      <c r="AA1436" s="7">
        <v>2743300</v>
      </c>
      <c r="AB1436" s="5">
        <v>23.603000000000002</v>
      </c>
      <c r="AC1436" s="5">
        <v>23.635999999999999</v>
      </c>
      <c r="AD1436" s="5">
        <v>19.428999999999998</v>
      </c>
      <c r="AE1436" s="5">
        <v>19.960999999999999</v>
      </c>
      <c r="AF1436" s="7">
        <v>126397051</v>
      </c>
      <c r="AG1436" s="7">
        <v>126393090</v>
      </c>
      <c r="AH1436" s="7">
        <v>125493213</v>
      </c>
      <c r="AI1436" s="5">
        <v>70.86</v>
      </c>
      <c r="AJ1436" s="7">
        <v>230</v>
      </c>
      <c r="AK1436" s="7">
        <v>89555375</v>
      </c>
      <c r="AL1436" s="6">
        <v>1842.154063</v>
      </c>
      <c r="AM1436" s="7">
        <v>75006713</v>
      </c>
      <c r="AN1436" s="5">
        <v>59.348889999999997</v>
      </c>
    </row>
    <row r="1437" spans="1:40" x14ac:dyDescent="0.3">
      <c r="A1437" s="4" t="s">
        <v>1486</v>
      </c>
      <c r="B1437" s="2">
        <v>4057113</v>
      </c>
      <c r="C1437" s="1" t="s">
        <v>54</v>
      </c>
      <c r="D1437" s="5">
        <v>2757.1888520699999</v>
      </c>
      <c r="E1437" s="6">
        <v>4173.3648519999997</v>
      </c>
      <c r="F1437" s="6">
        <v>4173.3648519999997</v>
      </c>
      <c r="G1437" s="5">
        <v>0.77800000000000002</v>
      </c>
      <c r="H1437" s="5">
        <v>24.56101</v>
      </c>
      <c r="I1437" s="5">
        <v>0.77800000000000002</v>
      </c>
      <c r="J1437" s="5">
        <v>24.56101</v>
      </c>
      <c r="K1437" s="5">
        <v>3.32836439</v>
      </c>
      <c r="L1437" s="5">
        <v>2.0364834099999998</v>
      </c>
      <c r="M1437" s="5" t="s">
        <v>799</v>
      </c>
      <c r="N1437" s="5" t="s">
        <v>799</v>
      </c>
      <c r="O1437" s="5" t="s">
        <v>799</v>
      </c>
      <c r="P1437" s="5">
        <v>5.5094729999999998</v>
      </c>
      <c r="Q1437" s="5">
        <v>13.888669999999999</v>
      </c>
      <c r="R1437" s="5">
        <v>13.888669999999999</v>
      </c>
      <c r="S1437" s="1" t="s">
        <v>49</v>
      </c>
      <c r="T1437" s="7">
        <v>670604</v>
      </c>
      <c r="U1437" s="7">
        <v>680704</v>
      </c>
      <c r="V1437" s="7">
        <v>569968</v>
      </c>
      <c r="W1437" s="7">
        <v>488198</v>
      </c>
      <c r="X1437" s="7">
        <v>757489</v>
      </c>
      <c r="Y1437" s="7">
        <v>728898</v>
      </c>
      <c r="Z1437" s="7">
        <v>698219</v>
      </c>
      <c r="AA1437" s="7">
        <v>670604</v>
      </c>
      <c r="AB1437" s="5">
        <v>38.521000000000001</v>
      </c>
      <c r="AC1437" s="5">
        <v>42.405999999999999</v>
      </c>
      <c r="AD1437" s="5">
        <v>35.530999999999999</v>
      </c>
      <c r="AE1437" s="5">
        <v>39.280999999999999</v>
      </c>
      <c r="AF1437" s="7">
        <v>22773000</v>
      </c>
      <c r="AG1437" s="7">
        <v>22299000</v>
      </c>
      <c r="AH1437" s="7">
        <v>17796741</v>
      </c>
      <c r="AI1437" s="5">
        <v>85.41</v>
      </c>
      <c r="AJ1437" s="7">
        <v>342</v>
      </c>
      <c r="AK1437" s="7">
        <v>19530934</v>
      </c>
      <c r="AL1437" s="6">
        <v>2354.8447120000001</v>
      </c>
      <c r="AM1437" s="7">
        <v>22439896</v>
      </c>
      <c r="AN1437" s="5">
        <v>98.128140000000002</v>
      </c>
    </row>
    <row r="1438" spans="1:40" x14ac:dyDescent="0.3">
      <c r="A1438" s="4" t="s">
        <v>1487</v>
      </c>
      <c r="B1438" s="2">
        <v>4964035</v>
      </c>
      <c r="C1438" s="1" t="s">
        <v>41</v>
      </c>
      <c r="D1438" s="5">
        <v>2850.86222946</v>
      </c>
      <c r="E1438" s="6">
        <v>2692.9442290000002</v>
      </c>
      <c r="F1438" s="6" t="s">
        <v>42</v>
      </c>
      <c r="G1438" s="5">
        <v>0.29699999999999999</v>
      </c>
      <c r="H1438" s="5">
        <v>46.57835</v>
      </c>
      <c r="I1438" s="5">
        <v>0.29699999999999999</v>
      </c>
      <c r="J1438" s="5">
        <v>46.57835</v>
      </c>
      <c r="K1438" s="5">
        <v>1.7713611199999999</v>
      </c>
      <c r="L1438" s="5">
        <v>1.57361704</v>
      </c>
      <c r="M1438" s="5" t="s">
        <v>799</v>
      </c>
      <c r="N1438" s="5" t="s">
        <v>42</v>
      </c>
      <c r="O1438" s="5" t="s">
        <v>42</v>
      </c>
      <c r="P1438" s="5">
        <v>2.080263</v>
      </c>
      <c r="Q1438" s="5">
        <v>12.420757</v>
      </c>
      <c r="R1438" s="5">
        <v>12.420757</v>
      </c>
      <c r="S1438" s="1" t="s">
        <v>49</v>
      </c>
      <c r="T1438" s="7">
        <v>1661739</v>
      </c>
      <c r="U1438" s="7">
        <v>2000580</v>
      </c>
      <c r="V1438" s="7">
        <v>1805162</v>
      </c>
      <c r="W1438" s="7">
        <v>1229215</v>
      </c>
      <c r="X1438" s="7">
        <v>1294521</v>
      </c>
      <c r="Y1438" s="7">
        <v>1349089</v>
      </c>
      <c r="Z1438" s="7">
        <v>1496470</v>
      </c>
      <c r="AA1438" s="7">
        <v>1661739</v>
      </c>
      <c r="AB1438" s="5">
        <v>39.607999999999997</v>
      </c>
      <c r="AC1438" s="5">
        <v>33.792999999999999</v>
      </c>
      <c r="AD1438" s="5">
        <v>23.317</v>
      </c>
      <c r="AE1438" s="5">
        <v>15.113</v>
      </c>
      <c r="AF1438" s="7">
        <v>46330932</v>
      </c>
      <c r="AG1438" s="7">
        <v>46146009</v>
      </c>
      <c r="AH1438" s="7">
        <v>45936090</v>
      </c>
      <c r="AI1438" s="8">
        <v>101.01</v>
      </c>
      <c r="AJ1438" s="7">
        <v>359</v>
      </c>
      <c r="AK1438" s="7">
        <v>46801546</v>
      </c>
      <c r="AL1438" s="6">
        <v>2879.6991250000001</v>
      </c>
      <c r="AM1438" s="7">
        <v>45334821</v>
      </c>
      <c r="AN1438" s="5">
        <v>97.845889999999997</v>
      </c>
    </row>
    <row r="1439" spans="1:40" x14ac:dyDescent="0.3">
      <c r="A1439" s="4" t="s">
        <v>1488</v>
      </c>
      <c r="B1439" s="2">
        <v>4987464</v>
      </c>
      <c r="C1439" s="1" t="s">
        <v>41</v>
      </c>
      <c r="D1439" s="5">
        <v>2779.0264725299999</v>
      </c>
      <c r="E1439" s="6">
        <v>4324.8154720000002</v>
      </c>
      <c r="F1439" s="6" t="s">
        <v>42</v>
      </c>
      <c r="G1439" s="8">
        <v>1.8</v>
      </c>
      <c r="H1439" s="5">
        <v>11.880207</v>
      </c>
      <c r="I1439" s="8">
        <v>1.8</v>
      </c>
      <c r="J1439" s="5">
        <v>11.880207</v>
      </c>
      <c r="K1439" s="5" t="s">
        <v>799</v>
      </c>
      <c r="L1439" s="5">
        <v>1.64182067</v>
      </c>
      <c r="M1439" s="5">
        <v>6.5295649999999998</v>
      </c>
      <c r="N1439" s="5" t="s">
        <v>42</v>
      </c>
      <c r="O1439" s="5" t="s">
        <v>42</v>
      </c>
      <c r="P1439" s="5">
        <v>1.184639</v>
      </c>
      <c r="Q1439" s="5">
        <v>8.7657150000000001</v>
      </c>
      <c r="R1439" s="5">
        <v>8.7657150000000001</v>
      </c>
      <c r="S1439" s="1" t="s">
        <v>49</v>
      </c>
      <c r="T1439" s="7">
        <v>3468045</v>
      </c>
      <c r="U1439" s="7">
        <v>4881872</v>
      </c>
      <c r="V1439" s="7">
        <v>4078092</v>
      </c>
      <c r="W1439" s="7">
        <v>2486597</v>
      </c>
      <c r="X1439" s="7">
        <v>3650747</v>
      </c>
      <c r="Y1439" s="7">
        <v>3597376</v>
      </c>
      <c r="Z1439" s="7">
        <v>3501437</v>
      </c>
      <c r="AA1439" s="7">
        <v>3468045</v>
      </c>
      <c r="AB1439" s="5">
        <v>22.555</v>
      </c>
      <c r="AC1439" s="5">
        <v>22.667999999999999</v>
      </c>
      <c r="AD1439" s="8">
        <v>11.670999999999999</v>
      </c>
      <c r="AE1439" s="8">
        <v>11.952</v>
      </c>
      <c r="AF1439" s="7">
        <v>22420560</v>
      </c>
      <c r="AG1439" s="7">
        <v>22401561</v>
      </c>
      <c r="AH1439" s="7">
        <v>22134344</v>
      </c>
      <c r="AI1439" s="5">
        <v>100.66</v>
      </c>
      <c r="AJ1439" s="7">
        <v>368</v>
      </c>
      <c r="AK1439" s="7">
        <v>33820607</v>
      </c>
      <c r="AL1439" s="6">
        <v>2797.302404</v>
      </c>
      <c r="AM1439" s="7">
        <v>32133150</v>
      </c>
      <c r="AN1439" s="5">
        <v>95.635390000000001</v>
      </c>
    </row>
    <row r="1440" spans="1:40" x14ac:dyDescent="0.3">
      <c r="A1440" s="4" t="s">
        <v>1489</v>
      </c>
      <c r="B1440" s="2">
        <v>6536582</v>
      </c>
      <c r="C1440" s="1" t="s">
        <v>54</v>
      </c>
      <c r="D1440" s="5">
        <v>3214.3865239500001</v>
      </c>
      <c r="E1440" s="6">
        <v>3662.4465230000001</v>
      </c>
      <c r="F1440" s="6" t="s">
        <v>42</v>
      </c>
      <c r="G1440" s="5">
        <v>0.44</v>
      </c>
      <c r="H1440" s="5">
        <v>9.4476460000000007</v>
      </c>
      <c r="I1440" s="5">
        <v>0.44</v>
      </c>
      <c r="J1440" s="5">
        <v>9.4476460000000007</v>
      </c>
      <c r="K1440" s="5">
        <v>1.63222969</v>
      </c>
      <c r="L1440" s="5">
        <v>1.63222969</v>
      </c>
      <c r="M1440" s="5">
        <v>9.0561690000000006</v>
      </c>
      <c r="N1440" s="5" t="s">
        <v>42</v>
      </c>
      <c r="O1440" s="5" t="s">
        <v>42</v>
      </c>
      <c r="P1440" s="5">
        <v>0.82366099999999998</v>
      </c>
      <c r="Q1440" s="5">
        <v>3.5473080000000001</v>
      </c>
      <c r="R1440" s="5">
        <v>3.5473080000000001</v>
      </c>
      <c r="S1440" s="1" t="s">
        <v>49</v>
      </c>
      <c r="T1440" s="7">
        <v>4747928</v>
      </c>
      <c r="U1440" s="7">
        <v>4149228</v>
      </c>
      <c r="V1440" s="7">
        <v>2470782</v>
      </c>
      <c r="W1440" s="7">
        <v>965787</v>
      </c>
      <c r="X1440" s="7">
        <v>4446545</v>
      </c>
      <c r="Y1440" s="7">
        <v>4523872</v>
      </c>
      <c r="Z1440" s="7">
        <v>4558976</v>
      </c>
      <c r="AA1440" s="7">
        <v>4747928</v>
      </c>
      <c r="AB1440" s="5">
        <v>29.456</v>
      </c>
      <c r="AC1440" s="5">
        <v>27.224</v>
      </c>
      <c r="AD1440" s="5">
        <v>24.792999999999999</v>
      </c>
      <c r="AE1440" s="5">
        <v>22.172999999999998</v>
      </c>
      <c r="AF1440" s="7">
        <v>163393279</v>
      </c>
      <c r="AG1440" s="7">
        <v>165332351</v>
      </c>
      <c r="AH1440" s="7">
        <v>168608327</v>
      </c>
      <c r="AI1440" s="5">
        <v>108.55</v>
      </c>
      <c r="AJ1440" s="7">
        <v>383</v>
      </c>
      <c r="AK1440" s="7">
        <v>177389421</v>
      </c>
      <c r="AL1440" s="6">
        <v>3489.2499109999999</v>
      </c>
      <c r="AM1440" s="7">
        <v>158191193</v>
      </c>
      <c r="AN1440" s="5">
        <v>96.802940000000007</v>
      </c>
    </row>
    <row r="1441" spans="1:40" x14ac:dyDescent="0.3">
      <c r="A1441" s="4" t="s">
        <v>1490</v>
      </c>
      <c r="B1441" s="2">
        <v>4261521</v>
      </c>
      <c r="C1441" s="1" t="s">
        <v>54</v>
      </c>
      <c r="D1441" s="5">
        <v>1840.97842773</v>
      </c>
      <c r="E1441" s="6">
        <v>1616.4924269999999</v>
      </c>
      <c r="F1441" s="6" t="s">
        <v>42</v>
      </c>
      <c r="G1441" s="5">
        <v>-0.183</v>
      </c>
      <c r="H1441" s="5" t="s">
        <v>799</v>
      </c>
      <c r="I1441" s="5">
        <v>-0.183</v>
      </c>
      <c r="J1441" s="5" t="s">
        <v>799</v>
      </c>
      <c r="K1441" s="5">
        <v>11.801685030000002</v>
      </c>
      <c r="L1441" s="5">
        <v>11.137614679999999</v>
      </c>
      <c r="M1441" s="5" t="s">
        <v>799</v>
      </c>
      <c r="N1441" s="5" t="s">
        <v>42</v>
      </c>
      <c r="O1441" s="5" t="s">
        <v>42</v>
      </c>
      <c r="P1441" s="5">
        <v>219.007238</v>
      </c>
      <c r="Q1441" s="5" t="s">
        <v>799</v>
      </c>
      <c r="R1441" s="5">
        <v>-8.3135689999999993</v>
      </c>
      <c r="S1441" s="1" t="s">
        <v>49</v>
      </c>
      <c r="T1441" s="7">
        <v>22810</v>
      </c>
      <c r="U1441" s="7">
        <v>11804</v>
      </c>
      <c r="V1441" s="7">
        <v>2862</v>
      </c>
      <c r="W1441" s="7">
        <v>600</v>
      </c>
      <c r="X1441" s="7">
        <v>7381</v>
      </c>
      <c r="Y1441" s="7">
        <v>13856</v>
      </c>
      <c r="Z1441" s="7">
        <v>18684</v>
      </c>
      <c r="AA1441" s="7">
        <v>22810</v>
      </c>
      <c r="AB1441" s="5">
        <v>16.873999999999999</v>
      </c>
      <c r="AC1441" s="5">
        <v>22.504000000000001</v>
      </c>
      <c r="AD1441" s="5" t="s">
        <v>799</v>
      </c>
      <c r="AE1441" s="5" t="s">
        <v>799</v>
      </c>
      <c r="AF1441" s="7">
        <v>97893884</v>
      </c>
      <c r="AG1441" s="7">
        <v>92486358</v>
      </c>
      <c r="AH1441" s="7">
        <v>76416658</v>
      </c>
      <c r="AI1441" s="5">
        <v>44.12</v>
      </c>
      <c r="AJ1441" s="7">
        <v>250</v>
      </c>
      <c r="AK1441" s="7">
        <v>44607457</v>
      </c>
      <c r="AL1441" s="6">
        <v>812.30179099999998</v>
      </c>
      <c r="AM1441" s="7">
        <v>94963825</v>
      </c>
      <c r="AN1441" s="5">
        <v>93.933269999999993</v>
      </c>
    </row>
    <row r="1442" spans="1:40" x14ac:dyDescent="0.3">
      <c r="A1442" s="4" t="s">
        <v>1491</v>
      </c>
      <c r="B1442" s="2">
        <v>4103394</v>
      </c>
      <c r="C1442" s="1" t="s">
        <v>41</v>
      </c>
      <c r="D1442" s="5">
        <v>2963.6498441899998</v>
      </c>
      <c r="E1442" s="6">
        <v>3238.544844</v>
      </c>
      <c r="F1442" s="6" t="s">
        <v>42</v>
      </c>
      <c r="G1442" s="5">
        <v>0.51</v>
      </c>
      <c r="H1442" s="5">
        <v>35.922984999999997</v>
      </c>
      <c r="I1442" s="5">
        <v>0.51</v>
      </c>
      <c r="J1442" s="5">
        <v>35.922984999999997</v>
      </c>
      <c r="K1442" s="5" t="s">
        <v>799</v>
      </c>
      <c r="L1442" s="5">
        <v>2.5821087199999999</v>
      </c>
      <c r="M1442" s="5">
        <v>14.534211000000001</v>
      </c>
      <c r="N1442" s="5" t="s">
        <v>42</v>
      </c>
      <c r="O1442" s="5" t="s">
        <v>42</v>
      </c>
      <c r="P1442" s="5">
        <v>1.3952869999999999</v>
      </c>
      <c r="Q1442" s="5">
        <v>11.994122000000001</v>
      </c>
      <c r="R1442" s="5">
        <v>11.994122000000001</v>
      </c>
      <c r="S1442" s="1" t="s">
        <v>49</v>
      </c>
      <c r="T1442" s="7">
        <v>2236382</v>
      </c>
      <c r="U1442" s="7">
        <v>2223199</v>
      </c>
      <c r="V1442" s="7">
        <v>2214112</v>
      </c>
      <c r="W1442" s="7">
        <v>2071519</v>
      </c>
      <c r="X1442" s="7">
        <v>2321060</v>
      </c>
      <c r="Y1442" s="7">
        <v>2289626</v>
      </c>
      <c r="Z1442" s="7">
        <v>2251407</v>
      </c>
      <c r="AA1442" s="7">
        <v>2236382</v>
      </c>
      <c r="AB1442" s="5">
        <v>44.307000000000002</v>
      </c>
      <c r="AC1442" s="8">
        <v>43.67</v>
      </c>
      <c r="AD1442" s="8">
        <v>9.6989999999999998</v>
      </c>
      <c r="AE1442" s="8">
        <v>10.087999999999999</v>
      </c>
      <c r="AF1442" s="7">
        <v>32751131</v>
      </c>
      <c r="AG1442" s="7">
        <v>32739526</v>
      </c>
      <c r="AH1442" s="7">
        <v>32633599</v>
      </c>
      <c r="AI1442" s="5">
        <v>90.01</v>
      </c>
      <c r="AJ1442" s="7">
        <v>334</v>
      </c>
      <c r="AK1442" s="7">
        <v>29479824</v>
      </c>
      <c r="AL1442" s="6">
        <v>2667.629273</v>
      </c>
      <c r="AM1442" s="7">
        <v>32138890</v>
      </c>
      <c r="AN1442" s="5">
        <v>98.130629999999996</v>
      </c>
    </row>
    <row r="1443" spans="1:40" x14ac:dyDescent="0.3">
      <c r="A1443" s="4" t="s">
        <v>1492</v>
      </c>
      <c r="B1443" s="2">
        <v>4089541</v>
      </c>
      <c r="C1443" s="1" t="s">
        <v>41</v>
      </c>
      <c r="D1443" s="5">
        <v>2727.6365424000001</v>
      </c>
      <c r="E1443" s="6">
        <v>3332.142542</v>
      </c>
      <c r="F1443" s="6">
        <v>3332.142542</v>
      </c>
      <c r="G1443" s="5">
        <v>6.08</v>
      </c>
      <c r="H1443" s="5">
        <v>12.140750000000001</v>
      </c>
      <c r="I1443" s="5">
        <v>6.08</v>
      </c>
      <c r="J1443" s="5">
        <v>12.140750000000001</v>
      </c>
      <c r="K1443" s="5">
        <v>3.8204951899999999</v>
      </c>
      <c r="L1443" s="5">
        <v>2.4930996599999999</v>
      </c>
      <c r="M1443" s="5">
        <v>29.674144999999999</v>
      </c>
      <c r="N1443" s="5" t="s">
        <v>42</v>
      </c>
      <c r="O1443" s="5" t="s">
        <v>42</v>
      </c>
      <c r="P1443" s="5">
        <v>3.749107</v>
      </c>
      <c r="Q1443" s="5">
        <v>12.516453</v>
      </c>
      <c r="R1443" s="5">
        <v>12.516453</v>
      </c>
      <c r="S1443" s="1" t="s">
        <v>49</v>
      </c>
      <c r="T1443" s="7">
        <v>831842</v>
      </c>
      <c r="U1443" s="7">
        <v>635665</v>
      </c>
      <c r="V1443" s="7">
        <v>534591</v>
      </c>
      <c r="W1443" s="7">
        <v>572554</v>
      </c>
      <c r="X1443" s="7">
        <v>888783</v>
      </c>
      <c r="Y1443" s="7">
        <v>865532</v>
      </c>
      <c r="Z1443" s="7">
        <v>855951</v>
      </c>
      <c r="AA1443" s="7">
        <v>831842</v>
      </c>
      <c r="AB1443" s="5">
        <v>47.320999999999998</v>
      </c>
      <c r="AC1443" s="8">
        <v>48.469000000000001</v>
      </c>
      <c r="AD1443" s="8">
        <v>26.74</v>
      </c>
      <c r="AE1443" s="8">
        <v>28.738</v>
      </c>
      <c r="AF1443" s="7">
        <v>24551000</v>
      </c>
      <c r="AG1443" s="7">
        <v>24550000</v>
      </c>
      <c r="AH1443" s="7">
        <v>24489000</v>
      </c>
      <c r="AI1443" s="5">
        <v>88.1</v>
      </c>
      <c r="AJ1443" s="7">
        <v>291</v>
      </c>
      <c r="AK1443" s="7">
        <v>21629187</v>
      </c>
      <c r="AL1443" s="6">
        <v>2403.0026750000002</v>
      </c>
      <c r="AM1443" s="7">
        <v>24244291</v>
      </c>
      <c r="AN1443" s="5">
        <v>98.749989999999997</v>
      </c>
    </row>
    <row r="1444" spans="1:40" x14ac:dyDescent="0.3">
      <c r="A1444" s="4" t="s">
        <v>1493</v>
      </c>
      <c r="B1444" s="2">
        <v>4044532</v>
      </c>
      <c r="C1444" s="1" t="s">
        <v>54</v>
      </c>
      <c r="D1444" s="5">
        <v>2616.2082688</v>
      </c>
      <c r="E1444" s="6">
        <v>3173.7052680000002</v>
      </c>
      <c r="F1444" s="6">
        <v>3173.705269</v>
      </c>
      <c r="G1444" s="5">
        <v>0.28899999999999998</v>
      </c>
      <c r="H1444" s="5">
        <v>37.966101694915302</v>
      </c>
      <c r="I1444" s="5">
        <v>0.28899999999999998</v>
      </c>
      <c r="J1444" s="5">
        <v>37.966101694915302</v>
      </c>
      <c r="K1444" s="5">
        <v>3.6517769800000002</v>
      </c>
      <c r="L1444" s="5">
        <v>3.6518514205632</v>
      </c>
      <c r="M1444" s="5">
        <v>31.683167999999998</v>
      </c>
      <c r="N1444" s="5" t="s">
        <v>42</v>
      </c>
      <c r="O1444" s="5" t="s">
        <v>42</v>
      </c>
      <c r="P1444" s="5">
        <v>8.2403720000000007</v>
      </c>
      <c r="Q1444" s="5">
        <v>19.834417999999999</v>
      </c>
      <c r="R1444" s="5">
        <v>18.696569437047899</v>
      </c>
      <c r="S1444" s="1" t="s">
        <v>49</v>
      </c>
      <c r="T1444" s="7">
        <v>428646</v>
      </c>
      <c r="U1444" s="7">
        <v>291488</v>
      </c>
      <c r="V1444" s="7">
        <v>277024</v>
      </c>
      <c r="W1444" s="7">
        <v>171370</v>
      </c>
      <c r="X1444" s="7">
        <v>422102</v>
      </c>
      <c r="Y1444" s="7">
        <v>427818</v>
      </c>
      <c r="Z1444" s="7">
        <v>446352</v>
      </c>
      <c r="AA1444" s="7">
        <v>428646</v>
      </c>
      <c r="AB1444" s="5">
        <v>39.381</v>
      </c>
      <c r="AC1444" s="5">
        <v>41.026000000000003</v>
      </c>
      <c r="AD1444" s="5">
        <v>33.268000000000001</v>
      </c>
      <c r="AE1444" s="5">
        <v>34.453000000000003</v>
      </c>
      <c r="AF1444" s="7">
        <v>58397506</v>
      </c>
      <c r="AG1444" s="7">
        <v>58397506</v>
      </c>
      <c r="AH1444" s="7">
        <v>58372040</v>
      </c>
      <c r="AI1444" s="5">
        <v>82.11</v>
      </c>
      <c r="AJ1444" s="7">
        <v>281</v>
      </c>
      <c r="AK1444" s="7">
        <v>47948540</v>
      </c>
      <c r="AL1444" s="6">
        <v>2148.0945919999999</v>
      </c>
      <c r="AM1444" s="7">
        <v>56294407</v>
      </c>
      <c r="AN1444" s="5">
        <v>96.398650000000004</v>
      </c>
    </row>
    <row r="1445" spans="1:40" x14ac:dyDescent="0.3">
      <c r="A1445" s="4" t="s">
        <v>1494</v>
      </c>
      <c r="B1445" s="2">
        <v>102038</v>
      </c>
      <c r="C1445" s="1" t="s">
        <v>41</v>
      </c>
      <c r="D1445" s="5">
        <v>2639.8896633999998</v>
      </c>
      <c r="E1445" s="6" t="s">
        <v>42</v>
      </c>
      <c r="F1445" s="6">
        <v>3917.8826629999994</v>
      </c>
      <c r="G1445" s="5">
        <v>0.70799999999999996</v>
      </c>
      <c r="H1445" s="5">
        <v>12.98</v>
      </c>
      <c r="I1445" s="5">
        <v>0.70799999999999996</v>
      </c>
      <c r="J1445" s="5">
        <v>12.98</v>
      </c>
      <c r="K1445" s="5">
        <v>1.1704014339383901</v>
      </c>
      <c r="L1445" s="5">
        <v>0.97603885829352199</v>
      </c>
      <c r="M1445" s="5">
        <v>6.0237610000000004</v>
      </c>
      <c r="N1445" s="5" t="s">
        <v>42</v>
      </c>
      <c r="O1445" s="5" t="s">
        <v>42</v>
      </c>
      <c r="P1445" s="5" t="s">
        <v>42</v>
      </c>
      <c r="Q1445" s="5" t="s">
        <v>42</v>
      </c>
      <c r="R1445" s="5" t="s">
        <v>42</v>
      </c>
      <c r="S1445" s="1" t="s">
        <v>43</v>
      </c>
      <c r="T1445" s="7">
        <v>721524</v>
      </c>
      <c r="U1445" s="7">
        <v>741614</v>
      </c>
      <c r="V1445" s="7">
        <v>660961</v>
      </c>
      <c r="W1445" s="7">
        <v>565348</v>
      </c>
      <c r="X1445" s="7">
        <v>721524</v>
      </c>
      <c r="Y1445" s="7">
        <v>710865</v>
      </c>
      <c r="Z1445" s="7">
        <v>698895</v>
      </c>
      <c r="AA1445" s="7">
        <v>712016</v>
      </c>
      <c r="AB1445" s="5" t="s">
        <v>42</v>
      </c>
      <c r="AC1445" s="5" t="s">
        <v>42</v>
      </c>
      <c r="AD1445" s="5" t="s">
        <v>42</v>
      </c>
      <c r="AE1445" s="5" t="s">
        <v>42</v>
      </c>
      <c r="AF1445" s="7">
        <v>81220269</v>
      </c>
      <c r="AG1445" s="7">
        <v>81157173</v>
      </c>
      <c r="AH1445" s="7">
        <v>64736916</v>
      </c>
      <c r="AI1445" s="5">
        <v>79.430000000000007</v>
      </c>
      <c r="AJ1445" s="7">
        <v>292</v>
      </c>
      <c r="AK1445" s="7">
        <v>64621605</v>
      </c>
      <c r="AL1445" s="6">
        <v>2096.971082</v>
      </c>
      <c r="AM1445" s="7">
        <v>80346548</v>
      </c>
      <c r="AN1445" s="5">
        <v>98.76343</v>
      </c>
    </row>
    <row r="1446" spans="1:40" x14ac:dyDescent="0.3">
      <c r="A1446" s="4" t="s">
        <v>1495</v>
      </c>
      <c r="B1446" s="2">
        <v>4293959</v>
      </c>
      <c r="C1446" s="1" t="s">
        <v>41</v>
      </c>
      <c r="D1446" s="5">
        <v>2794.87277025</v>
      </c>
      <c r="E1446" s="6">
        <v>3474.9077699999998</v>
      </c>
      <c r="F1446" s="6" t="s">
        <v>42</v>
      </c>
      <c r="G1446" s="8">
        <v>1.05</v>
      </c>
      <c r="H1446" s="5">
        <v>21.768840000000001</v>
      </c>
      <c r="I1446" s="8">
        <v>1.05</v>
      </c>
      <c r="J1446" s="5">
        <v>21.768840000000001</v>
      </c>
      <c r="K1446" s="5">
        <v>12.598870059999999</v>
      </c>
      <c r="L1446" s="5">
        <v>3.5535960899999997</v>
      </c>
      <c r="M1446" s="5" t="s">
        <v>799</v>
      </c>
      <c r="N1446" s="5" t="s">
        <v>42</v>
      </c>
      <c r="O1446" s="5" t="s">
        <v>42</v>
      </c>
      <c r="P1446" s="5">
        <v>2.1670029999999998</v>
      </c>
      <c r="Q1446" s="5">
        <v>13.627998</v>
      </c>
      <c r="R1446" s="5">
        <v>13.627998</v>
      </c>
      <c r="S1446" s="1" t="s">
        <v>47</v>
      </c>
      <c r="T1446" s="7">
        <v>1538758</v>
      </c>
      <c r="U1446" s="7">
        <v>1278427</v>
      </c>
      <c r="V1446" s="7">
        <v>1183236</v>
      </c>
      <c r="W1446" s="7">
        <v>1146902</v>
      </c>
      <c r="X1446" s="7">
        <v>1603555</v>
      </c>
      <c r="Y1446" s="7">
        <v>1538758</v>
      </c>
      <c r="Z1446" s="7">
        <v>1469721</v>
      </c>
      <c r="AA1446" s="7">
        <v>1367204</v>
      </c>
      <c r="AB1446" s="5">
        <v>34.472999999999999</v>
      </c>
      <c r="AC1446" s="5">
        <v>34.499000000000002</v>
      </c>
      <c r="AD1446" s="5">
        <v>14.994</v>
      </c>
      <c r="AE1446" s="5">
        <v>15.034000000000001</v>
      </c>
      <c r="AF1446" s="7">
        <v>16710749</v>
      </c>
      <c r="AG1446" s="7">
        <v>17055497</v>
      </c>
      <c r="AH1446" s="7">
        <v>16987842</v>
      </c>
      <c r="AI1446" s="5">
        <v>100.3</v>
      </c>
      <c r="AJ1446" s="7">
        <v>342</v>
      </c>
      <c r="AK1446" s="7">
        <v>16761357</v>
      </c>
      <c r="AL1446" s="6">
        <v>2803.3369579999999</v>
      </c>
      <c r="AM1446" s="7">
        <v>15683214</v>
      </c>
      <c r="AN1446" s="5">
        <v>93.851050000000001</v>
      </c>
    </row>
    <row r="1447" spans="1:40" x14ac:dyDescent="0.3">
      <c r="A1447" s="4" t="s">
        <v>1496</v>
      </c>
      <c r="B1447" s="2">
        <v>4001948</v>
      </c>
      <c r="C1447" s="1" t="s">
        <v>41</v>
      </c>
      <c r="D1447" s="5">
        <v>2744.3480227199998</v>
      </c>
      <c r="E1447" s="6">
        <v>6148.767022</v>
      </c>
      <c r="F1447" s="6">
        <v>8273.3237610000015</v>
      </c>
      <c r="G1447" s="5">
        <v>0.48099999999999998</v>
      </c>
      <c r="H1447" s="5">
        <v>17.098675</v>
      </c>
      <c r="I1447" s="5">
        <v>0.48099999999999998</v>
      </c>
      <c r="J1447" s="5">
        <v>17.098675</v>
      </c>
      <c r="K1447" s="5" t="s">
        <v>799</v>
      </c>
      <c r="L1447" s="5">
        <v>15.636363639999999</v>
      </c>
      <c r="M1447" s="5">
        <v>27.015706999999999</v>
      </c>
      <c r="N1447" s="5">
        <v>58.256838419719699</v>
      </c>
      <c r="O1447" s="5" t="s">
        <v>799</v>
      </c>
      <c r="P1447" s="5">
        <v>3.2259549999999999</v>
      </c>
      <c r="Q1447" s="5">
        <v>7.7197009999999997</v>
      </c>
      <c r="R1447" s="5">
        <v>7.7197009999999997</v>
      </c>
      <c r="S1447" s="1" t="s">
        <v>49</v>
      </c>
      <c r="T1447" s="7">
        <v>1724086</v>
      </c>
      <c r="U1447" s="7">
        <v>1663786</v>
      </c>
      <c r="V1447" s="7">
        <v>1617899</v>
      </c>
      <c r="W1447" s="7">
        <v>1182445</v>
      </c>
      <c r="X1447" s="7">
        <v>1906030</v>
      </c>
      <c r="Y1447" s="7">
        <v>1849620</v>
      </c>
      <c r="Z1447" s="7">
        <v>1779347</v>
      </c>
      <c r="AA1447" s="7">
        <v>1724086</v>
      </c>
      <c r="AB1447" s="5">
        <v>63.667999999999999</v>
      </c>
      <c r="AC1447" s="5">
        <v>62.131999999999998</v>
      </c>
      <c r="AD1447" s="5">
        <v>41.947000000000003</v>
      </c>
      <c r="AE1447" s="5">
        <v>40.000999999999998</v>
      </c>
      <c r="AF1447" s="7">
        <v>59094488</v>
      </c>
      <c r="AG1447" s="7">
        <v>59009297</v>
      </c>
      <c r="AH1447" s="7">
        <v>57975889</v>
      </c>
      <c r="AI1447" s="8">
        <v>87.3</v>
      </c>
      <c r="AJ1447" s="7">
        <v>248</v>
      </c>
      <c r="AK1447" s="7">
        <v>51591647</v>
      </c>
      <c r="AL1447" s="6">
        <v>2395.9160860000002</v>
      </c>
      <c r="AM1447" s="7">
        <v>49244610</v>
      </c>
      <c r="AN1447" s="5">
        <v>83.331990000000005</v>
      </c>
    </row>
    <row r="1448" spans="1:40" x14ac:dyDescent="0.3">
      <c r="A1448" s="4" t="s">
        <v>1497</v>
      </c>
      <c r="B1448" s="2">
        <v>4985857</v>
      </c>
      <c r="C1448" s="1" t="s">
        <v>41</v>
      </c>
      <c r="D1448" s="5">
        <v>2742.82731212</v>
      </c>
      <c r="E1448" s="6">
        <v>2488.9273119999998</v>
      </c>
      <c r="F1448" s="6" t="s">
        <v>42</v>
      </c>
      <c r="G1448" s="5">
        <v>1.33</v>
      </c>
      <c r="H1448" s="5">
        <v>19.191972</v>
      </c>
      <c r="I1448" s="5">
        <v>1.33</v>
      </c>
      <c r="J1448" s="5">
        <v>19.191972</v>
      </c>
      <c r="K1448" s="5">
        <v>3.4829289899999996</v>
      </c>
      <c r="L1448" s="5">
        <v>2.20592955</v>
      </c>
      <c r="M1448" s="5">
        <v>16.258130999999999</v>
      </c>
      <c r="N1448" s="5" t="s">
        <v>42</v>
      </c>
      <c r="O1448" s="5" t="s">
        <v>42</v>
      </c>
      <c r="P1448" s="5">
        <v>1.328633</v>
      </c>
      <c r="Q1448" s="5">
        <v>9.2706110000000006</v>
      </c>
      <c r="R1448" s="5">
        <v>9.2706110000000006</v>
      </c>
      <c r="S1448" s="1" t="s">
        <v>49</v>
      </c>
      <c r="T1448" s="7">
        <v>1948800</v>
      </c>
      <c r="U1448" s="7">
        <v>1963700</v>
      </c>
      <c r="V1448" s="7">
        <v>1483400</v>
      </c>
      <c r="W1448" s="7">
        <v>1193100</v>
      </c>
      <c r="X1448" s="7">
        <v>1873300</v>
      </c>
      <c r="Y1448" s="7">
        <v>1894000</v>
      </c>
      <c r="Z1448" s="7">
        <v>1939400</v>
      </c>
      <c r="AA1448" s="7">
        <v>1948800</v>
      </c>
      <c r="AB1448" s="5">
        <v>30.588000000000001</v>
      </c>
      <c r="AC1448" s="5">
        <v>30.289000000000001</v>
      </c>
      <c r="AD1448" s="8">
        <v>11.053000000000001</v>
      </c>
      <c r="AE1448" s="8">
        <v>12.827999999999999</v>
      </c>
      <c r="AF1448" s="7">
        <v>24941596</v>
      </c>
      <c r="AG1448" s="7">
        <v>24941421</v>
      </c>
      <c r="AH1448" s="7">
        <v>24866525</v>
      </c>
      <c r="AI1448" s="5">
        <v>97.02</v>
      </c>
      <c r="AJ1448" s="7">
        <v>315</v>
      </c>
      <c r="AK1448" s="7">
        <v>24197266</v>
      </c>
      <c r="AL1448" s="6">
        <v>2660.9733419999998</v>
      </c>
      <c r="AM1448" s="7">
        <v>24653840</v>
      </c>
      <c r="AN1448" s="5">
        <v>98.846279999999993</v>
      </c>
    </row>
    <row r="1449" spans="1:40" x14ac:dyDescent="0.3">
      <c r="A1449" s="4" t="s">
        <v>1498</v>
      </c>
      <c r="B1449" s="2">
        <v>4280097</v>
      </c>
      <c r="C1449" s="1" t="s">
        <v>54</v>
      </c>
      <c r="D1449" s="5">
        <v>2968.614</v>
      </c>
      <c r="E1449" s="6">
        <v>3213.614</v>
      </c>
      <c r="F1449" s="6" t="s">
        <v>42</v>
      </c>
      <c r="G1449" s="5">
        <v>0.33</v>
      </c>
      <c r="H1449" s="5">
        <v>36.972586</v>
      </c>
      <c r="I1449" s="5">
        <v>0.33</v>
      </c>
      <c r="J1449" s="5">
        <v>36.972586</v>
      </c>
      <c r="K1449" s="5" t="s">
        <v>799</v>
      </c>
      <c r="L1449" s="5">
        <v>23.824884790000002</v>
      </c>
      <c r="M1449" s="5">
        <v>10.127326</v>
      </c>
      <c r="N1449" s="5" t="s">
        <v>42</v>
      </c>
      <c r="O1449" s="5" t="s">
        <v>42</v>
      </c>
      <c r="P1449" s="5">
        <v>1.7873270000000001</v>
      </c>
      <c r="Q1449" s="5">
        <v>10.097766</v>
      </c>
      <c r="R1449" s="5">
        <v>10.097766</v>
      </c>
      <c r="S1449" s="1" t="s">
        <v>49</v>
      </c>
      <c r="T1449" s="7">
        <v>1833000</v>
      </c>
      <c r="U1449" s="7">
        <v>1795000</v>
      </c>
      <c r="V1449" s="7">
        <v>1917000</v>
      </c>
      <c r="W1449" s="7">
        <v>1836000</v>
      </c>
      <c r="X1449" s="7">
        <v>1798000</v>
      </c>
      <c r="Y1449" s="7">
        <v>1796000</v>
      </c>
      <c r="Z1449" s="7">
        <v>1822000</v>
      </c>
      <c r="AA1449" s="7">
        <v>1833000</v>
      </c>
      <c r="AB1449" s="5">
        <v>60.884</v>
      </c>
      <c r="AC1449" s="5">
        <v>60.957000000000001</v>
      </c>
      <c r="AD1449" s="5">
        <v>15.875999999999999</v>
      </c>
      <c r="AE1449" s="5">
        <v>17.518999999999998</v>
      </c>
      <c r="AF1449" s="7">
        <v>96000000</v>
      </c>
      <c r="AG1449" s="7">
        <v>96200000</v>
      </c>
      <c r="AH1449" s="7">
        <v>97900000</v>
      </c>
      <c r="AI1449" s="5">
        <v>85.63</v>
      </c>
      <c r="AJ1449" s="7">
        <v>450</v>
      </c>
      <c r="AK1449" s="7">
        <v>81945994</v>
      </c>
      <c r="AL1449" s="6">
        <v>2541.9647329999998</v>
      </c>
      <c r="AM1449" s="7">
        <v>88158604</v>
      </c>
      <c r="AN1449" s="5">
        <v>92.119749999999996</v>
      </c>
    </row>
    <row r="1450" spans="1:40" x14ac:dyDescent="0.3">
      <c r="A1450" s="4" t="s">
        <v>1499</v>
      </c>
      <c r="B1450" s="2">
        <v>4970266</v>
      </c>
      <c r="C1450" s="1" t="s">
        <v>41</v>
      </c>
      <c r="D1450" s="5">
        <v>2990.44704963</v>
      </c>
      <c r="E1450" s="6">
        <v>2769.8900490000001</v>
      </c>
      <c r="F1450" s="6" t="s">
        <v>42</v>
      </c>
      <c r="G1450" s="5">
        <v>-0.57999999999999996</v>
      </c>
      <c r="H1450" s="5" t="s">
        <v>799</v>
      </c>
      <c r="I1450" s="5">
        <v>-0.57999999999999996</v>
      </c>
      <c r="J1450" s="5" t="s">
        <v>799</v>
      </c>
      <c r="K1450" s="5">
        <v>14.52501519</v>
      </c>
      <c r="L1450" s="5">
        <v>5.3909186599999996</v>
      </c>
      <c r="M1450" s="5" t="s">
        <v>799</v>
      </c>
      <c r="N1450" s="5" t="s">
        <v>42</v>
      </c>
      <c r="O1450" s="5" t="s">
        <v>42</v>
      </c>
      <c r="P1450" s="5">
        <v>10.971339</v>
      </c>
      <c r="Q1450" s="5" t="s">
        <v>799</v>
      </c>
      <c r="R1450" s="5">
        <v>-22.051333</v>
      </c>
      <c r="S1450" s="1" t="s">
        <v>45</v>
      </c>
      <c r="T1450" s="7">
        <v>226474</v>
      </c>
      <c r="U1450" s="7">
        <v>337606</v>
      </c>
      <c r="V1450" s="7">
        <v>331856</v>
      </c>
      <c r="W1450" s="7">
        <v>222990</v>
      </c>
      <c r="X1450" s="7">
        <v>252466</v>
      </c>
      <c r="Y1450" s="7">
        <v>220408</v>
      </c>
      <c r="Z1450" s="7">
        <v>218805</v>
      </c>
      <c r="AA1450" s="7">
        <v>226474</v>
      </c>
      <c r="AB1450" s="5">
        <v>60.411999999999999</v>
      </c>
      <c r="AC1450" s="5">
        <v>60.524000000000001</v>
      </c>
      <c r="AD1450" s="5">
        <v>-62.368000000000002</v>
      </c>
      <c r="AE1450" s="5">
        <v>-51.259</v>
      </c>
      <c r="AF1450" s="7">
        <v>41670716</v>
      </c>
      <c r="AG1450" s="7">
        <v>41272671</v>
      </c>
      <c r="AH1450" s="7">
        <v>40229267</v>
      </c>
      <c r="AI1450" s="8">
        <v>80.86</v>
      </c>
      <c r="AJ1450" s="7">
        <v>340</v>
      </c>
      <c r="AK1450" s="7">
        <v>33720219</v>
      </c>
      <c r="AL1450" s="6">
        <v>2418.076904</v>
      </c>
      <c r="AM1450" s="7">
        <v>39272190</v>
      </c>
      <c r="AN1450" s="8">
        <v>94.173500000000004</v>
      </c>
    </row>
    <row r="1451" spans="1:40" x14ac:dyDescent="0.3">
      <c r="A1451" s="4" t="s">
        <v>1500</v>
      </c>
      <c r="B1451" s="2">
        <v>4099023</v>
      </c>
      <c r="C1451" s="1" t="s">
        <v>54</v>
      </c>
      <c r="D1451" s="5">
        <v>2892.3373329299998</v>
      </c>
      <c r="E1451" s="6">
        <v>2841.3373320000001</v>
      </c>
      <c r="F1451" s="6">
        <v>2857.3373329999999</v>
      </c>
      <c r="G1451" s="5">
        <v>7.0000000000000007E-2</v>
      </c>
      <c r="H1451" s="5">
        <v>24.499683000000001</v>
      </c>
      <c r="I1451" s="5">
        <v>7.0000000000000007E-2</v>
      </c>
      <c r="J1451" s="5">
        <v>24.499683000000001</v>
      </c>
      <c r="K1451" s="5">
        <v>25.824432579999996</v>
      </c>
      <c r="L1451" s="5">
        <v>23.136961719999999</v>
      </c>
      <c r="M1451" s="5" t="s">
        <v>799</v>
      </c>
      <c r="N1451" s="5">
        <v>34.554256730639302</v>
      </c>
      <c r="O1451" s="5" t="s">
        <v>799</v>
      </c>
      <c r="P1451" s="5">
        <v>0.43393300000000001</v>
      </c>
      <c r="Q1451" s="5">
        <v>13.890198</v>
      </c>
      <c r="R1451" s="5">
        <v>13.890198</v>
      </c>
      <c r="S1451" s="1" t="s">
        <v>49</v>
      </c>
      <c r="T1451" s="7">
        <v>6485871</v>
      </c>
      <c r="U1451" s="7">
        <v>5938818</v>
      </c>
      <c r="V1451" s="7">
        <v>4973070</v>
      </c>
      <c r="W1451" s="7">
        <v>4287004</v>
      </c>
      <c r="X1451" s="7">
        <v>6547871</v>
      </c>
      <c r="Y1451" s="7">
        <v>6537871</v>
      </c>
      <c r="Z1451" s="7">
        <v>6517871</v>
      </c>
      <c r="AA1451" s="7">
        <v>6485871</v>
      </c>
      <c r="AB1451" s="5">
        <v>15.986000000000001</v>
      </c>
      <c r="AC1451" s="5">
        <v>16.123999999999999</v>
      </c>
      <c r="AD1451" s="8">
        <v>3.8149999999999999</v>
      </c>
      <c r="AE1451" s="8">
        <v>2.8170000000000002</v>
      </c>
      <c r="AF1451" s="7">
        <v>37383189</v>
      </c>
      <c r="AG1451" s="7">
        <v>37538464</v>
      </c>
      <c r="AH1451" s="7">
        <v>37280637</v>
      </c>
      <c r="AI1451" s="5">
        <v>96.06</v>
      </c>
      <c r="AJ1451" s="7">
        <v>366</v>
      </c>
      <c r="AK1451" s="7">
        <v>35912095</v>
      </c>
      <c r="AL1451" s="6">
        <v>2778.5187900000001</v>
      </c>
      <c r="AM1451" s="7">
        <v>35487098</v>
      </c>
      <c r="AN1451" s="5">
        <v>94.927959999999999</v>
      </c>
    </row>
    <row r="1452" spans="1:40" x14ac:dyDescent="0.3">
      <c r="A1452" s="4" t="s">
        <v>1501</v>
      </c>
      <c r="B1452" s="2">
        <v>4308992</v>
      </c>
      <c r="C1452" s="1" t="s">
        <v>54</v>
      </c>
      <c r="D1452" s="5">
        <v>2665.8825384100001</v>
      </c>
      <c r="E1452" s="6">
        <v>3021.972538</v>
      </c>
      <c r="F1452" s="6" t="s">
        <v>42</v>
      </c>
      <c r="G1452" s="5">
        <v>-0.57999999999999996</v>
      </c>
      <c r="H1452" s="5" t="s">
        <v>799</v>
      </c>
      <c r="I1452" s="5">
        <v>-0.55700000000000005</v>
      </c>
      <c r="J1452" s="5" t="s">
        <v>799</v>
      </c>
      <c r="K1452" s="5" t="s">
        <v>799</v>
      </c>
      <c r="L1452" s="5">
        <v>3.8483307999999998</v>
      </c>
      <c r="M1452" s="5" t="s">
        <v>799</v>
      </c>
      <c r="N1452" s="5" t="s">
        <v>42</v>
      </c>
      <c r="O1452" s="5" t="s">
        <v>42</v>
      </c>
      <c r="P1452" s="5">
        <v>6.6565320000000003</v>
      </c>
      <c r="Q1452" s="5" t="s">
        <v>799</v>
      </c>
      <c r="R1452" s="5">
        <v>-56.927320000000002</v>
      </c>
      <c r="S1452" s="1" t="s">
        <v>49</v>
      </c>
      <c r="T1452" s="7">
        <v>415823</v>
      </c>
      <c r="U1452" s="7">
        <v>355795</v>
      </c>
      <c r="V1452" s="7">
        <v>282876</v>
      </c>
      <c r="W1452" s="7">
        <v>213786</v>
      </c>
      <c r="X1452" s="7">
        <v>453986</v>
      </c>
      <c r="Y1452" s="7">
        <v>425933</v>
      </c>
      <c r="Z1452" s="7">
        <v>417312</v>
      </c>
      <c r="AA1452" s="7">
        <v>415823</v>
      </c>
      <c r="AB1452" s="5">
        <v>23.641999999999999</v>
      </c>
      <c r="AC1452" s="5">
        <v>29.559000000000001</v>
      </c>
      <c r="AD1452" s="5">
        <v>-15.573</v>
      </c>
      <c r="AE1452" s="5">
        <v>-12.066000000000001</v>
      </c>
      <c r="AF1452" s="7">
        <v>36303459</v>
      </c>
      <c r="AG1452" s="7">
        <v>34104235</v>
      </c>
      <c r="AH1452" s="7">
        <v>27520284</v>
      </c>
      <c r="AI1452" s="5">
        <v>107.51</v>
      </c>
      <c r="AJ1452" s="7">
        <v>242</v>
      </c>
      <c r="AK1452" s="7">
        <v>39031452</v>
      </c>
      <c r="AL1452" s="6">
        <v>2866.0795199999998</v>
      </c>
      <c r="AM1452" s="7">
        <v>33724851</v>
      </c>
      <c r="AN1452" s="5">
        <v>92.892910000000001</v>
      </c>
    </row>
    <row r="1453" spans="1:40" x14ac:dyDescent="0.3">
      <c r="A1453" s="4" t="s">
        <v>1502</v>
      </c>
      <c r="B1453" s="2">
        <v>4913192</v>
      </c>
      <c r="C1453" s="1" t="s">
        <v>54</v>
      </c>
      <c r="D1453" s="5">
        <v>2676.1333081600001</v>
      </c>
      <c r="E1453" s="6">
        <v>4680.3715380000003</v>
      </c>
      <c r="F1453" s="6" t="s">
        <v>42</v>
      </c>
      <c r="G1453" s="5">
        <v>0.47896165757849213</v>
      </c>
      <c r="H1453" s="5">
        <v>12.119759999999999</v>
      </c>
      <c r="I1453" s="5">
        <v>0.47896165757849213</v>
      </c>
      <c r="J1453" s="5">
        <v>12.119759999999999</v>
      </c>
      <c r="K1453" s="5" t="s">
        <v>799</v>
      </c>
      <c r="L1453" s="5">
        <v>0.89590007999999999</v>
      </c>
      <c r="M1453" s="5">
        <v>7.7989670000000002</v>
      </c>
      <c r="N1453" s="5" t="s">
        <v>42</v>
      </c>
      <c r="O1453" s="5" t="s">
        <v>42</v>
      </c>
      <c r="P1453" s="5">
        <v>1.36816</v>
      </c>
      <c r="Q1453" s="5">
        <v>8.0980720000000002</v>
      </c>
      <c r="R1453" s="5">
        <v>8.0980720000000002</v>
      </c>
      <c r="S1453" s="1" t="s">
        <v>49</v>
      </c>
      <c r="T1453" s="7">
        <v>3292591.6523342133</v>
      </c>
      <c r="U1453" s="7">
        <v>3097001.9831035691</v>
      </c>
      <c r="V1453" s="7">
        <v>3083032.7021328327</v>
      </c>
      <c r="W1453" s="7">
        <v>2872674.0067975176</v>
      </c>
      <c r="X1453" s="7">
        <v>3325793.2698999085</v>
      </c>
      <c r="Y1453" s="7">
        <v>3311095.3316972363</v>
      </c>
      <c r="Z1453" s="7">
        <v>3311587.8008705652</v>
      </c>
      <c r="AA1453" s="7">
        <v>3292591.6523342133</v>
      </c>
      <c r="AB1453" s="5">
        <v>28.204999999999998</v>
      </c>
      <c r="AC1453" s="8">
        <v>29.33</v>
      </c>
      <c r="AD1453" s="5">
        <v>15.451000000000001</v>
      </c>
      <c r="AE1453" s="5">
        <v>15.994999999999999</v>
      </c>
      <c r="AF1453" s="7">
        <v>160825319</v>
      </c>
      <c r="AG1453" s="7">
        <v>162195245</v>
      </c>
      <c r="AH1453" s="7">
        <v>166844360</v>
      </c>
      <c r="AI1453" s="5">
        <v>84.41</v>
      </c>
      <c r="AJ1453" s="7">
        <v>246</v>
      </c>
      <c r="AK1453" s="7">
        <v>135744712</v>
      </c>
      <c r="AL1453" s="6">
        <v>2258.792007</v>
      </c>
      <c r="AM1453" s="7">
        <v>132093555</v>
      </c>
      <c r="AN1453" s="8">
        <v>82.134799999999998</v>
      </c>
    </row>
    <row r="1454" spans="1:40" x14ac:dyDescent="0.3">
      <c r="A1454" s="4" t="s">
        <v>1503</v>
      </c>
      <c r="B1454" s="2">
        <v>4248523</v>
      </c>
      <c r="C1454" s="1" t="s">
        <v>41</v>
      </c>
      <c r="D1454" s="5">
        <v>2790.9718762500002</v>
      </c>
      <c r="E1454" s="6">
        <v>3371.0108759999998</v>
      </c>
      <c r="F1454" s="6" t="s">
        <v>42</v>
      </c>
      <c r="G1454" s="5">
        <v>0.65</v>
      </c>
      <c r="H1454" s="5">
        <v>35.010764000000002</v>
      </c>
      <c r="I1454" s="5">
        <v>0.65</v>
      </c>
      <c r="J1454" s="5">
        <v>35.010764000000002</v>
      </c>
      <c r="K1454" s="5" t="s">
        <v>799</v>
      </c>
      <c r="L1454" s="5">
        <v>6.5567987100000007</v>
      </c>
      <c r="M1454" s="5">
        <v>12.817734</v>
      </c>
      <c r="N1454" s="5" t="s">
        <v>42</v>
      </c>
      <c r="O1454" s="5" t="s">
        <v>42</v>
      </c>
      <c r="P1454" s="5">
        <v>4.7119460000000002</v>
      </c>
      <c r="Q1454" s="5">
        <v>13.322297000000001</v>
      </c>
      <c r="R1454" s="5">
        <v>13.322297000000001</v>
      </c>
      <c r="S1454" s="1" t="s">
        <v>82</v>
      </c>
      <c r="T1454" s="7">
        <v>694439</v>
      </c>
      <c r="U1454" s="7">
        <v>602013</v>
      </c>
      <c r="V1454" s="7">
        <v>531313</v>
      </c>
      <c r="W1454" s="7">
        <v>442150</v>
      </c>
      <c r="X1454" s="7">
        <v>715418</v>
      </c>
      <c r="Y1454" s="7">
        <v>711724</v>
      </c>
      <c r="Z1454" s="7">
        <v>714898</v>
      </c>
      <c r="AA1454" s="7">
        <v>694439</v>
      </c>
      <c r="AB1454" s="5">
        <v>86.117000000000004</v>
      </c>
      <c r="AC1454" s="5">
        <v>86.284000000000006</v>
      </c>
      <c r="AD1454" s="5">
        <v>33.543999999999997</v>
      </c>
      <c r="AE1454" s="5">
        <v>33.948999999999998</v>
      </c>
      <c r="AF1454" s="7">
        <v>42899041</v>
      </c>
      <c r="AG1454" s="7">
        <v>43062914</v>
      </c>
      <c r="AH1454" s="7">
        <v>43565346</v>
      </c>
      <c r="AI1454" s="5">
        <v>115.98</v>
      </c>
      <c r="AJ1454" s="7">
        <v>402</v>
      </c>
      <c r="AK1454" s="7">
        <v>49759963</v>
      </c>
      <c r="AL1454" s="6">
        <v>3236.885593</v>
      </c>
      <c r="AM1454" s="7">
        <v>42508729</v>
      </c>
      <c r="AN1454" s="5">
        <v>99.076340000000002</v>
      </c>
    </row>
    <row r="1455" spans="1:40" x14ac:dyDescent="0.3">
      <c r="A1455" s="4" t="s">
        <v>1504</v>
      </c>
      <c r="B1455" s="2">
        <v>4038577</v>
      </c>
      <c r="C1455" s="1" t="s">
        <v>54</v>
      </c>
      <c r="D1455" s="5">
        <v>3052.5048068000001</v>
      </c>
      <c r="E1455" s="6" t="s">
        <v>42</v>
      </c>
      <c r="F1455" s="6">
        <v>4185.5048069999993</v>
      </c>
      <c r="G1455" s="5">
        <v>0.06</v>
      </c>
      <c r="H1455" s="5">
        <v>9.7336720000000003</v>
      </c>
      <c r="I1455" s="5">
        <v>0.04</v>
      </c>
      <c r="J1455" s="5">
        <v>9.8271449999999998</v>
      </c>
      <c r="K1455" s="5">
        <v>1.2941300499999999</v>
      </c>
      <c r="L1455" s="5">
        <v>0.98058003999999999</v>
      </c>
      <c r="M1455" s="5">
        <v>1.521949</v>
      </c>
      <c r="N1455" s="5" t="s">
        <v>42</v>
      </c>
      <c r="O1455" s="5" t="s">
        <v>42</v>
      </c>
      <c r="P1455" s="5" t="s">
        <v>42</v>
      </c>
      <c r="Q1455" s="5" t="s">
        <v>42</v>
      </c>
      <c r="R1455" s="5">
        <v>2.8185217554208801</v>
      </c>
      <c r="S1455" s="1" t="s">
        <v>49</v>
      </c>
      <c r="T1455" s="7">
        <v>3060000</v>
      </c>
      <c r="U1455" s="7">
        <v>2232000</v>
      </c>
      <c r="V1455" s="7">
        <v>2728000</v>
      </c>
      <c r="W1455" s="7">
        <v>2032000</v>
      </c>
      <c r="X1455" s="7">
        <v>2467000</v>
      </c>
      <c r="Y1455" s="7">
        <v>2579000</v>
      </c>
      <c r="Z1455" s="7">
        <v>2548000</v>
      </c>
      <c r="AA1455" s="7">
        <v>3060000</v>
      </c>
      <c r="AB1455" s="5" t="s">
        <v>42</v>
      </c>
      <c r="AC1455" s="5" t="s">
        <v>42</v>
      </c>
      <c r="AD1455" s="5" t="s">
        <v>42</v>
      </c>
      <c r="AE1455" s="5" t="s">
        <v>42</v>
      </c>
      <c r="AF1455" s="7">
        <v>49700000</v>
      </c>
      <c r="AG1455" s="7">
        <v>49700000</v>
      </c>
      <c r="AH1455" s="7">
        <v>49300000</v>
      </c>
      <c r="AI1455" s="5">
        <v>103.38</v>
      </c>
      <c r="AJ1455" s="7">
        <v>383</v>
      </c>
      <c r="AK1455" s="7">
        <v>51395330</v>
      </c>
      <c r="AL1455" s="6">
        <v>3155.6732619999998</v>
      </c>
      <c r="AM1455" s="7">
        <v>49395648</v>
      </c>
      <c r="AN1455" s="5">
        <v>99.357510000000005</v>
      </c>
    </row>
    <row r="1456" spans="1:40" x14ac:dyDescent="0.3">
      <c r="A1456" s="4" t="s">
        <v>1505</v>
      </c>
      <c r="B1456" s="2">
        <v>5262832</v>
      </c>
      <c r="C1456" s="1" t="s">
        <v>41</v>
      </c>
      <c r="D1456" s="5">
        <v>2803.4046612000002</v>
      </c>
      <c r="E1456" s="6">
        <v>2612.031661</v>
      </c>
      <c r="F1456" s="6" t="s">
        <v>42</v>
      </c>
      <c r="G1456" s="5">
        <v>-0.59199999999999997</v>
      </c>
      <c r="H1456" s="5" t="s">
        <v>799</v>
      </c>
      <c r="I1456" s="5">
        <v>-0.59199999999999997</v>
      </c>
      <c r="J1456" s="5" t="s">
        <v>799</v>
      </c>
      <c r="K1456" s="5">
        <v>7.4671936800000003</v>
      </c>
      <c r="L1456" s="5">
        <v>5.8831589399999995</v>
      </c>
      <c r="M1456" s="5" t="s">
        <v>799</v>
      </c>
      <c r="N1456" s="5" t="s">
        <v>42</v>
      </c>
      <c r="O1456" s="5" t="s">
        <v>42</v>
      </c>
      <c r="P1456" s="5">
        <v>8.3458419999999993</v>
      </c>
      <c r="Q1456" s="5" t="s">
        <v>799</v>
      </c>
      <c r="R1456" s="5">
        <v>-21.114493</v>
      </c>
      <c r="S1456" s="1" t="s">
        <v>43</v>
      </c>
      <c r="T1456" s="7">
        <v>312974</v>
      </c>
      <c r="U1456" s="7">
        <v>245109</v>
      </c>
      <c r="V1456" s="7">
        <v>203565</v>
      </c>
      <c r="W1456" s="7">
        <v>132333</v>
      </c>
      <c r="X1456" s="7">
        <v>312974</v>
      </c>
      <c r="Y1456" s="7">
        <v>295210</v>
      </c>
      <c r="Z1456" s="7">
        <v>277486</v>
      </c>
      <c r="AA1456" s="7">
        <v>262364</v>
      </c>
      <c r="AB1456" s="5">
        <v>42.606999999999999</v>
      </c>
      <c r="AC1456" s="5">
        <v>42.606999999999999</v>
      </c>
      <c r="AD1456" s="5">
        <v>-46.991</v>
      </c>
      <c r="AE1456" s="5">
        <v>-46.991</v>
      </c>
      <c r="AF1456" s="7">
        <v>58877000</v>
      </c>
      <c r="AG1456" s="7">
        <v>58519000</v>
      </c>
      <c r="AH1456" s="7">
        <v>57557000</v>
      </c>
      <c r="AI1456" s="5">
        <v>107.66</v>
      </c>
      <c r="AJ1456" s="7">
        <v>311</v>
      </c>
      <c r="AK1456" s="7">
        <v>63902263</v>
      </c>
      <c r="AL1456" s="6">
        <v>3018.103881</v>
      </c>
      <c r="AM1456" s="7">
        <v>58285610</v>
      </c>
      <c r="AN1456" s="5">
        <v>98.195930000000004</v>
      </c>
    </row>
    <row r="1457" spans="1:40" x14ac:dyDescent="0.3">
      <c r="A1457" s="4" t="s">
        <v>1506</v>
      </c>
      <c r="B1457" s="2">
        <v>4149372</v>
      </c>
      <c r="C1457" s="1" t="s">
        <v>41</v>
      </c>
      <c r="D1457" s="5">
        <v>2783.3170820599998</v>
      </c>
      <c r="E1457" s="6">
        <v>8341.3840820000005</v>
      </c>
      <c r="F1457" s="6" t="s">
        <v>42</v>
      </c>
      <c r="G1457" s="5">
        <v>0.248</v>
      </c>
      <c r="H1457" s="5">
        <v>13.950616999999999</v>
      </c>
      <c r="I1457" s="5">
        <v>0.248</v>
      </c>
      <c r="J1457" s="5">
        <v>13.950616999999999</v>
      </c>
      <c r="K1457" s="5" t="s">
        <v>799</v>
      </c>
      <c r="L1457" s="5">
        <v>0.66328894999999999</v>
      </c>
      <c r="M1457" s="5">
        <v>7.4951999999999996</v>
      </c>
      <c r="N1457" s="5" t="s">
        <v>42</v>
      </c>
      <c r="O1457" s="5" t="s">
        <v>42</v>
      </c>
      <c r="P1457" s="5">
        <v>0.88722699999999999</v>
      </c>
      <c r="Q1457" s="5">
        <v>4.4902249999999997</v>
      </c>
      <c r="R1457" s="5">
        <v>4.4902249999999997</v>
      </c>
      <c r="S1457" s="1" t="s">
        <v>82</v>
      </c>
      <c r="T1457" s="7">
        <v>7114706</v>
      </c>
      <c r="U1457" s="7">
        <v>6324473</v>
      </c>
      <c r="V1457" s="7">
        <v>5587015</v>
      </c>
      <c r="W1457" s="7">
        <v>4719534</v>
      </c>
      <c r="X1457" s="7">
        <v>9401638</v>
      </c>
      <c r="Y1457" s="7">
        <v>8647060</v>
      </c>
      <c r="Z1457" s="7">
        <v>7881050</v>
      </c>
      <c r="AA1457" s="7">
        <v>7114706</v>
      </c>
      <c r="AB1457" s="5">
        <v>36.234000000000002</v>
      </c>
      <c r="AC1457" s="5">
        <v>36.176000000000002</v>
      </c>
      <c r="AD1457" s="5">
        <v>15.694000000000001</v>
      </c>
      <c r="AE1457" s="5">
        <v>15.467000000000001</v>
      </c>
      <c r="AF1457" s="7">
        <v>64394000</v>
      </c>
      <c r="AG1457" s="7">
        <v>64933000</v>
      </c>
      <c r="AH1457" s="7">
        <v>50915000</v>
      </c>
      <c r="AI1457" s="5">
        <v>58.62</v>
      </c>
      <c r="AJ1457" s="7">
        <v>352</v>
      </c>
      <c r="AK1457" s="7">
        <v>37999117</v>
      </c>
      <c r="AL1457" s="6">
        <v>1631.6820829999999</v>
      </c>
      <c r="AM1457" s="7">
        <v>41800364</v>
      </c>
      <c r="AN1457" s="5">
        <v>64.488079999999997</v>
      </c>
    </row>
    <row r="1458" spans="1:40" x14ac:dyDescent="0.3">
      <c r="A1458" s="4" t="s">
        <v>1507</v>
      </c>
      <c r="B1458" s="2">
        <v>4053613</v>
      </c>
      <c r="C1458" s="1" t="s">
        <v>54</v>
      </c>
      <c r="D1458" s="5">
        <v>2625.0635265300002</v>
      </c>
      <c r="E1458" s="6" t="s">
        <v>42</v>
      </c>
      <c r="F1458" s="6">
        <v>3236.1385270000001</v>
      </c>
      <c r="G1458" s="5">
        <v>-7.0000000000000001E-3</v>
      </c>
      <c r="H1458" s="5" t="s">
        <v>799</v>
      </c>
      <c r="I1458" s="5">
        <v>-7.0000000000000001E-3</v>
      </c>
      <c r="J1458" s="5" t="s">
        <v>799</v>
      </c>
      <c r="K1458" s="5">
        <v>0.99587359350843396</v>
      </c>
      <c r="L1458" s="5">
        <v>0.87716270192101997</v>
      </c>
      <c r="M1458" s="5">
        <v>87.471909999999994</v>
      </c>
      <c r="N1458" s="5" t="s">
        <v>42</v>
      </c>
      <c r="O1458" s="5" t="s">
        <v>42</v>
      </c>
      <c r="P1458" s="5" t="s">
        <v>42</v>
      </c>
      <c r="Q1458" s="5" t="s">
        <v>42</v>
      </c>
      <c r="R1458" s="5" t="s">
        <v>42</v>
      </c>
      <c r="S1458" s="1" t="s">
        <v>49</v>
      </c>
      <c r="T1458" s="7">
        <v>447311</v>
      </c>
      <c r="U1458" s="7">
        <v>1365589</v>
      </c>
      <c r="V1458" s="7">
        <v>1297260</v>
      </c>
      <c r="W1458" s="7">
        <v>1159518</v>
      </c>
      <c r="X1458" s="7">
        <v>535477</v>
      </c>
      <c r="Y1458" s="7">
        <v>425245</v>
      </c>
      <c r="Z1458" s="7">
        <v>394916</v>
      </c>
      <c r="AA1458" s="7">
        <v>447311</v>
      </c>
      <c r="AB1458" s="5" t="s">
        <v>42</v>
      </c>
      <c r="AC1458" s="5" t="s">
        <v>42</v>
      </c>
      <c r="AD1458" s="5" t="s">
        <v>42</v>
      </c>
      <c r="AE1458" s="5" t="s">
        <v>42</v>
      </c>
      <c r="AF1458" s="7">
        <v>168879566</v>
      </c>
      <c r="AG1458" s="7">
        <v>168875712</v>
      </c>
      <c r="AH1458" s="7">
        <v>78806969</v>
      </c>
      <c r="AI1458" s="5">
        <v>81.64</v>
      </c>
      <c r="AJ1458" s="7">
        <v>314</v>
      </c>
      <c r="AK1458" s="7">
        <v>137636443</v>
      </c>
      <c r="AL1458" s="6">
        <v>2142.999417</v>
      </c>
      <c r="AM1458" s="7">
        <v>141511282</v>
      </c>
      <c r="AN1458" s="5">
        <v>83.934380000000004</v>
      </c>
    </row>
    <row r="1459" spans="1:40" x14ac:dyDescent="0.3">
      <c r="A1459" s="4" t="s">
        <v>1508</v>
      </c>
      <c r="B1459" s="2">
        <v>4065857</v>
      </c>
      <c r="C1459" s="1" t="s">
        <v>54</v>
      </c>
      <c r="D1459" s="5">
        <v>2524.77</v>
      </c>
      <c r="E1459" s="6">
        <v>2236.0700000000002</v>
      </c>
      <c r="F1459" s="6">
        <v>2236.0699999999997</v>
      </c>
      <c r="G1459" s="5">
        <v>0.74399999999999999</v>
      </c>
      <c r="H1459" s="5">
        <v>5.4626710000000003</v>
      </c>
      <c r="I1459" s="5">
        <v>0.73699999999999999</v>
      </c>
      <c r="J1459" s="5">
        <v>5.4988089999999996</v>
      </c>
      <c r="K1459" s="5">
        <v>0.69317498999999994</v>
      </c>
      <c r="L1459" s="5">
        <v>0.69317498999999994</v>
      </c>
      <c r="M1459" s="5">
        <v>7.6565950000000003</v>
      </c>
      <c r="N1459" s="5">
        <v>6.3089533556681596</v>
      </c>
      <c r="O1459" s="5">
        <v>7.4407737686925497</v>
      </c>
      <c r="P1459" s="5">
        <v>0.51420500000000002</v>
      </c>
      <c r="Q1459" s="5">
        <v>2.2601979999999999</v>
      </c>
      <c r="R1459" s="5">
        <v>2.2601979999999999</v>
      </c>
      <c r="S1459" s="1" t="s">
        <v>49</v>
      </c>
      <c r="T1459" s="7">
        <v>4946700</v>
      </c>
      <c r="U1459" s="7">
        <v>4981900</v>
      </c>
      <c r="V1459" s="7">
        <v>3318300</v>
      </c>
      <c r="W1459" s="7">
        <v>2881100</v>
      </c>
      <c r="X1459" s="7">
        <v>4348600</v>
      </c>
      <c r="Y1459" s="7">
        <v>4339500</v>
      </c>
      <c r="Z1459" s="7">
        <v>4566300</v>
      </c>
      <c r="AA1459" s="7">
        <v>4946700</v>
      </c>
      <c r="AB1459" s="5">
        <v>31.568999999999999</v>
      </c>
      <c r="AC1459" s="8">
        <v>23.27</v>
      </c>
      <c r="AD1459" s="5">
        <v>28.678000000000001</v>
      </c>
      <c r="AE1459" s="5">
        <v>20.975000000000001</v>
      </c>
      <c r="AF1459" s="7">
        <v>121400000</v>
      </c>
      <c r="AG1459" s="7">
        <v>125900000</v>
      </c>
      <c r="AH1459" s="7">
        <v>132200000</v>
      </c>
      <c r="AI1459" s="5">
        <v>93.49</v>
      </c>
      <c r="AJ1459" s="7">
        <v>335</v>
      </c>
      <c r="AK1459" s="7">
        <v>113586893</v>
      </c>
      <c r="AL1459" s="6">
        <v>2360.3356359999998</v>
      </c>
      <c r="AM1459" s="7">
        <v>120998685</v>
      </c>
      <c r="AN1459" s="8">
        <v>99.587400000000002</v>
      </c>
    </row>
    <row r="1460" spans="1:40" x14ac:dyDescent="0.3">
      <c r="A1460" s="4" t="s">
        <v>1509</v>
      </c>
      <c r="B1460" s="2">
        <v>1021344</v>
      </c>
      <c r="C1460" s="1" t="s">
        <v>41</v>
      </c>
      <c r="D1460" s="5">
        <v>2631.4541572799999</v>
      </c>
      <c r="E1460" s="6" t="s">
        <v>42</v>
      </c>
      <c r="F1460" s="6">
        <v>3072.2581570000002</v>
      </c>
      <c r="G1460" s="5">
        <v>1.44</v>
      </c>
      <c r="H1460" s="5">
        <v>34.279329608938497</v>
      </c>
      <c r="I1460" s="5">
        <v>1.44</v>
      </c>
      <c r="J1460" s="5">
        <v>34.279329608938497</v>
      </c>
      <c r="K1460" s="5">
        <v>1.82795622692785</v>
      </c>
      <c r="L1460" s="5">
        <v>1.2964455055703701</v>
      </c>
      <c r="M1460" s="5">
        <v>13.53032</v>
      </c>
      <c r="N1460" s="5" t="s">
        <v>42</v>
      </c>
      <c r="O1460" s="5" t="s">
        <v>42</v>
      </c>
      <c r="P1460" s="5" t="s">
        <v>42</v>
      </c>
      <c r="Q1460" s="5" t="s">
        <v>42</v>
      </c>
      <c r="R1460" s="5" t="s">
        <v>42</v>
      </c>
      <c r="S1460" s="1" t="s">
        <v>49</v>
      </c>
      <c r="T1460" s="7">
        <v>580311</v>
      </c>
      <c r="U1460" s="7">
        <v>724600</v>
      </c>
      <c r="V1460" s="7">
        <v>689495</v>
      </c>
      <c r="W1460" s="7">
        <v>611166</v>
      </c>
      <c r="X1460" s="7">
        <v>580051</v>
      </c>
      <c r="Y1460" s="7">
        <v>577301</v>
      </c>
      <c r="Z1460" s="7">
        <v>579978</v>
      </c>
      <c r="AA1460" s="7">
        <v>580311</v>
      </c>
      <c r="AB1460" s="5" t="s">
        <v>42</v>
      </c>
      <c r="AC1460" s="5" t="s">
        <v>42</v>
      </c>
      <c r="AD1460" s="5" t="s">
        <v>42</v>
      </c>
      <c r="AE1460" s="5" t="s">
        <v>42</v>
      </c>
      <c r="AF1460" s="7">
        <v>42883865</v>
      </c>
      <c r="AG1460" s="7">
        <v>42852180</v>
      </c>
      <c r="AH1460" s="7">
        <v>42656303</v>
      </c>
      <c r="AI1460" s="5">
        <v>77.63</v>
      </c>
      <c r="AJ1460" s="7">
        <v>258</v>
      </c>
      <c r="AK1460" s="7">
        <v>33290471</v>
      </c>
      <c r="AL1460" s="6">
        <v>2042.7032999999999</v>
      </c>
      <c r="AM1460" s="7">
        <v>42116605</v>
      </c>
      <c r="AN1460" s="8">
        <v>98.207099999999997</v>
      </c>
    </row>
    <row r="1461" spans="1:40" x14ac:dyDescent="0.3">
      <c r="A1461" s="4" t="s">
        <v>1510</v>
      </c>
      <c r="B1461" s="2">
        <v>27845249</v>
      </c>
      <c r="C1461" s="1" t="s">
        <v>41</v>
      </c>
      <c r="D1461" s="5">
        <v>2131.1928766800002</v>
      </c>
      <c r="E1461" s="6">
        <v>2035.203876</v>
      </c>
      <c r="F1461" s="6" t="s">
        <v>42</v>
      </c>
      <c r="G1461" s="5">
        <v>-0.27300000000000002</v>
      </c>
      <c r="H1461" s="5" t="s">
        <v>799</v>
      </c>
      <c r="I1461" s="5">
        <v>-0.27300000000000002</v>
      </c>
      <c r="J1461" s="5" t="s">
        <v>799</v>
      </c>
      <c r="K1461" s="5">
        <v>1.7347294900000001</v>
      </c>
      <c r="L1461" s="5">
        <v>1.7347294900000001</v>
      </c>
      <c r="M1461" s="5" t="s">
        <v>799</v>
      </c>
      <c r="N1461" s="5" t="s">
        <v>42</v>
      </c>
      <c r="O1461" s="5" t="s">
        <v>42</v>
      </c>
      <c r="P1461" s="5">
        <v>9.7494329999999998</v>
      </c>
      <c r="Q1461" s="5">
        <v>95.945874000000003</v>
      </c>
      <c r="R1461" s="5">
        <v>95.945874000000003</v>
      </c>
      <c r="S1461" s="1" t="s">
        <v>47</v>
      </c>
      <c r="T1461" s="7">
        <v>188758</v>
      </c>
      <c r="U1461" s="7">
        <v>75509</v>
      </c>
      <c r="V1461" s="7">
        <v>59037</v>
      </c>
      <c r="W1461" s="7">
        <v>7898</v>
      </c>
      <c r="X1461" s="7">
        <v>208751</v>
      </c>
      <c r="Y1461" s="7">
        <v>188758</v>
      </c>
      <c r="Z1461" s="7">
        <v>165535</v>
      </c>
      <c r="AA1461" s="7">
        <v>122513</v>
      </c>
      <c r="AB1461" s="5">
        <v>88.236999999999995</v>
      </c>
      <c r="AC1461" s="5">
        <v>87.665999999999997</v>
      </c>
      <c r="AD1461" s="8">
        <v>12.321999999999999</v>
      </c>
      <c r="AE1461" s="8">
        <v>10.048999999999999</v>
      </c>
      <c r="AF1461" s="7">
        <v>197129482</v>
      </c>
      <c r="AG1461" s="7">
        <v>187864454</v>
      </c>
      <c r="AH1461" s="7">
        <v>65279263</v>
      </c>
      <c r="AI1461" s="8">
        <v>28.1</v>
      </c>
      <c r="AJ1461" s="7">
        <v>169</v>
      </c>
      <c r="AK1461" s="7">
        <v>60242649</v>
      </c>
      <c r="AL1461" s="6">
        <v>598.81193099999996</v>
      </c>
      <c r="AM1461" s="7">
        <v>200025636</v>
      </c>
      <c r="AN1461" s="5">
        <v>93.293049999999994</v>
      </c>
    </row>
    <row r="1462" spans="1:40" x14ac:dyDescent="0.3">
      <c r="A1462" s="4" t="s">
        <v>1511</v>
      </c>
      <c r="B1462" s="2">
        <v>28960766</v>
      </c>
      <c r="C1462" s="1" t="s">
        <v>41</v>
      </c>
      <c r="D1462" s="5">
        <v>2831.5367104000002</v>
      </c>
      <c r="E1462" s="6">
        <v>3217.4937100000002</v>
      </c>
      <c r="F1462" s="6" t="s">
        <v>42</v>
      </c>
      <c r="G1462" s="5">
        <v>-1.6E-2</v>
      </c>
      <c r="H1462" s="5" t="s">
        <v>799</v>
      </c>
      <c r="I1462" s="5">
        <v>-1.6E-2</v>
      </c>
      <c r="J1462" s="5" t="s">
        <v>799</v>
      </c>
      <c r="K1462" s="5" t="s">
        <v>799</v>
      </c>
      <c r="L1462" s="5">
        <v>1.9701810399999999</v>
      </c>
      <c r="M1462" s="5">
        <v>79.569891999999996</v>
      </c>
      <c r="N1462" s="5" t="s">
        <v>42</v>
      </c>
      <c r="O1462" s="5" t="s">
        <v>42</v>
      </c>
      <c r="P1462" s="5">
        <v>2.6677</v>
      </c>
      <c r="Q1462" s="5">
        <v>40.084887999999999</v>
      </c>
      <c r="R1462" s="5">
        <v>40.084887999999999</v>
      </c>
      <c r="S1462" s="1" t="s">
        <v>49</v>
      </c>
      <c r="T1462" s="7">
        <v>1055665</v>
      </c>
      <c r="U1462" s="7">
        <v>859542</v>
      </c>
      <c r="V1462" s="7">
        <v>667511</v>
      </c>
      <c r="W1462" s="7">
        <v>377217</v>
      </c>
      <c r="X1462" s="7">
        <v>1206093</v>
      </c>
      <c r="Y1462" s="7">
        <v>1156266</v>
      </c>
      <c r="Z1462" s="7">
        <v>1103513</v>
      </c>
      <c r="AA1462" s="7">
        <v>1055665</v>
      </c>
      <c r="AB1462" s="5">
        <v>28.617000000000001</v>
      </c>
      <c r="AC1462" s="5">
        <v>31.198</v>
      </c>
      <c r="AD1462" s="8">
        <v>-3.9</v>
      </c>
      <c r="AE1462" s="8">
        <v>2.089</v>
      </c>
      <c r="AF1462" s="7">
        <v>382640000</v>
      </c>
      <c r="AG1462" s="7">
        <v>383314000</v>
      </c>
      <c r="AH1462" s="7">
        <v>378607000</v>
      </c>
      <c r="AI1462" s="5">
        <v>38.07</v>
      </c>
      <c r="AJ1462" s="7">
        <v>166</v>
      </c>
      <c r="AK1462" s="7">
        <v>145653618</v>
      </c>
      <c r="AL1462" s="6">
        <v>1077.836773</v>
      </c>
      <c r="AM1462" s="7">
        <v>129677864</v>
      </c>
      <c r="AN1462" s="8">
        <v>33.890300000000003</v>
      </c>
    </row>
    <row r="1463" spans="1:40" x14ac:dyDescent="0.3">
      <c r="A1463" s="4" t="s">
        <v>1512</v>
      </c>
      <c r="B1463" s="2">
        <v>4201298</v>
      </c>
      <c r="C1463" s="1" t="s">
        <v>41</v>
      </c>
      <c r="D1463" s="5">
        <v>2814.9276812500002</v>
      </c>
      <c r="E1463" s="6">
        <v>4077.3582609999999</v>
      </c>
      <c r="F1463" s="6" t="s">
        <v>42</v>
      </c>
      <c r="G1463" s="8">
        <v>1.131</v>
      </c>
      <c r="H1463" s="5" t="s">
        <v>42</v>
      </c>
      <c r="I1463" s="8">
        <v>1.131</v>
      </c>
      <c r="J1463" s="5" t="s">
        <v>42</v>
      </c>
      <c r="K1463" s="5" t="s">
        <v>42</v>
      </c>
      <c r="L1463" s="5" t="s">
        <v>42</v>
      </c>
      <c r="M1463" s="5" t="s">
        <v>42</v>
      </c>
      <c r="N1463" s="5" t="s">
        <v>42</v>
      </c>
      <c r="O1463" s="5" t="s">
        <v>42</v>
      </c>
      <c r="P1463" s="5" t="s">
        <v>42</v>
      </c>
      <c r="Q1463" s="5" t="s">
        <v>42</v>
      </c>
      <c r="R1463" s="5" t="s">
        <v>42</v>
      </c>
      <c r="S1463" s="1" t="s">
        <v>56</v>
      </c>
      <c r="T1463" s="7">
        <v>78483.020999999993</v>
      </c>
      <c r="U1463" s="7">
        <v>77966.357000000004</v>
      </c>
      <c r="V1463" s="7">
        <v>71134.312999999995</v>
      </c>
      <c r="W1463" s="7">
        <v>69960.903000000006</v>
      </c>
      <c r="X1463" s="7">
        <v>78483.020999999993</v>
      </c>
      <c r="Y1463" s="7">
        <v>77749.236999999994</v>
      </c>
      <c r="Z1463" s="7">
        <v>77015.452999999994</v>
      </c>
      <c r="AA1463" s="7">
        <v>77490.904999999999</v>
      </c>
      <c r="AB1463" s="8">
        <v>100</v>
      </c>
      <c r="AC1463" s="8">
        <v>100</v>
      </c>
      <c r="AD1463" s="5" t="s">
        <v>42</v>
      </c>
      <c r="AE1463" s="5" t="s">
        <v>42</v>
      </c>
      <c r="AF1463" s="7">
        <v>160369635</v>
      </c>
      <c r="AG1463" s="7">
        <v>160369635</v>
      </c>
      <c r="AH1463" s="7">
        <v>160335126</v>
      </c>
      <c r="AI1463" s="5">
        <v>28.49</v>
      </c>
      <c r="AJ1463" s="7">
        <v>201</v>
      </c>
      <c r="AK1463" s="7">
        <v>45683408</v>
      </c>
      <c r="AL1463" s="6">
        <v>810.880492</v>
      </c>
      <c r="AM1463" s="7" t="s">
        <v>42</v>
      </c>
      <c r="AN1463" s="5" t="s">
        <v>42</v>
      </c>
    </row>
    <row r="1464" spans="1:40" x14ac:dyDescent="0.3">
      <c r="A1464" s="4" t="s">
        <v>1513</v>
      </c>
      <c r="B1464" s="2">
        <v>4996089</v>
      </c>
      <c r="C1464" s="1" t="s">
        <v>54</v>
      </c>
      <c r="D1464" s="5">
        <v>2929.1973864000001</v>
      </c>
      <c r="E1464" s="6">
        <v>3697.3866360000002</v>
      </c>
      <c r="F1464" s="6" t="s">
        <v>42</v>
      </c>
      <c r="G1464" s="5">
        <v>1.0401266160375655E-2</v>
      </c>
      <c r="H1464" s="5" t="s">
        <v>799</v>
      </c>
      <c r="I1464" s="5">
        <v>1.0401266160375655E-2</v>
      </c>
      <c r="J1464" s="5" t="s">
        <v>799</v>
      </c>
      <c r="K1464" s="5" t="s">
        <v>799</v>
      </c>
      <c r="L1464" s="5">
        <v>14.751462859999998</v>
      </c>
      <c r="M1464" s="5" t="s">
        <v>799</v>
      </c>
      <c r="N1464" s="5" t="s">
        <v>42</v>
      </c>
      <c r="O1464" s="5" t="s">
        <v>42</v>
      </c>
      <c r="P1464" s="5">
        <v>4.2589439999999996</v>
      </c>
      <c r="Q1464" s="5">
        <v>18.383938000000001</v>
      </c>
      <c r="R1464" s="5">
        <v>18.383938000000001</v>
      </c>
      <c r="S1464" s="1" t="s">
        <v>47</v>
      </c>
      <c r="T1464" s="7">
        <v>833396.40706739714</v>
      </c>
      <c r="U1464" s="7">
        <v>781013.64918188669</v>
      </c>
      <c r="V1464" s="7">
        <v>776288.97211011464</v>
      </c>
      <c r="W1464" s="7">
        <v>665713.78160807258</v>
      </c>
      <c r="X1464" s="7">
        <v>821332.77806617937</v>
      </c>
      <c r="Y1464" s="7">
        <v>833396.40706739714</v>
      </c>
      <c r="Z1464" s="7">
        <v>863308.89889850246</v>
      </c>
      <c r="AA1464" s="7">
        <v>895711.16470431467</v>
      </c>
      <c r="AB1464" s="5">
        <v>85.834999999999994</v>
      </c>
      <c r="AC1464" s="5">
        <v>85.528000000000006</v>
      </c>
      <c r="AD1464" s="5">
        <v>22.431999999999999</v>
      </c>
      <c r="AE1464" s="5">
        <v>22.978999999999999</v>
      </c>
      <c r="AF1464" s="7">
        <v>169317768</v>
      </c>
      <c r="AG1464" s="7">
        <v>169317768</v>
      </c>
      <c r="AH1464" s="7">
        <v>163158948</v>
      </c>
      <c r="AI1464" s="5">
        <v>16.78</v>
      </c>
      <c r="AJ1464" s="7">
        <v>114</v>
      </c>
      <c r="AK1464" s="7">
        <v>28404050</v>
      </c>
      <c r="AL1464" s="6">
        <v>491.39006499999999</v>
      </c>
      <c r="AM1464" s="7">
        <v>37122608</v>
      </c>
      <c r="AN1464" s="5">
        <v>21.92482</v>
      </c>
    </row>
    <row r="1465" spans="1:40" x14ac:dyDescent="0.3">
      <c r="A1465" s="4" t="s">
        <v>1514</v>
      </c>
      <c r="B1465" s="2">
        <v>9226650</v>
      </c>
      <c r="C1465" s="1" t="s">
        <v>54</v>
      </c>
      <c r="D1465" s="5">
        <v>2887.5767854999999</v>
      </c>
      <c r="E1465" s="6">
        <v>2657.2671150000001</v>
      </c>
      <c r="F1465" s="6" t="s">
        <v>42</v>
      </c>
      <c r="G1465" s="5">
        <v>-8.2000000000000003E-2</v>
      </c>
      <c r="H1465" s="5" t="s">
        <v>799</v>
      </c>
      <c r="I1465" s="5">
        <v>-8.2000000000000003E-2</v>
      </c>
      <c r="J1465" s="5" t="s">
        <v>799</v>
      </c>
      <c r="K1465" s="5">
        <v>10.96938776</v>
      </c>
      <c r="L1465" s="5">
        <v>10.96938776</v>
      </c>
      <c r="M1465" s="5" t="s">
        <v>799</v>
      </c>
      <c r="N1465" s="5" t="s">
        <v>42</v>
      </c>
      <c r="O1465" s="5" t="s">
        <v>42</v>
      </c>
      <c r="P1465" s="5" t="s">
        <v>42</v>
      </c>
      <c r="Q1465" s="5" t="s">
        <v>799</v>
      </c>
      <c r="R1465" s="5">
        <v>-60.307364</v>
      </c>
      <c r="S1465" s="1" t="s">
        <v>49</v>
      </c>
      <c r="T1465" s="7" t="s">
        <v>42</v>
      </c>
      <c r="U1465" s="7" t="s">
        <v>42</v>
      </c>
      <c r="V1465" s="7" t="s">
        <v>42</v>
      </c>
      <c r="W1465" s="7" t="s">
        <v>42</v>
      </c>
      <c r="X1465" s="7" t="s">
        <v>42</v>
      </c>
      <c r="Y1465" s="7" t="s">
        <v>42</v>
      </c>
      <c r="Z1465" s="7" t="s">
        <v>42</v>
      </c>
      <c r="AA1465" s="7" t="s">
        <v>42</v>
      </c>
      <c r="AB1465" s="5" t="s">
        <v>42</v>
      </c>
      <c r="AC1465" s="5" t="s">
        <v>42</v>
      </c>
      <c r="AD1465" s="5" t="s">
        <v>42</v>
      </c>
      <c r="AE1465" s="5" t="s">
        <v>42</v>
      </c>
      <c r="AF1465" s="7">
        <v>122096270</v>
      </c>
      <c r="AG1465" s="7">
        <v>122096270</v>
      </c>
      <c r="AH1465" s="7">
        <v>4793125</v>
      </c>
      <c r="AI1465" s="5">
        <v>31.21</v>
      </c>
      <c r="AJ1465" s="7">
        <v>129</v>
      </c>
      <c r="AK1465" s="7">
        <v>38104934</v>
      </c>
      <c r="AL1465" s="6">
        <v>901.18168900000001</v>
      </c>
      <c r="AM1465" s="7">
        <v>45793921</v>
      </c>
      <c r="AN1465" s="5">
        <v>37.506410000000002</v>
      </c>
    </row>
    <row r="1466" spans="1:40" x14ac:dyDescent="0.3">
      <c r="A1466" s="4" t="s">
        <v>1515</v>
      </c>
      <c r="B1466" s="2">
        <v>4625481</v>
      </c>
      <c r="C1466" s="1" t="s">
        <v>54</v>
      </c>
      <c r="D1466" s="5">
        <v>2659.2120520399999</v>
      </c>
      <c r="E1466" s="6">
        <v>3746.2510520000001</v>
      </c>
      <c r="F1466" s="6">
        <v>3754.3502790000002</v>
      </c>
      <c r="G1466" s="5">
        <v>0.27</v>
      </c>
      <c r="H1466" s="5">
        <v>25.691588785046701</v>
      </c>
      <c r="I1466" s="5">
        <v>0.27</v>
      </c>
      <c r="J1466" s="5">
        <v>25.691588785046701</v>
      </c>
      <c r="K1466" s="5">
        <v>1.96150513093972</v>
      </c>
      <c r="L1466" s="5">
        <v>1.96150513093972</v>
      </c>
      <c r="M1466" s="5">
        <v>17.213525000000001</v>
      </c>
      <c r="N1466" s="5" t="s">
        <v>42</v>
      </c>
      <c r="O1466" s="5" t="s">
        <v>42</v>
      </c>
      <c r="P1466" s="5">
        <v>14.143200999999999</v>
      </c>
      <c r="Q1466" s="5">
        <v>18.45853</v>
      </c>
      <c r="R1466" s="5">
        <v>18.5713663518139</v>
      </c>
      <c r="S1466" s="1" t="s">
        <v>49</v>
      </c>
      <c r="T1466" s="7">
        <v>251525</v>
      </c>
      <c r="U1466" s="7">
        <v>223736</v>
      </c>
      <c r="V1466" s="7">
        <v>199414</v>
      </c>
      <c r="W1466" s="7">
        <v>171114</v>
      </c>
      <c r="X1466" s="7">
        <v>265711</v>
      </c>
      <c r="Y1466" s="7">
        <v>263711</v>
      </c>
      <c r="Z1466" s="7">
        <v>257996</v>
      </c>
      <c r="AA1466" s="7">
        <v>251525</v>
      </c>
      <c r="AB1466" s="5">
        <v>83.936000000000007</v>
      </c>
      <c r="AC1466" s="5">
        <v>84.804000000000002</v>
      </c>
      <c r="AD1466" s="5">
        <v>75.405000000000001</v>
      </c>
      <c r="AE1466" s="5">
        <v>76.275999999999996</v>
      </c>
      <c r="AF1466" s="7">
        <v>96510405</v>
      </c>
      <c r="AG1466" s="7">
        <v>92102202</v>
      </c>
      <c r="AH1466" s="7">
        <v>90565195</v>
      </c>
      <c r="AI1466" s="8">
        <v>100</v>
      </c>
      <c r="AJ1466" s="7">
        <v>354</v>
      </c>
      <c r="AK1466" s="7">
        <v>96736317</v>
      </c>
      <c r="AL1466" s="6">
        <v>2659.2813540000002</v>
      </c>
      <c r="AM1466" s="7">
        <v>95413842</v>
      </c>
      <c r="AN1466" s="5">
        <v>98.635480000000001</v>
      </c>
    </row>
    <row r="1467" spans="1:40" x14ac:dyDescent="0.3">
      <c r="A1467" s="4" t="s">
        <v>1516</v>
      </c>
      <c r="B1467" s="2">
        <v>4546387</v>
      </c>
      <c r="C1467" s="1" t="s">
        <v>54</v>
      </c>
      <c r="D1467" s="5">
        <v>2659.7596911000001</v>
      </c>
      <c r="E1467" s="6">
        <v>4248.8296909999999</v>
      </c>
      <c r="F1467" s="6">
        <v>4370.8365899999999</v>
      </c>
      <c r="G1467" s="5">
        <v>7.2999999999999995E-2</v>
      </c>
      <c r="H1467" s="5">
        <v>9.5515695067264605</v>
      </c>
      <c r="I1467" s="5">
        <v>7.2999999999999995E-2</v>
      </c>
      <c r="J1467" s="5">
        <v>9.5515695067264605</v>
      </c>
      <c r="K1467" s="5">
        <v>2.3160669378567498</v>
      </c>
      <c r="L1467" s="5">
        <v>2.1205402373784499</v>
      </c>
      <c r="M1467" s="5">
        <v>15.812918</v>
      </c>
      <c r="N1467" s="5" t="s">
        <v>42</v>
      </c>
      <c r="O1467" s="5" t="s">
        <v>42</v>
      </c>
      <c r="P1467" s="5">
        <v>9.7633620000000008</v>
      </c>
      <c r="Q1467" s="5">
        <v>17.250627999999999</v>
      </c>
      <c r="R1467" s="5">
        <v>8.6303076901661004</v>
      </c>
      <c r="S1467" s="1" t="s">
        <v>49</v>
      </c>
      <c r="T1467" s="7">
        <v>419845</v>
      </c>
      <c r="U1467" s="7">
        <v>399009</v>
      </c>
      <c r="V1467" s="7">
        <v>424671</v>
      </c>
      <c r="W1467" s="7">
        <v>332694</v>
      </c>
      <c r="X1467" s="7">
        <v>448484</v>
      </c>
      <c r="Y1467" s="7">
        <v>437875</v>
      </c>
      <c r="Z1467" s="7">
        <v>430197</v>
      </c>
      <c r="AA1467" s="7">
        <v>419845</v>
      </c>
      <c r="AB1467" s="8">
        <v>64.099999999999994</v>
      </c>
      <c r="AC1467" s="5">
        <v>63.719000000000001</v>
      </c>
      <c r="AD1467" s="8">
        <v>53.07</v>
      </c>
      <c r="AE1467" s="5">
        <v>53.646999999999998</v>
      </c>
      <c r="AF1467" s="7">
        <v>124871347</v>
      </c>
      <c r="AG1467" s="7">
        <v>120444011</v>
      </c>
      <c r="AH1467" s="7">
        <v>117639177</v>
      </c>
      <c r="AI1467" s="5">
        <v>94.84</v>
      </c>
      <c r="AJ1467" s="7">
        <v>309</v>
      </c>
      <c r="AK1467" s="7">
        <v>118423142</v>
      </c>
      <c r="AL1467" s="6">
        <v>2522.4129240000002</v>
      </c>
      <c r="AM1467" s="7">
        <v>124706024</v>
      </c>
      <c r="AN1467" s="5">
        <v>99.867609999999999</v>
      </c>
    </row>
    <row r="1468" spans="1:40" x14ac:dyDescent="0.3">
      <c r="A1468" s="4" t="s">
        <v>1517</v>
      </c>
      <c r="B1468" s="2">
        <v>5721194</v>
      </c>
      <c r="C1468" s="1" t="s">
        <v>54</v>
      </c>
      <c r="D1468" s="5">
        <v>2695.8237652500002</v>
      </c>
      <c r="E1468" s="6">
        <v>4743.9838950000003</v>
      </c>
      <c r="F1468" s="6" t="s">
        <v>42</v>
      </c>
      <c r="G1468" s="5">
        <v>0.78700000000000003</v>
      </c>
      <c r="H1468" s="5">
        <v>46.385542000000001</v>
      </c>
      <c r="I1468" s="5">
        <v>0.78700000000000003</v>
      </c>
      <c r="J1468" s="5">
        <v>46.385542000000001</v>
      </c>
      <c r="K1468" s="5">
        <v>0.89876274</v>
      </c>
      <c r="L1468" s="5">
        <v>0.89876274</v>
      </c>
      <c r="M1468" s="5">
        <v>43.75</v>
      </c>
      <c r="N1468" s="5" t="s">
        <v>42</v>
      </c>
      <c r="O1468" s="5" t="s">
        <v>42</v>
      </c>
      <c r="P1468" s="5">
        <v>21.201595999999999</v>
      </c>
      <c r="Q1468" s="5" t="s">
        <v>42</v>
      </c>
      <c r="R1468" s="5" t="s">
        <v>42</v>
      </c>
      <c r="S1468" s="1" t="s">
        <v>56</v>
      </c>
      <c r="T1468" s="7">
        <v>223320.905</v>
      </c>
      <c r="U1468" s="7">
        <v>215487.87599999999</v>
      </c>
      <c r="V1468" s="7">
        <v>214422.356</v>
      </c>
      <c r="W1468" s="7">
        <v>207967.88</v>
      </c>
      <c r="X1468" s="7">
        <v>223755.97700000001</v>
      </c>
      <c r="Y1468" s="7">
        <v>223538.44099999999</v>
      </c>
      <c r="Z1468" s="7">
        <v>223320.905</v>
      </c>
      <c r="AA1468" s="7">
        <v>222361.07399999999</v>
      </c>
      <c r="AB1468" s="8">
        <v>100</v>
      </c>
      <c r="AC1468" s="8">
        <v>100</v>
      </c>
      <c r="AD1468" s="5" t="s">
        <v>42</v>
      </c>
      <c r="AE1468" s="5" t="s">
        <v>42</v>
      </c>
      <c r="AF1468" s="7">
        <v>233404655</v>
      </c>
      <c r="AG1468" s="7">
        <v>233404655</v>
      </c>
      <c r="AH1468" s="7">
        <v>233404656</v>
      </c>
      <c r="AI1468" s="5">
        <v>32.21</v>
      </c>
      <c r="AJ1468" s="7">
        <v>292</v>
      </c>
      <c r="AK1468" s="7">
        <v>75173170</v>
      </c>
      <c r="AL1468" s="6">
        <v>868.25011300000006</v>
      </c>
      <c r="AM1468" s="7" t="s">
        <v>42</v>
      </c>
      <c r="AN1468" s="5" t="s">
        <v>42</v>
      </c>
    </row>
    <row r="1469" spans="1:40" x14ac:dyDescent="0.3">
      <c r="A1469" s="4" t="s">
        <v>1518</v>
      </c>
      <c r="B1469" s="2">
        <v>14420758</v>
      </c>
      <c r="C1469" s="1" t="s">
        <v>41</v>
      </c>
      <c r="D1469" s="5">
        <v>2764.3598081499999</v>
      </c>
      <c r="E1469" s="6">
        <v>2677.8808079999999</v>
      </c>
      <c r="F1469" s="6">
        <v>2677.7758080000003</v>
      </c>
      <c r="G1469" s="8">
        <v>1.1499999999999999</v>
      </c>
      <c r="H1469" s="5">
        <v>24.8099762470309</v>
      </c>
      <c r="I1469" s="8">
        <v>1.1499999999999999</v>
      </c>
      <c r="J1469" s="5">
        <v>24.8099762470309</v>
      </c>
      <c r="K1469" s="5">
        <v>3.9917255064536499</v>
      </c>
      <c r="L1469" s="5">
        <v>3.9284595576933703</v>
      </c>
      <c r="M1469" s="5">
        <v>12.896152099349001</v>
      </c>
      <c r="N1469" s="5" t="s">
        <v>42</v>
      </c>
      <c r="O1469" s="5" t="s">
        <v>42</v>
      </c>
      <c r="P1469" s="5">
        <v>5.3185419999999999</v>
      </c>
      <c r="Q1469" s="5">
        <v>18.57743</v>
      </c>
      <c r="R1469" s="5">
        <v>18.57743</v>
      </c>
      <c r="S1469" s="1" t="s">
        <v>49</v>
      </c>
      <c r="T1469" s="7">
        <v>375926</v>
      </c>
      <c r="U1469" s="7">
        <v>327086</v>
      </c>
      <c r="V1469" s="7">
        <v>247791</v>
      </c>
      <c r="W1469" s="7">
        <v>168463</v>
      </c>
      <c r="X1469" s="7">
        <v>503500</v>
      </c>
      <c r="Y1469" s="7">
        <v>445932</v>
      </c>
      <c r="Z1469" s="7">
        <v>405259</v>
      </c>
      <c r="AA1469" s="7">
        <v>375926</v>
      </c>
      <c r="AB1469" s="5">
        <v>32.540999999999997</v>
      </c>
      <c r="AC1469" s="5">
        <v>31.311</v>
      </c>
      <c r="AD1469" s="5">
        <v>29.027000000000001</v>
      </c>
      <c r="AE1469" s="8">
        <v>28.47</v>
      </c>
      <c r="AF1469" s="7">
        <v>26452242</v>
      </c>
      <c r="AG1469" s="7">
        <v>24984638</v>
      </c>
      <c r="AH1469" s="7">
        <v>24730885</v>
      </c>
      <c r="AI1469" s="5">
        <v>92.08</v>
      </c>
      <c r="AJ1469" s="7">
        <v>336</v>
      </c>
      <c r="AK1469" s="7">
        <v>24369623</v>
      </c>
      <c r="AL1469" s="6">
        <v>2545.4071220000001</v>
      </c>
      <c r="AM1469" s="7">
        <v>25826444</v>
      </c>
      <c r="AN1469" s="5">
        <v>97.583969999999994</v>
      </c>
    </row>
    <row r="1470" spans="1:40" x14ac:dyDescent="0.3">
      <c r="A1470" s="4" t="s">
        <v>1519</v>
      </c>
      <c r="B1470" s="2">
        <v>4243255</v>
      </c>
      <c r="C1470" s="1" t="s">
        <v>41</v>
      </c>
      <c r="D1470" s="5">
        <v>2724.3835524800002</v>
      </c>
      <c r="E1470" s="6">
        <v>3089.0935519999998</v>
      </c>
      <c r="F1470" s="6" t="s">
        <v>42</v>
      </c>
      <c r="G1470" s="5">
        <v>0.56000000000000005</v>
      </c>
      <c r="H1470" s="5">
        <v>11.250778</v>
      </c>
      <c r="I1470" s="5">
        <v>0.56000000000000005</v>
      </c>
      <c r="J1470" s="5">
        <v>11.508592999999999</v>
      </c>
      <c r="K1470" s="5">
        <v>16.21524664</v>
      </c>
      <c r="L1470" s="5">
        <v>3.0350847700000001</v>
      </c>
      <c r="M1470" s="5">
        <v>14.651540000000001</v>
      </c>
      <c r="N1470" s="5" t="s">
        <v>42</v>
      </c>
      <c r="O1470" s="5" t="s">
        <v>42</v>
      </c>
      <c r="P1470" s="5">
        <v>1.989522</v>
      </c>
      <c r="Q1470" s="5">
        <v>6.0222470000000001</v>
      </c>
      <c r="R1470" s="5">
        <v>6.0222470000000001</v>
      </c>
      <c r="S1470" s="1" t="s">
        <v>49</v>
      </c>
      <c r="T1470" s="7">
        <v>1484288</v>
      </c>
      <c r="U1470" s="7">
        <v>1242271</v>
      </c>
      <c r="V1470" s="7">
        <v>1086701</v>
      </c>
      <c r="W1470" s="7">
        <v>1024917</v>
      </c>
      <c r="X1470" s="7">
        <v>1552681</v>
      </c>
      <c r="Y1470" s="7">
        <v>1545583</v>
      </c>
      <c r="Z1470" s="7">
        <v>1508405</v>
      </c>
      <c r="AA1470" s="7">
        <v>1484288</v>
      </c>
      <c r="AB1470" s="5">
        <v>36.902999999999999</v>
      </c>
      <c r="AC1470" s="5">
        <v>36.554000000000002</v>
      </c>
      <c r="AD1470" s="5">
        <v>27.725000000000001</v>
      </c>
      <c r="AE1470" s="5">
        <v>27.757000000000001</v>
      </c>
      <c r="AF1470" s="7">
        <v>150684931</v>
      </c>
      <c r="AG1470" s="7">
        <v>152546000</v>
      </c>
      <c r="AH1470" s="7">
        <v>157367366</v>
      </c>
      <c r="AI1470" s="5">
        <v>90.99</v>
      </c>
      <c r="AJ1470" s="7">
        <v>249</v>
      </c>
      <c r="AK1470" s="7">
        <v>137107101</v>
      </c>
      <c r="AL1470" s="6">
        <v>2478.8963859999999</v>
      </c>
      <c r="AM1470" s="7">
        <v>133933807</v>
      </c>
      <c r="AN1470" s="5">
        <v>88.883349999999993</v>
      </c>
    </row>
    <row r="1471" spans="1:40" x14ac:dyDescent="0.3">
      <c r="A1471" s="4" t="s">
        <v>1520</v>
      </c>
      <c r="B1471" s="2">
        <v>4812404</v>
      </c>
      <c r="C1471" s="1" t="s">
        <v>41</v>
      </c>
      <c r="D1471" s="5">
        <v>2481.5481595000001</v>
      </c>
      <c r="E1471" s="6">
        <v>2814.9751590000001</v>
      </c>
      <c r="F1471" s="6" t="s">
        <v>42</v>
      </c>
      <c r="G1471" s="5">
        <v>0.6</v>
      </c>
      <c r="H1471" s="5">
        <v>106.775701</v>
      </c>
      <c r="I1471" s="5">
        <v>0.6</v>
      </c>
      <c r="J1471" s="5">
        <v>106.775701</v>
      </c>
      <c r="K1471" s="5">
        <v>8.8634600500000005</v>
      </c>
      <c r="L1471" s="5">
        <v>1.8942220000000001</v>
      </c>
      <c r="M1471" s="5">
        <v>22.793016999999999</v>
      </c>
      <c r="N1471" s="5" t="s">
        <v>42</v>
      </c>
      <c r="O1471" s="5" t="s">
        <v>42</v>
      </c>
      <c r="P1471" s="5">
        <v>2.2669619999999999</v>
      </c>
      <c r="Q1471" s="5">
        <v>12.143996</v>
      </c>
      <c r="R1471" s="5">
        <v>12.143996</v>
      </c>
      <c r="S1471" s="1" t="s">
        <v>49</v>
      </c>
      <c r="T1471" s="7">
        <v>1153545</v>
      </c>
      <c r="U1471" s="7">
        <v>1021805</v>
      </c>
      <c r="V1471" s="7">
        <v>1035365</v>
      </c>
      <c r="W1471" s="7">
        <v>934241</v>
      </c>
      <c r="X1471" s="7">
        <v>1241739</v>
      </c>
      <c r="Y1471" s="7">
        <v>1209732</v>
      </c>
      <c r="Z1471" s="7">
        <v>1185039</v>
      </c>
      <c r="AA1471" s="7">
        <v>1153545</v>
      </c>
      <c r="AB1471" s="5">
        <v>67.188999999999993</v>
      </c>
      <c r="AC1471" s="5">
        <v>68.088999999999999</v>
      </c>
      <c r="AD1471" s="8">
        <v>10.105</v>
      </c>
      <c r="AE1471" s="5">
        <v>17.699000000000002</v>
      </c>
      <c r="AF1471" s="7">
        <v>54300048</v>
      </c>
      <c r="AG1471" s="7">
        <v>54296008</v>
      </c>
      <c r="AH1471" s="7">
        <v>53860644</v>
      </c>
      <c r="AI1471" s="5">
        <v>94.14</v>
      </c>
      <c r="AJ1471" s="7">
        <v>301</v>
      </c>
      <c r="AK1471" s="7">
        <v>51121085</v>
      </c>
      <c r="AL1471" s="6">
        <v>2336.2335840000001</v>
      </c>
      <c r="AM1471" s="7">
        <v>51150513</v>
      </c>
      <c r="AN1471" s="5">
        <v>94.198390000000003</v>
      </c>
    </row>
    <row r="1472" spans="1:40" x14ac:dyDescent="0.3">
      <c r="A1472" s="4" t="s">
        <v>1521</v>
      </c>
      <c r="B1472" s="2">
        <v>4086121</v>
      </c>
      <c r="C1472" s="1" t="s">
        <v>54</v>
      </c>
      <c r="D1472" s="5">
        <v>2358.9083153800002</v>
      </c>
      <c r="E1472" s="6">
        <v>3351.979315</v>
      </c>
      <c r="F1472" s="6">
        <v>3350.865315</v>
      </c>
      <c r="G1472" s="5">
        <v>0.74</v>
      </c>
      <c r="H1472" s="5" t="s">
        <v>799</v>
      </c>
      <c r="I1472" s="5">
        <v>0.74</v>
      </c>
      <c r="J1472" s="5" t="s">
        <v>799</v>
      </c>
      <c r="K1472" s="5" t="s">
        <v>799</v>
      </c>
      <c r="L1472" s="5">
        <v>3.1175334400000003</v>
      </c>
      <c r="M1472" s="5">
        <v>21.320938999999999</v>
      </c>
      <c r="N1472" s="5">
        <v>47.768148848869203</v>
      </c>
      <c r="O1472" s="5">
        <v>12.5302293016227</v>
      </c>
      <c r="P1472" s="5">
        <v>1.9049990000000001</v>
      </c>
      <c r="Q1472" s="5">
        <v>11.060447999999999</v>
      </c>
      <c r="R1472" s="5">
        <v>11.060447999999999</v>
      </c>
      <c r="S1472" s="1" t="s">
        <v>152</v>
      </c>
      <c r="T1472" s="7">
        <v>1872987</v>
      </c>
      <c r="U1472" s="7">
        <v>2019900</v>
      </c>
      <c r="V1472" s="7">
        <v>2082928</v>
      </c>
      <c r="W1472" s="7">
        <v>1941501</v>
      </c>
      <c r="X1472" s="7">
        <v>1759570</v>
      </c>
      <c r="Y1472" s="7">
        <v>1825783</v>
      </c>
      <c r="Z1472" s="7">
        <v>1872987</v>
      </c>
      <c r="AA1472" s="7">
        <v>1930653</v>
      </c>
      <c r="AB1472" s="5">
        <v>70.585999999999999</v>
      </c>
      <c r="AC1472" s="5">
        <v>74.174000000000007</v>
      </c>
      <c r="AD1472" s="5">
        <v>15.416</v>
      </c>
      <c r="AE1472" s="5">
        <v>16.393999999999998</v>
      </c>
      <c r="AF1472" s="7">
        <v>54029000</v>
      </c>
      <c r="AG1472" s="7">
        <v>54279000</v>
      </c>
      <c r="AH1472" s="7">
        <v>54863000</v>
      </c>
      <c r="AI1472" s="8">
        <v>76.81</v>
      </c>
      <c r="AJ1472" s="7">
        <v>288</v>
      </c>
      <c r="AK1472" s="7">
        <v>41500046</v>
      </c>
      <c r="AL1472" s="6">
        <v>1808.5720040000001</v>
      </c>
      <c r="AM1472" s="7">
        <v>41384060</v>
      </c>
      <c r="AN1472" s="8">
        <v>76.595399999999998</v>
      </c>
    </row>
    <row r="1473" spans="1:40" x14ac:dyDescent="0.3">
      <c r="A1473" s="4" t="s">
        <v>1522</v>
      </c>
      <c r="B1473" s="2">
        <v>4535992</v>
      </c>
      <c r="C1473" s="1" t="s">
        <v>54</v>
      </c>
      <c r="D1473" s="5">
        <v>2283.8450785599998</v>
      </c>
      <c r="E1473" s="6">
        <v>3914.8470779999998</v>
      </c>
      <c r="F1473" s="6">
        <v>3914.8470789999997</v>
      </c>
      <c r="G1473" s="5">
        <v>2.59</v>
      </c>
      <c r="H1473" s="5">
        <v>7.2662009999999997</v>
      </c>
      <c r="I1473" s="5">
        <v>2.59</v>
      </c>
      <c r="J1473" s="5">
        <v>7.2662009999999997</v>
      </c>
      <c r="K1473" s="5">
        <v>0.92330301000000004</v>
      </c>
      <c r="L1473" s="5">
        <v>0.89649913000000003</v>
      </c>
      <c r="M1473" s="5" t="s">
        <v>799</v>
      </c>
      <c r="N1473" s="5">
        <v>15.785991815428201</v>
      </c>
      <c r="O1473" s="5">
        <v>19.816261701440901</v>
      </c>
      <c r="P1473" s="5">
        <v>0.90403</v>
      </c>
      <c r="Q1473" s="5">
        <v>8.2394420000000004</v>
      </c>
      <c r="R1473" s="5">
        <v>8.2394420000000004</v>
      </c>
      <c r="S1473" s="1" t="s">
        <v>49</v>
      </c>
      <c r="T1473" s="7">
        <v>3692185</v>
      </c>
      <c r="U1473" s="7">
        <v>4505916</v>
      </c>
      <c r="V1473" s="7">
        <v>4216314</v>
      </c>
      <c r="W1473" s="7">
        <v>3161192</v>
      </c>
      <c r="X1473" s="7">
        <v>4330440</v>
      </c>
      <c r="Y1473" s="7">
        <v>4082998</v>
      </c>
      <c r="Z1473" s="7">
        <v>3887738</v>
      </c>
      <c r="AA1473" s="7">
        <v>3692185</v>
      </c>
      <c r="AB1473" s="5">
        <v>21.748000000000001</v>
      </c>
      <c r="AC1473" s="5">
        <v>21.937000000000001</v>
      </c>
      <c r="AD1473" s="8">
        <v>10.06</v>
      </c>
      <c r="AE1473" s="8">
        <v>10.787000000000001</v>
      </c>
      <c r="AF1473" s="7">
        <v>31337062</v>
      </c>
      <c r="AG1473" s="7">
        <v>31336340</v>
      </c>
      <c r="AH1473" s="7">
        <v>31773033</v>
      </c>
      <c r="AI1473" s="5">
        <v>90.22</v>
      </c>
      <c r="AJ1473" s="7">
        <v>371</v>
      </c>
      <c r="AK1473" s="7">
        <v>28273514</v>
      </c>
      <c r="AL1473" s="6">
        <v>2060.5736999999999</v>
      </c>
      <c r="AM1473" s="7">
        <v>27045993</v>
      </c>
      <c r="AN1473" s="5">
        <v>86.306730000000002</v>
      </c>
    </row>
    <row r="1474" spans="1:40" x14ac:dyDescent="0.3">
      <c r="A1474" s="4" t="s">
        <v>1523</v>
      </c>
      <c r="B1474" s="2">
        <v>5721505</v>
      </c>
      <c r="C1474" s="1" t="s">
        <v>54</v>
      </c>
      <c r="D1474" s="5">
        <v>2587.89102744</v>
      </c>
      <c r="E1474" s="6">
        <v>4543.6489970000002</v>
      </c>
      <c r="F1474" s="6" t="s">
        <v>42</v>
      </c>
      <c r="G1474" s="5">
        <v>0.97099999999999997</v>
      </c>
      <c r="H1474" s="5">
        <v>27.798165000000001</v>
      </c>
      <c r="I1474" s="5">
        <v>0.97099999999999997</v>
      </c>
      <c r="J1474" s="5">
        <v>27.798165000000001</v>
      </c>
      <c r="K1474" s="5">
        <v>0.90366836000000006</v>
      </c>
      <c r="L1474" s="5">
        <v>0.90366836000000006</v>
      </c>
      <c r="M1474" s="5">
        <v>24.191617000000001</v>
      </c>
      <c r="N1474" s="5" t="s">
        <v>42</v>
      </c>
      <c r="O1474" s="5" t="s">
        <v>42</v>
      </c>
      <c r="P1474" s="5">
        <v>20.257611000000001</v>
      </c>
      <c r="Q1474" s="5" t="s">
        <v>42</v>
      </c>
      <c r="R1474" s="5" t="s">
        <v>42</v>
      </c>
      <c r="S1474" s="1" t="s">
        <v>56</v>
      </c>
      <c r="T1474" s="7">
        <v>222349.24600000001</v>
      </c>
      <c r="U1474" s="7">
        <v>226164.867</v>
      </c>
      <c r="V1474" s="7">
        <v>231675.353</v>
      </c>
      <c r="W1474" s="7">
        <v>245135.52100000001</v>
      </c>
      <c r="X1474" s="7">
        <v>224293.43100000001</v>
      </c>
      <c r="Y1474" s="7">
        <v>223321.33799999999</v>
      </c>
      <c r="Z1474" s="7">
        <v>222349.24600000001</v>
      </c>
      <c r="AA1474" s="7">
        <v>222705.01</v>
      </c>
      <c r="AB1474" s="8">
        <v>100</v>
      </c>
      <c r="AC1474" s="8">
        <v>100</v>
      </c>
      <c r="AD1474" s="5" t="s">
        <v>42</v>
      </c>
      <c r="AE1474" s="5" t="s">
        <v>42</v>
      </c>
      <c r="AF1474" s="7">
        <v>213522362</v>
      </c>
      <c r="AG1474" s="7">
        <v>213522362</v>
      </c>
      <c r="AH1474" s="7">
        <v>213522363</v>
      </c>
      <c r="AI1474" s="5">
        <v>18.23</v>
      </c>
      <c r="AJ1474" s="7">
        <v>256</v>
      </c>
      <c r="AK1474" s="7">
        <v>38925984</v>
      </c>
      <c r="AL1474" s="6">
        <v>471.78292599999997</v>
      </c>
      <c r="AM1474" s="7" t="s">
        <v>42</v>
      </c>
      <c r="AN1474" s="5" t="s">
        <v>42</v>
      </c>
    </row>
    <row r="1475" spans="1:40" x14ac:dyDescent="0.3">
      <c r="A1475" s="4" t="s">
        <v>1524</v>
      </c>
      <c r="B1475" s="2">
        <v>28160140</v>
      </c>
      <c r="C1475" s="1" t="s">
        <v>41</v>
      </c>
      <c r="D1475" s="5">
        <v>2504.5157600100001</v>
      </c>
      <c r="E1475" s="6">
        <v>1824.8677600000001</v>
      </c>
      <c r="F1475" s="6">
        <v>1940.95876</v>
      </c>
      <c r="G1475" s="5">
        <v>0.3</v>
      </c>
      <c r="H1475" s="5">
        <v>124.259259</v>
      </c>
      <c r="I1475" s="5">
        <v>0.3</v>
      </c>
      <c r="J1475" s="5">
        <v>124.259259</v>
      </c>
      <c r="K1475" s="5">
        <v>4.6021947899999995</v>
      </c>
      <c r="L1475" s="5">
        <v>2.9707792199999998</v>
      </c>
      <c r="M1475" s="5">
        <v>13.348806</v>
      </c>
      <c r="N1475" s="5" t="s">
        <v>799</v>
      </c>
      <c r="O1475" s="5">
        <v>17.728518639278299</v>
      </c>
      <c r="P1475" s="5">
        <v>3.840703</v>
      </c>
      <c r="Q1475" s="5" t="s">
        <v>799</v>
      </c>
      <c r="R1475" s="5" t="s">
        <v>799</v>
      </c>
      <c r="S1475" s="1" t="s">
        <v>49</v>
      </c>
      <c r="T1475" s="7">
        <v>403094</v>
      </c>
      <c r="U1475" s="7">
        <v>289375</v>
      </c>
      <c r="V1475" s="7">
        <v>201149</v>
      </c>
      <c r="W1475" s="7">
        <v>131783</v>
      </c>
      <c r="X1475" s="7">
        <v>475139</v>
      </c>
      <c r="Y1475" s="7">
        <v>441647</v>
      </c>
      <c r="Z1475" s="7">
        <v>422840</v>
      </c>
      <c r="AA1475" s="7">
        <v>403094</v>
      </c>
      <c r="AB1475" s="5">
        <v>63.448</v>
      </c>
      <c r="AC1475" s="5">
        <v>63.613999999999997</v>
      </c>
      <c r="AD1475" s="5">
        <v>-1.9530000000000001</v>
      </c>
      <c r="AE1475" s="5">
        <v>0.253</v>
      </c>
      <c r="AF1475" s="7">
        <v>124449177</v>
      </c>
      <c r="AG1475" s="7">
        <v>125107273</v>
      </c>
      <c r="AH1475" s="7">
        <v>121256022</v>
      </c>
      <c r="AI1475" s="5">
        <v>87.03</v>
      </c>
      <c r="AJ1475" s="7">
        <v>280</v>
      </c>
      <c r="AK1475" s="7">
        <v>108283707</v>
      </c>
      <c r="AL1475" s="6">
        <v>2179.751021</v>
      </c>
      <c r="AM1475" s="7">
        <v>110543083</v>
      </c>
      <c r="AN1475" s="8">
        <v>88.848799999999997</v>
      </c>
    </row>
    <row r="1476" spans="1:40" x14ac:dyDescent="0.3">
      <c r="A1476" s="4" t="s">
        <v>1525</v>
      </c>
      <c r="B1476" s="2">
        <v>100255</v>
      </c>
      <c r="C1476" s="1" t="s">
        <v>41</v>
      </c>
      <c r="D1476" s="5">
        <v>2576.2973479399998</v>
      </c>
      <c r="E1476" s="6" t="s">
        <v>42</v>
      </c>
      <c r="F1476" s="6">
        <v>2942.3703479999999</v>
      </c>
      <c r="G1476" s="5">
        <v>0.55000000000000004</v>
      </c>
      <c r="H1476" s="5">
        <v>11.6293103448276</v>
      </c>
      <c r="I1476" s="5">
        <v>0.55000000000000004</v>
      </c>
      <c r="J1476" s="5">
        <v>11.6293103448276</v>
      </c>
      <c r="K1476" s="5">
        <v>1.8675331050295798</v>
      </c>
      <c r="L1476" s="5">
        <v>1.05133075501604</v>
      </c>
      <c r="M1476" s="5">
        <v>8.9515589999999996</v>
      </c>
      <c r="N1476" s="5" t="s">
        <v>42</v>
      </c>
      <c r="O1476" s="5" t="s">
        <v>42</v>
      </c>
      <c r="P1476" s="5" t="s">
        <v>42</v>
      </c>
      <c r="Q1476" s="5" t="s">
        <v>42</v>
      </c>
      <c r="R1476" s="5" t="s">
        <v>42</v>
      </c>
      <c r="S1476" s="1" t="s">
        <v>49</v>
      </c>
      <c r="T1476" s="7">
        <v>840192</v>
      </c>
      <c r="U1476" s="7">
        <v>708784</v>
      </c>
      <c r="V1476" s="7">
        <v>623624</v>
      </c>
      <c r="W1476" s="7">
        <v>632237</v>
      </c>
      <c r="X1476" s="7">
        <v>812083</v>
      </c>
      <c r="Y1476" s="7">
        <v>822905</v>
      </c>
      <c r="Z1476" s="7">
        <v>820583</v>
      </c>
      <c r="AA1476" s="7">
        <v>840192</v>
      </c>
      <c r="AB1476" s="5" t="s">
        <v>42</v>
      </c>
      <c r="AC1476" s="5" t="s">
        <v>42</v>
      </c>
      <c r="AD1476" s="5" t="s">
        <v>42</v>
      </c>
      <c r="AE1476" s="5" t="s">
        <v>42</v>
      </c>
      <c r="AF1476" s="7">
        <v>95486317</v>
      </c>
      <c r="AG1476" s="7">
        <v>95486010</v>
      </c>
      <c r="AH1476" s="7">
        <v>95117180</v>
      </c>
      <c r="AI1476" s="5">
        <v>79.819999999999993</v>
      </c>
      <c r="AJ1476" s="7">
        <v>316</v>
      </c>
      <c r="AK1476" s="7">
        <v>76223391</v>
      </c>
      <c r="AL1476" s="6">
        <v>2056.5070890000002</v>
      </c>
      <c r="AM1476" s="7">
        <v>93533507</v>
      </c>
      <c r="AN1476" s="5">
        <v>97.951970000000003</v>
      </c>
    </row>
    <row r="1477" spans="1:40" x14ac:dyDescent="0.3">
      <c r="A1477" s="4" t="s">
        <v>1526</v>
      </c>
      <c r="B1477" s="2">
        <v>11218268</v>
      </c>
      <c r="C1477" s="1" t="s">
        <v>41</v>
      </c>
      <c r="D1477" s="5">
        <v>2338.58752796</v>
      </c>
      <c r="E1477" s="6">
        <v>3385.8509869999998</v>
      </c>
      <c r="F1477" s="6">
        <v>3313.4015881938012</v>
      </c>
      <c r="G1477" s="5">
        <v>0.32098535484311114</v>
      </c>
      <c r="H1477" s="5">
        <v>6.6751990000000001</v>
      </c>
      <c r="I1477" s="5">
        <v>0.32098535484311114</v>
      </c>
      <c r="J1477" s="5">
        <v>6.6751990000000001</v>
      </c>
      <c r="K1477" s="5">
        <v>2.0072122399999999</v>
      </c>
      <c r="L1477" s="5">
        <v>0.83365409000000001</v>
      </c>
      <c r="M1477" s="5" t="s">
        <v>799</v>
      </c>
      <c r="N1477" s="5">
        <v>3.0785616781948102</v>
      </c>
      <c r="O1477" s="5">
        <v>3.0519939130704001</v>
      </c>
      <c r="P1477" s="5">
        <v>1.4932890000000001</v>
      </c>
      <c r="Q1477" s="5">
        <v>3.0048490000000001</v>
      </c>
      <c r="R1477" s="5">
        <v>3.0048490000000001</v>
      </c>
      <c r="S1477" s="1" t="s">
        <v>49</v>
      </c>
      <c r="T1477" s="7">
        <v>2276846.24937033</v>
      </c>
      <c r="U1477" s="7">
        <v>1749406.703827726</v>
      </c>
      <c r="V1477" s="7">
        <v>849358.19739639328</v>
      </c>
      <c r="W1477" s="7">
        <v>620102.48352461995</v>
      </c>
      <c r="X1477" s="7">
        <v>2395430.5889380178</v>
      </c>
      <c r="Y1477" s="7">
        <v>2419877.5888422751</v>
      </c>
      <c r="Z1477" s="7">
        <v>2383853.7758271378</v>
      </c>
      <c r="AA1477" s="7">
        <v>2276846.24937033</v>
      </c>
      <c r="AB1477" s="5">
        <v>73.753</v>
      </c>
      <c r="AC1477" s="5">
        <v>73.165999999999997</v>
      </c>
      <c r="AD1477" s="5">
        <v>51.658000000000001</v>
      </c>
      <c r="AE1477" s="8">
        <v>49.15</v>
      </c>
      <c r="AF1477" s="7">
        <v>296775067</v>
      </c>
      <c r="AG1477" s="7">
        <v>306342289</v>
      </c>
      <c r="AH1477" s="7">
        <v>314196312</v>
      </c>
      <c r="AI1477" s="5">
        <v>74.540000000000006</v>
      </c>
      <c r="AJ1477" s="7">
        <v>366</v>
      </c>
      <c r="AK1477" s="7">
        <v>221230183</v>
      </c>
      <c r="AL1477" s="6">
        <v>1743.293842</v>
      </c>
      <c r="AM1477" s="7">
        <v>269059278</v>
      </c>
      <c r="AN1477" s="5">
        <v>90.661010000000005</v>
      </c>
    </row>
    <row r="1478" spans="1:40" x14ac:dyDescent="0.3">
      <c r="A1478" s="4" t="s">
        <v>1527</v>
      </c>
      <c r="B1478" s="2">
        <v>4986299</v>
      </c>
      <c r="C1478" s="1" t="s">
        <v>41</v>
      </c>
      <c r="D1478" s="5">
        <v>2585.4045117999999</v>
      </c>
      <c r="E1478" s="6">
        <v>2691.3405109999999</v>
      </c>
      <c r="F1478" s="6" t="s">
        <v>42</v>
      </c>
      <c r="G1478" s="8">
        <v>1.1599999999999999</v>
      </c>
      <c r="H1478" s="5">
        <v>31.645764</v>
      </c>
      <c r="I1478" s="8">
        <v>1.1599999999999999</v>
      </c>
      <c r="J1478" s="5">
        <v>31.645764</v>
      </c>
      <c r="K1478" s="5">
        <v>12.349180980000002</v>
      </c>
      <c r="L1478" s="5">
        <v>5.7911006999999994</v>
      </c>
      <c r="M1478" s="5">
        <v>31.532772000000001</v>
      </c>
      <c r="N1478" s="5" t="s">
        <v>42</v>
      </c>
      <c r="O1478" s="5" t="s">
        <v>42</v>
      </c>
      <c r="P1478" s="5">
        <v>2.8802129999999999</v>
      </c>
      <c r="Q1478" s="5">
        <v>17.579315999999999</v>
      </c>
      <c r="R1478" s="5">
        <v>17.579315999999999</v>
      </c>
      <c r="S1478" s="1" t="s">
        <v>98</v>
      </c>
      <c r="T1478" s="7">
        <v>919162</v>
      </c>
      <c r="U1478" s="7">
        <v>935098</v>
      </c>
      <c r="V1478" s="7">
        <v>774541</v>
      </c>
      <c r="W1478" s="7">
        <v>596871</v>
      </c>
      <c r="X1478" s="7">
        <v>934424</v>
      </c>
      <c r="Y1478" s="7">
        <v>923921</v>
      </c>
      <c r="Z1478" s="7">
        <v>919162</v>
      </c>
      <c r="AA1478" s="7">
        <v>924287</v>
      </c>
      <c r="AB1478" s="5">
        <v>21.067</v>
      </c>
      <c r="AC1478" s="5">
        <v>22.756</v>
      </c>
      <c r="AD1478" s="5">
        <v>14.779</v>
      </c>
      <c r="AE1478" s="5">
        <v>15.907999999999999</v>
      </c>
      <c r="AF1478" s="7">
        <v>20766764</v>
      </c>
      <c r="AG1478" s="7">
        <v>20734331</v>
      </c>
      <c r="AH1478" s="7">
        <v>20787626</v>
      </c>
      <c r="AI1478" s="5">
        <v>68.849999999999994</v>
      </c>
      <c r="AJ1478" s="7">
        <v>318</v>
      </c>
      <c r="AK1478" s="7">
        <v>14397105</v>
      </c>
      <c r="AL1478" s="6">
        <v>1780.0580620000001</v>
      </c>
      <c r="AM1478" s="7">
        <v>19071952</v>
      </c>
      <c r="AN1478" s="5">
        <v>91.206469999999996</v>
      </c>
    </row>
    <row r="1479" spans="1:40" x14ac:dyDescent="0.3">
      <c r="A1479" s="4" t="s">
        <v>1528</v>
      </c>
      <c r="B1479" s="2">
        <v>4290950</v>
      </c>
      <c r="C1479" s="1" t="s">
        <v>54</v>
      </c>
      <c r="D1479" s="5">
        <v>2710.24881228</v>
      </c>
      <c r="E1479" s="6">
        <v>5423.9778120000001</v>
      </c>
      <c r="F1479" s="6">
        <v>5423.9778120000001</v>
      </c>
      <c r="G1479" s="5">
        <v>0.128</v>
      </c>
      <c r="H1479" s="5">
        <v>41.136766999999999</v>
      </c>
      <c r="I1479" s="5">
        <v>0.128</v>
      </c>
      <c r="J1479" s="5">
        <v>41.136766999999999</v>
      </c>
      <c r="K1479" s="5" t="s">
        <v>799</v>
      </c>
      <c r="L1479" s="5" t="s">
        <v>799</v>
      </c>
      <c r="M1479" s="5">
        <v>165.42857100000001</v>
      </c>
      <c r="N1479" s="5">
        <v>36.878994216000102</v>
      </c>
      <c r="O1479" s="5">
        <v>30.661754696915899</v>
      </c>
      <c r="P1479" s="5">
        <v>5.8347059999999997</v>
      </c>
      <c r="Q1479" s="5">
        <v>9.7236100000000008</v>
      </c>
      <c r="R1479" s="5">
        <v>9.7236100000000008</v>
      </c>
      <c r="S1479" s="1" t="s">
        <v>49</v>
      </c>
      <c r="T1479" s="7">
        <v>846178</v>
      </c>
      <c r="U1479" s="7">
        <v>704598</v>
      </c>
      <c r="V1479" s="7">
        <v>632645</v>
      </c>
      <c r="W1479" s="7">
        <v>667683</v>
      </c>
      <c r="X1479" s="7">
        <v>929606</v>
      </c>
      <c r="Y1479" s="7">
        <v>906723</v>
      </c>
      <c r="Z1479" s="7">
        <v>878330</v>
      </c>
      <c r="AA1479" s="7">
        <v>846178</v>
      </c>
      <c r="AB1479" s="5">
        <v>66.795000000000002</v>
      </c>
      <c r="AC1479" s="5">
        <v>67.242999999999995</v>
      </c>
      <c r="AD1479" s="8">
        <v>57.86</v>
      </c>
      <c r="AE1479" s="5">
        <v>59.331000000000003</v>
      </c>
      <c r="AF1479" s="7">
        <v>117022833</v>
      </c>
      <c r="AG1479" s="7">
        <v>117007411</v>
      </c>
      <c r="AH1479" s="7">
        <v>98299245</v>
      </c>
      <c r="AI1479" s="5">
        <v>38.270000000000003</v>
      </c>
      <c r="AJ1479" s="7">
        <v>107</v>
      </c>
      <c r="AK1479" s="7">
        <v>44782265</v>
      </c>
      <c r="AL1479" s="6">
        <v>1037.1572570000001</v>
      </c>
      <c r="AM1479" s="7">
        <v>78101163</v>
      </c>
      <c r="AN1479" s="5">
        <v>66.740110000000001</v>
      </c>
    </row>
    <row r="1480" spans="1:40" x14ac:dyDescent="0.3">
      <c r="A1480" s="4" t="s">
        <v>1529</v>
      </c>
      <c r="B1480" s="2">
        <v>100483481</v>
      </c>
      <c r="C1480" s="1" t="s">
        <v>54</v>
      </c>
      <c r="D1480" s="5">
        <v>2116.3116366600002</v>
      </c>
      <c r="E1480" s="6">
        <v>4950.653636</v>
      </c>
      <c r="F1480" s="6" t="s">
        <v>42</v>
      </c>
      <c r="G1480" s="5">
        <v>0.15</v>
      </c>
      <c r="H1480" s="5">
        <v>245.75342499999999</v>
      </c>
      <c r="I1480" s="5">
        <v>0.15</v>
      </c>
      <c r="J1480" s="5">
        <v>245.75342499999999</v>
      </c>
      <c r="K1480" s="5" t="s">
        <v>799</v>
      </c>
      <c r="L1480" s="5">
        <v>6.88147296</v>
      </c>
      <c r="M1480" s="5" t="s">
        <v>799</v>
      </c>
      <c r="N1480" s="5" t="s">
        <v>42</v>
      </c>
      <c r="O1480" s="5" t="s">
        <v>42</v>
      </c>
      <c r="P1480" s="5">
        <v>1.8794660000000001</v>
      </c>
      <c r="Q1480" s="5">
        <v>9.6305160000000001</v>
      </c>
      <c r="R1480" s="5">
        <v>9.6305160000000001</v>
      </c>
      <c r="S1480" s="1" t="s">
        <v>49</v>
      </c>
      <c r="T1480" s="7">
        <v>2510182</v>
      </c>
      <c r="U1480" s="7">
        <v>2165813</v>
      </c>
      <c r="V1480" s="7">
        <v>1807814</v>
      </c>
      <c r="W1480" s="7">
        <v>1366556</v>
      </c>
      <c r="X1480" s="7">
        <v>2634075</v>
      </c>
      <c r="Y1480" s="7">
        <v>2587067</v>
      </c>
      <c r="Z1480" s="7">
        <v>2548624.5</v>
      </c>
      <c r="AA1480" s="7">
        <v>2510182</v>
      </c>
      <c r="AB1480" s="5">
        <v>20.814</v>
      </c>
      <c r="AC1480" s="5">
        <v>18.405999999999999</v>
      </c>
      <c r="AD1480" s="8">
        <v>8.6050000000000004</v>
      </c>
      <c r="AE1480" s="8">
        <v>6.2569999999999997</v>
      </c>
      <c r="AF1480" s="7">
        <v>90366089</v>
      </c>
      <c r="AG1480" s="7">
        <v>756816836</v>
      </c>
      <c r="AH1480" s="7">
        <v>756817000</v>
      </c>
      <c r="AI1480" s="5">
        <v>5.43</v>
      </c>
      <c r="AJ1480" s="7" t="s">
        <v>42</v>
      </c>
      <c r="AK1480" s="7">
        <v>6410909</v>
      </c>
      <c r="AL1480" s="6">
        <v>115.011707</v>
      </c>
      <c r="AM1480" s="7">
        <v>27159862</v>
      </c>
      <c r="AN1480" s="5">
        <v>23.02345</v>
      </c>
    </row>
    <row r="1481" spans="1:40" x14ac:dyDescent="0.3">
      <c r="A1481" s="4" t="s">
        <v>1530</v>
      </c>
      <c r="B1481" s="2">
        <v>4985881</v>
      </c>
      <c r="C1481" s="1" t="s">
        <v>54</v>
      </c>
      <c r="D1481" s="5">
        <v>2492.0726012999999</v>
      </c>
      <c r="E1481" s="6">
        <v>3052.2086009999998</v>
      </c>
      <c r="F1481" s="6" t="s">
        <v>42</v>
      </c>
      <c r="G1481" s="8">
        <v>1.8089999999999999</v>
      </c>
      <c r="H1481" s="5">
        <v>20.53349</v>
      </c>
      <c r="I1481" s="8">
        <v>1.8089999999999999</v>
      </c>
      <c r="J1481" s="5">
        <v>20.53349</v>
      </c>
      <c r="K1481" s="5">
        <v>65.253842570000003</v>
      </c>
      <c r="L1481" s="5">
        <v>1.7300568000000001</v>
      </c>
      <c r="M1481" s="5">
        <v>13.282139000000001</v>
      </c>
      <c r="N1481" s="5" t="s">
        <v>42</v>
      </c>
      <c r="O1481" s="5" t="s">
        <v>42</v>
      </c>
      <c r="P1481" s="5">
        <v>1.6385860000000001</v>
      </c>
      <c r="Q1481" s="5">
        <v>9.3861260000000009</v>
      </c>
      <c r="R1481" s="5">
        <v>9.3861260000000009</v>
      </c>
      <c r="S1481" s="1" t="s">
        <v>49</v>
      </c>
      <c r="T1481" s="7">
        <v>1953313</v>
      </c>
      <c r="U1481" s="7">
        <v>1943585</v>
      </c>
      <c r="V1481" s="7">
        <v>1761158</v>
      </c>
      <c r="W1481" s="7">
        <v>1417677</v>
      </c>
      <c r="X1481" s="7">
        <v>1862709</v>
      </c>
      <c r="Y1481" s="7">
        <v>1891047</v>
      </c>
      <c r="Z1481" s="7">
        <v>1922924</v>
      </c>
      <c r="AA1481" s="7">
        <v>1953313</v>
      </c>
      <c r="AB1481" s="5">
        <v>36.125</v>
      </c>
      <c r="AC1481" s="5">
        <v>37.633000000000003</v>
      </c>
      <c r="AD1481" s="5">
        <v>15.462999999999999</v>
      </c>
      <c r="AE1481" s="5">
        <v>16.009</v>
      </c>
      <c r="AF1481" s="7">
        <v>17852066</v>
      </c>
      <c r="AG1481" s="7">
        <v>17940532</v>
      </c>
      <c r="AH1481" s="7">
        <v>18000855</v>
      </c>
      <c r="AI1481" s="5">
        <v>80.39</v>
      </c>
      <c r="AJ1481" s="7">
        <v>340</v>
      </c>
      <c r="AK1481" s="7">
        <v>14299907</v>
      </c>
      <c r="AL1481" s="6">
        <v>2003.41697</v>
      </c>
      <c r="AM1481" s="7">
        <v>13737841</v>
      </c>
      <c r="AN1481" s="5">
        <v>77.231759999999994</v>
      </c>
    </row>
    <row r="1482" spans="1:40" x14ac:dyDescent="0.3">
      <c r="A1482" s="4" t="s">
        <v>1531</v>
      </c>
      <c r="B1482" s="2">
        <v>4054569</v>
      </c>
      <c r="C1482" s="1" t="s">
        <v>41</v>
      </c>
      <c r="D1482" s="5">
        <v>2552.8638057799999</v>
      </c>
      <c r="E1482" s="6" t="s">
        <v>42</v>
      </c>
      <c r="F1482" s="6">
        <v>2779.781806</v>
      </c>
      <c r="G1482" s="8">
        <v>1.04</v>
      </c>
      <c r="H1482" s="5">
        <v>13.4494949494949</v>
      </c>
      <c r="I1482" s="8">
        <v>1.04</v>
      </c>
      <c r="J1482" s="5">
        <v>13.4494949494949</v>
      </c>
      <c r="K1482" s="5">
        <v>3.1558142454847897</v>
      </c>
      <c r="L1482" s="5">
        <v>3.1505773013984602</v>
      </c>
      <c r="M1482" s="5">
        <v>13.737425999999999</v>
      </c>
      <c r="N1482" s="5" t="s">
        <v>42</v>
      </c>
      <c r="O1482" s="5" t="s">
        <v>42</v>
      </c>
      <c r="P1482" s="5" t="s">
        <v>42</v>
      </c>
      <c r="Q1482" s="5" t="s">
        <v>42</v>
      </c>
      <c r="R1482" s="5" t="s">
        <v>42</v>
      </c>
      <c r="S1482" s="1" t="s">
        <v>49</v>
      </c>
      <c r="T1482" s="7">
        <v>466146</v>
      </c>
      <c r="U1482" s="7">
        <v>354524</v>
      </c>
      <c r="V1482" s="7">
        <v>315625</v>
      </c>
      <c r="W1482" s="7">
        <v>279483</v>
      </c>
      <c r="X1482" s="7">
        <v>493305</v>
      </c>
      <c r="Y1482" s="7">
        <v>483127</v>
      </c>
      <c r="Z1482" s="7">
        <v>475141</v>
      </c>
      <c r="AA1482" s="7">
        <v>466146</v>
      </c>
      <c r="AB1482" s="5" t="s">
        <v>42</v>
      </c>
      <c r="AC1482" s="5" t="s">
        <v>42</v>
      </c>
      <c r="AD1482" s="5" t="s">
        <v>42</v>
      </c>
      <c r="AE1482" s="5" t="s">
        <v>42</v>
      </c>
      <c r="AF1482" s="7">
        <v>48230334</v>
      </c>
      <c r="AG1482" s="7">
        <v>49267403</v>
      </c>
      <c r="AH1482" s="7">
        <v>53867129</v>
      </c>
      <c r="AI1482" s="5">
        <v>107.72</v>
      </c>
      <c r="AJ1482" s="7">
        <v>323</v>
      </c>
      <c r="AK1482" s="7">
        <v>51631810</v>
      </c>
      <c r="AL1482" s="6">
        <v>2749.9101999999998</v>
      </c>
      <c r="AM1482" s="7">
        <v>45651142</v>
      </c>
      <c r="AN1482" s="5">
        <v>95.24127</v>
      </c>
    </row>
    <row r="1483" spans="1:40" x14ac:dyDescent="0.3">
      <c r="A1483" s="4" t="s">
        <v>1532</v>
      </c>
      <c r="B1483" s="2">
        <v>4384044</v>
      </c>
      <c r="C1483" s="1" t="s">
        <v>54</v>
      </c>
      <c r="D1483" s="5">
        <v>2429.8925061599998</v>
      </c>
      <c r="E1483" s="6">
        <v>3363.8365060000001</v>
      </c>
      <c r="F1483" s="6" t="s">
        <v>42</v>
      </c>
      <c r="G1483" s="8">
        <v>1.18</v>
      </c>
      <c r="H1483" s="5">
        <v>74.958524999999995</v>
      </c>
      <c r="I1483" s="8">
        <v>1.18</v>
      </c>
      <c r="J1483" s="5">
        <v>74.958524999999995</v>
      </c>
      <c r="K1483" s="5" t="s">
        <v>799</v>
      </c>
      <c r="L1483" s="5">
        <v>2.4305181999999999</v>
      </c>
      <c r="M1483" s="5">
        <v>16.240016000000001</v>
      </c>
      <c r="N1483" s="5" t="s">
        <v>42</v>
      </c>
      <c r="O1483" s="5" t="s">
        <v>42</v>
      </c>
      <c r="P1483" s="5">
        <v>2.1420400000000002</v>
      </c>
      <c r="Q1483" s="5">
        <v>9.5666539999999998</v>
      </c>
      <c r="R1483" s="5">
        <v>9.5666539999999998</v>
      </c>
      <c r="S1483" s="1" t="s">
        <v>315</v>
      </c>
      <c r="T1483" s="7">
        <v>1537589</v>
      </c>
      <c r="U1483" s="7">
        <v>1323649</v>
      </c>
      <c r="V1483" s="7">
        <v>525598</v>
      </c>
      <c r="W1483" s="7">
        <v>480574</v>
      </c>
      <c r="X1483" s="7">
        <v>1570389</v>
      </c>
      <c r="Y1483" s="7">
        <v>1559924</v>
      </c>
      <c r="Z1483" s="7">
        <v>1537589</v>
      </c>
      <c r="AA1483" s="7">
        <v>1507524</v>
      </c>
      <c r="AB1483" s="5">
        <v>23.638000000000002</v>
      </c>
      <c r="AC1483" s="5">
        <v>23.904</v>
      </c>
      <c r="AD1483" s="5">
        <v>19.934999999999999</v>
      </c>
      <c r="AE1483" s="5">
        <v>20.344999999999999</v>
      </c>
      <c r="AF1483" s="7">
        <v>29877000</v>
      </c>
      <c r="AG1483" s="7">
        <v>29814000</v>
      </c>
      <c r="AH1483" s="7">
        <v>25077000</v>
      </c>
      <c r="AI1483" s="5">
        <v>91.65</v>
      </c>
      <c r="AJ1483" s="7">
        <v>300</v>
      </c>
      <c r="AK1483" s="7">
        <v>27381848</v>
      </c>
      <c r="AL1483" s="6">
        <v>2226.9656970000001</v>
      </c>
      <c r="AM1483" s="7">
        <v>29211168</v>
      </c>
      <c r="AN1483" s="5">
        <v>97.77158</v>
      </c>
    </row>
    <row r="1484" spans="1:40" x14ac:dyDescent="0.3">
      <c r="A1484" s="4" t="s">
        <v>1533</v>
      </c>
      <c r="B1484" s="2">
        <v>118337633</v>
      </c>
      <c r="C1484" s="1" t="s">
        <v>54</v>
      </c>
      <c r="D1484" s="5">
        <v>2560.8778453300001</v>
      </c>
      <c r="E1484" s="6">
        <v>4395.3028450000002</v>
      </c>
      <c r="F1484" s="6" t="s">
        <v>42</v>
      </c>
      <c r="G1484" s="5">
        <v>0.36699999999999999</v>
      </c>
      <c r="H1484" s="5">
        <v>12.616059999999999</v>
      </c>
      <c r="I1484" s="5">
        <v>0.36699999999999999</v>
      </c>
      <c r="J1484" s="5">
        <v>12.616059999999999</v>
      </c>
      <c r="K1484" s="5" t="s">
        <v>799</v>
      </c>
      <c r="L1484" s="5">
        <v>9.2205410400000005</v>
      </c>
      <c r="M1484" s="5">
        <v>11.739637999999999</v>
      </c>
      <c r="N1484" s="5" t="s">
        <v>42</v>
      </c>
      <c r="O1484" s="5" t="s">
        <v>42</v>
      </c>
      <c r="P1484" s="5">
        <v>2.343048</v>
      </c>
      <c r="Q1484" s="5">
        <v>9.0908119999999997</v>
      </c>
      <c r="R1484" s="5">
        <v>9.0908119999999997</v>
      </c>
      <c r="S1484" s="1"/>
      <c r="T1484" s="7">
        <v>1838081</v>
      </c>
      <c r="U1484" s="7">
        <v>1724359</v>
      </c>
      <c r="V1484" s="7">
        <v>1732041</v>
      </c>
      <c r="W1484" s="7" t="s">
        <v>42</v>
      </c>
      <c r="X1484" s="7">
        <v>1875891</v>
      </c>
      <c r="Y1484" s="7">
        <v>1860217</v>
      </c>
      <c r="Z1484" s="7">
        <v>1849381</v>
      </c>
      <c r="AA1484" s="7">
        <v>1838081</v>
      </c>
      <c r="AB1484" s="5">
        <v>27.879000000000001</v>
      </c>
      <c r="AC1484" s="5">
        <v>27.591999999999999</v>
      </c>
      <c r="AD1484" s="5">
        <v>19.623000000000001</v>
      </c>
      <c r="AE1484" s="5">
        <v>19.544</v>
      </c>
      <c r="AF1484" s="7">
        <v>127343503</v>
      </c>
      <c r="AG1484" s="7">
        <v>104094000</v>
      </c>
      <c r="AH1484" s="7">
        <v>103962000</v>
      </c>
      <c r="AI1484" s="5">
        <v>45.27</v>
      </c>
      <c r="AJ1484" s="7">
        <v>96</v>
      </c>
      <c r="AK1484" s="7">
        <v>57654205</v>
      </c>
      <c r="AL1484" s="6">
        <v>1159.426062</v>
      </c>
      <c r="AM1484" s="7">
        <v>112529034</v>
      </c>
      <c r="AN1484" s="5">
        <v>88.366529999999997</v>
      </c>
    </row>
    <row r="1485" spans="1:40" x14ac:dyDescent="0.3">
      <c r="A1485" s="4" t="s">
        <v>1534</v>
      </c>
      <c r="B1485" s="2">
        <v>4087983</v>
      </c>
      <c r="C1485" s="1" t="s">
        <v>41</v>
      </c>
      <c r="D1485" s="5">
        <v>2502.3241465199999</v>
      </c>
      <c r="E1485" s="6" t="s">
        <v>42</v>
      </c>
      <c r="F1485" s="6">
        <v>1663.7971469999995</v>
      </c>
      <c r="G1485" s="5">
        <v>0.49</v>
      </c>
      <c r="H1485" s="5" t="s">
        <v>799</v>
      </c>
      <c r="I1485" s="5">
        <v>0.49</v>
      </c>
      <c r="J1485" s="5" t="s">
        <v>799</v>
      </c>
      <c r="K1485" s="5">
        <v>1.7484911715871201</v>
      </c>
      <c r="L1485" s="5">
        <v>1.2840625868773001</v>
      </c>
      <c r="M1485" s="5">
        <v>59.263984000000001</v>
      </c>
      <c r="N1485" s="5" t="s">
        <v>42</v>
      </c>
      <c r="O1485" s="5" t="s">
        <v>42</v>
      </c>
      <c r="P1485" s="5" t="s">
        <v>42</v>
      </c>
      <c r="Q1485" s="5" t="s">
        <v>42</v>
      </c>
      <c r="R1485" s="5" t="s">
        <v>42</v>
      </c>
      <c r="S1485" s="1" t="s">
        <v>49</v>
      </c>
      <c r="T1485" s="7">
        <v>509267</v>
      </c>
      <c r="U1485" s="7">
        <v>608890</v>
      </c>
      <c r="V1485" s="7">
        <v>586304</v>
      </c>
      <c r="W1485" s="7">
        <v>601545</v>
      </c>
      <c r="X1485" s="7">
        <v>473484</v>
      </c>
      <c r="Y1485" s="7">
        <v>475676</v>
      </c>
      <c r="Z1485" s="7">
        <v>484797</v>
      </c>
      <c r="AA1485" s="7">
        <v>509267</v>
      </c>
      <c r="AB1485" s="5" t="s">
        <v>42</v>
      </c>
      <c r="AC1485" s="5" t="s">
        <v>42</v>
      </c>
      <c r="AD1485" s="5" t="s">
        <v>42</v>
      </c>
      <c r="AE1485" s="5" t="s">
        <v>42</v>
      </c>
      <c r="AF1485" s="7">
        <v>41439096</v>
      </c>
      <c r="AG1485" s="7">
        <v>41376169</v>
      </c>
      <c r="AH1485" s="7">
        <v>41284003</v>
      </c>
      <c r="AI1485" s="5">
        <v>77.41</v>
      </c>
      <c r="AJ1485" s="7">
        <v>246</v>
      </c>
      <c r="AK1485" s="7">
        <v>32076601</v>
      </c>
      <c r="AL1485" s="6">
        <v>1937.1059339999999</v>
      </c>
      <c r="AM1485" s="7">
        <v>39913582</v>
      </c>
      <c r="AN1485" s="8">
        <v>96.325699999999998</v>
      </c>
    </row>
    <row r="1486" spans="1:40" x14ac:dyDescent="0.3">
      <c r="A1486" s="4" t="s">
        <v>1535</v>
      </c>
      <c r="B1486" s="2">
        <v>4090388</v>
      </c>
      <c r="C1486" s="1" t="s">
        <v>54</v>
      </c>
      <c r="D1486" s="5">
        <v>2583.9402448999999</v>
      </c>
      <c r="E1486" s="6" t="s">
        <v>42</v>
      </c>
      <c r="F1486" s="6">
        <v>13191.523413999999</v>
      </c>
      <c r="G1486" s="5">
        <v>0.308</v>
      </c>
      <c r="H1486" s="5">
        <v>10.148148148148101</v>
      </c>
      <c r="I1486" s="5">
        <v>0.308</v>
      </c>
      <c r="J1486" s="5">
        <v>10.148148148148101</v>
      </c>
      <c r="K1486" s="5">
        <v>1.1295064348822701</v>
      </c>
      <c r="L1486" s="5">
        <v>1.08743364140457</v>
      </c>
      <c r="M1486" s="5">
        <v>6.5849819327147996</v>
      </c>
      <c r="N1486" s="5" t="s">
        <v>42</v>
      </c>
      <c r="O1486" s="5" t="s">
        <v>42</v>
      </c>
      <c r="P1486" s="5" t="s">
        <v>42</v>
      </c>
      <c r="Q1486" s="5" t="s">
        <v>42</v>
      </c>
      <c r="R1486" s="5">
        <v>10.9871953689197</v>
      </c>
      <c r="S1486" s="1" t="s">
        <v>49</v>
      </c>
      <c r="T1486" s="7">
        <v>738530</v>
      </c>
      <c r="U1486" s="7">
        <v>606699</v>
      </c>
      <c r="V1486" s="7">
        <v>624481</v>
      </c>
      <c r="W1486" s="7">
        <v>569004</v>
      </c>
      <c r="X1486" s="7">
        <v>664636</v>
      </c>
      <c r="Y1486" s="7">
        <v>683545</v>
      </c>
      <c r="Z1486" s="7">
        <v>714086</v>
      </c>
      <c r="AA1486" s="7">
        <v>738530</v>
      </c>
      <c r="AB1486" s="5">
        <v>92.051000000000002</v>
      </c>
      <c r="AC1486" s="5">
        <v>90.897000000000006</v>
      </c>
      <c r="AD1486" s="5" t="s">
        <v>42</v>
      </c>
      <c r="AE1486" s="5" t="s">
        <v>42</v>
      </c>
      <c r="AF1486" s="7">
        <v>188608777</v>
      </c>
      <c r="AG1486" s="7">
        <v>188548879</v>
      </c>
      <c r="AH1486" s="7">
        <v>188501642</v>
      </c>
      <c r="AI1486" s="5">
        <v>58.96</v>
      </c>
      <c r="AJ1486" s="7">
        <v>369</v>
      </c>
      <c r="AK1486" s="7">
        <v>111212996</v>
      </c>
      <c r="AL1486" s="6">
        <v>1523.6180449999999</v>
      </c>
      <c r="AM1486" s="7">
        <v>181476962</v>
      </c>
      <c r="AN1486" s="5">
        <v>96.218729999999994</v>
      </c>
    </row>
    <row r="1487" spans="1:40" x14ac:dyDescent="0.3">
      <c r="A1487" s="4" t="s">
        <v>1536</v>
      </c>
      <c r="B1487" s="2">
        <v>27430291</v>
      </c>
      <c r="C1487" s="1" t="s">
        <v>41</v>
      </c>
      <c r="D1487" s="5">
        <v>2619.2610200399999</v>
      </c>
      <c r="E1487" s="6">
        <v>6492.4190200000003</v>
      </c>
      <c r="F1487" s="6" t="s">
        <v>42</v>
      </c>
      <c r="G1487" s="5">
        <v>-9.2999999999999999E-2</v>
      </c>
      <c r="H1487" s="5" t="s">
        <v>799</v>
      </c>
      <c r="I1487" s="5">
        <v>-9.2999999999999999E-2</v>
      </c>
      <c r="J1487" s="5" t="s">
        <v>799</v>
      </c>
      <c r="K1487" s="5" t="s">
        <v>799</v>
      </c>
      <c r="L1487" s="5">
        <v>2.7202999799999996</v>
      </c>
      <c r="M1487" s="5" t="s">
        <v>799</v>
      </c>
      <c r="N1487" s="5" t="s">
        <v>42</v>
      </c>
      <c r="O1487" s="5" t="s">
        <v>42</v>
      </c>
      <c r="P1487" s="5">
        <v>2.7874650000000001</v>
      </c>
      <c r="Q1487" s="5">
        <v>9.5457689999999999</v>
      </c>
      <c r="R1487" s="5">
        <v>9.5457689999999999</v>
      </c>
      <c r="S1487" s="1" t="s">
        <v>49</v>
      </c>
      <c r="T1487" s="7">
        <v>2304029</v>
      </c>
      <c r="U1487" s="7">
        <v>2033194</v>
      </c>
      <c r="V1487" s="7">
        <v>1467280</v>
      </c>
      <c r="W1487" s="7">
        <v>904200</v>
      </c>
      <c r="X1487" s="7">
        <v>2329148</v>
      </c>
      <c r="Y1487" s="7">
        <v>2318503</v>
      </c>
      <c r="Z1487" s="7">
        <v>2313788</v>
      </c>
      <c r="AA1487" s="7">
        <v>2304029</v>
      </c>
      <c r="AB1487" s="8">
        <v>40.57</v>
      </c>
      <c r="AC1487" s="8">
        <v>42.25</v>
      </c>
      <c r="AD1487" s="5">
        <v>21.085000000000001</v>
      </c>
      <c r="AE1487" s="5">
        <v>20.611999999999998</v>
      </c>
      <c r="AF1487" s="7">
        <v>164113794</v>
      </c>
      <c r="AG1487" s="7">
        <v>164082430</v>
      </c>
      <c r="AH1487" s="7">
        <v>163959225</v>
      </c>
      <c r="AI1487" s="5">
        <v>39.04</v>
      </c>
      <c r="AJ1487" s="7">
        <v>212</v>
      </c>
      <c r="AK1487" s="7">
        <v>64077366</v>
      </c>
      <c r="AL1487" s="6">
        <v>1022.674761</v>
      </c>
      <c r="AM1487" s="7">
        <v>58882838</v>
      </c>
      <c r="AN1487" s="5">
        <v>35.87921</v>
      </c>
    </row>
    <row r="1488" spans="1:40" x14ac:dyDescent="0.3">
      <c r="A1488" s="4" t="s">
        <v>1537</v>
      </c>
      <c r="B1488" s="2">
        <v>4303236</v>
      </c>
      <c r="C1488" s="1" t="s">
        <v>54</v>
      </c>
      <c r="D1488" s="5">
        <v>2540.4204972799998</v>
      </c>
      <c r="E1488" s="6" t="s">
        <v>42</v>
      </c>
      <c r="F1488" s="6">
        <v>5793.0014970000002</v>
      </c>
      <c r="G1488" s="5">
        <v>1.57</v>
      </c>
      <c r="H1488" s="5">
        <v>15.555199</v>
      </c>
      <c r="I1488" s="5">
        <v>1.57</v>
      </c>
      <c r="J1488" s="5">
        <v>15.555199</v>
      </c>
      <c r="K1488" s="5">
        <v>2.8724665199999997</v>
      </c>
      <c r="L1488" s="5">
        <v>2.16027098</v>
      </c>
      <c r="M1488" s="5">
        <v>1.9570399999999999</v>
      </c>
      <c r="N1488" s="5" t="s">
        <v>42</v>
      </c>
      <c r="O1488" s="5" t="s">
        <v>42</v>
      </c>
      <c r="P1488" s="5" t="s">
        <v>42</v>
      </c>
      <c r="Q1488" s="5" t="s">
        <v>42</v>
      </c>
      <c r="R1488" s="5">
        <v>10.6286194674133</v>
      </c>
      <c r="S1488" s="1" t="s">
        <v>49</v>
      </c>
      <c r="T1488" s="7">
        <v>1035143</v>
      </c>
      <c r="U1488" s="7">
        <v>1001677</v>
      </c>
      <c r="V1488" s="7">
        <v>947751</v>
      </c>
      <c r="W1488" s="7">
        <v>597502</v>
      </c>
      <c r="X1488" s="7">
        <v>1170788</v>
      </c>
      <c r="Y1488" s="7">
        <v>1118279</v>
      </c>
      <c r="Z1488" s="7">
        <v>1072843</v>
      </c>
      <c r="AA1488" s="7">
        <v>1035143</v>
      </c>
      <c r="AB1488" s="5">
        <v>81.171000000000006</v>
      </c>
      <c r="AC1488" s="5">
        <v>81.802999999999997</v>
      </c>
      <c r="AD1488" s="5" t="s">
        <v>42</v>
      </c>
      <c r="AE1488" s="5" t="s">
        <v>42</v>
      </c>
      <c r="AF1488" s="7">
        <v>26266846</v>
      </c>
      <c r="AG1488" s="7">
        <v>26498011</v>
      </c>
      <c r="AH1488" s="7">
        <v>30244289</v>
      </c>
      <c r="AI1488" s="5">
        <v>95.39</v>
      </c>
      <c r="AJ1488" s="7">
        <v>335</v>
      </c>
      <c r="AK1488" s="7">
        <v>24999182</v>
      </c>
      <c r="AL1488" s="6">
        <v>2423.4207029999998</v>
      </c>
      <c r="AM1488" s="7">
        <v>25147842</v>
      </c>
      <c r="AN1488" s="5">
        <v>95.961740000000006</v>
      </c>
    </row>
    <row r="1489" spans="1:40" x14ac:dyDescent="0.3">
      <c r="A1489" s="4" t="s">
        <v>1538</v>
      </c>
      <c r="B1489" s="2">
        <v>4915674</v>
      </c>
      <c r="C1489" s="1" t="s">
        <v>54</v>
      </c>
      <c r="D1489" s="5">
        <v>2419.1938472400002</v>
      </c>
      <c r="E1489" s="6">
        <v>5711.1938469999996</v>
      </c>
      <c r="F1489" s="6" t="s">
        <v>42</v>
      </c>
      <c r="G1489" s="5">
        <v>0.2</v>
      </c>
      <c r="H1489" s="5" t="s">
        <v>799</v>
      </c>
      <c r="I1489" s="5">
        <v>0.2</v>
      </c>
      <c r="J1489" s="5" t="s">
        <v>799</v>
      </c>
      <c r="K1489" s="5" t="s">
        <v>799</v>
      </c>
      <c r="L1489" s="5">
        <v>1.62921794</v>
      </c>
      <c r="M1489" s="5">
        <v>6.5142860000000002</v>
      </c>
      <c r="N1489" s="5" t="s">
        <v>42</v>
      </c>
      <c r="O1489" s="5" t="s">
        <v>42</v>
      </c>
      <c r="P1489" s="5">
        <v>1.1908240000000001</v>
      </c>
      <c r="Q1489" s="5">
        <v>5.7026399999999997</v>
      </c>
      <c r="R1489" s="5">
        <v>5.7026399999999997</v>
      </c>
      <c r="S1489" s="1" t="s">
        <v>98</v>
      </c>
      <c r="T1489" s="7">
        <v>5170000</v>
      </c>
      <c r="U1489" s="7">
        <v>5619000</v>
      </c>
      <c r="V1489" s="7">
        <v>5654000</v>
      </c>
      <c r="W1489" s="7">
        <v>4060000</v>
      </c>
      <c r="X1489" s="7">
        <v>4796000</v>
      </c>
      <c r="Y1489" s="7">
        <v>5008000</v>
      </c>
      <c r="Z1489" s="7">
        <v>5170000</v>
      </c>
      <c r="AA1489" s="7">
        <v>5282000</v>
      </c>
      <c r="AB1489" s="5">
        <v>64.584000000000003</v>
      </c>
      <c r="AC1489" s="5">
        <v>64.177999999999997</v>
      </c>
      <c r="AD1489" s="8">
        <v>11.122</v>
      </c>
      <c r="AE1489" s="8">
        <v>8.1319999999999997</v>
      </c>
      <c r="AF1489" s="7">
        <v>117824265</v>
      </c>
      <c r="AG1489" s="7">
        <v>117781894</v>
      </c>
      <c r="AH1489" s="7">
        <v>116140358</v>
      </c>
      <c r="AI1489" s="5">
        <v>83.51</v>
      </c>
      <c r="AJ1489" s="7">
        <v>463</v>
      </c>
      <c r="AK1489" s="7">
        <v>98453332</v>
      </c>
      <c r="AL1489" s="6">
        <v>2020.2623719999999</v>
      </c>
      <c r="AM1489" s="7">
        <v>114808779</v>
      </c>
      <c r="AN1489" s="5">
        <v>97.382689999999997</v>
      </c>
    </row>
    <row r="1490" spans="1:40" x14ac:dyDescent="0.3">
      <c r="A1490" s="4" t="s">
        <v>1539</v>
      </c>
      <c r="B1490" s="2">
        <v>4094026</v>
      </c>
      <c r="C1490" s="1" t="s">
        <v>41</v>
      </c>
      <c r="D1490" s="5">
        <v>2959.2955480000001</v>
      </c>
      <c r="E1490" s="6">
        <v>5593.0955480000002</v>
      </c>
      <c r="F1490" s="6" t="s">
        <v>42</v>
      </c>
      <c r="G1490" s="5">
        <v>-0.3</v>
      </c>
      <c r="H1490" s="5" t="s">
        <v>799</v>
      </c>
      <c r="I1490" s="5">
        <v>-0.3</v>
      </c>
      <c r="J1490" s="5" t="s">
        <v>799</v>
      </c>
      <c r="K1490" s="5" t="s">
        <v>799</v>
      </c>
      <c r="L1490" s="5">
        <v>0.92785897000000006</v>
      </c>
      <c r="M1490" s="5" t="s">
        <v>799</v>
      </c>
      <c r="N1490" s="5" t="s">
        <v>42</v>
      </c>
      <c r="O1490" s="5" t="s">
        <v>42</v>
      </c>
      <c r="P1490" s="5">
        <v>1.9849859999999999</v>
      </c>
      <c r="Q1490" s="5">
        <v>8.6466650000000005</v>
      </c>
      <c r="R1490" s="5">
        <v>8.6466650000000005</v>
      </c>
      <c r="S1490" s="1" t="s">
        <v>49</v>
      </c>
      <c r="T1490" s="7">
        <v>2997800</v>
      </c>
      <c r="U1490" s="7">
        <v>3266000</v>
      </c>
      <c r="V1490" s="7">
        <v>1698600</v>
      </c>
      <c r="W1490" s="7">
        <v>1661700</v>
      </c>
      <c r="X1490" s="7">
        <v>2817700</v>
      </c>
      <c r="Y1490" s="7">
        <v>2834600</v>
      </c>
      <c r="Z1490" s="7">
        <v>2862700</v>
      </c>
      <c r="AA1490" s="7">
        <v>2997800</v>
      </c>
      <c r="AB1490" s="8">
        <v>49.85</v>
      </c>
      <c r="AC1490" s="5">
        <v>47.567</v>
      </c>
      <c r="AD1490" s="5">
        <v>24.558</v>
      </c>
      <c r="AE1490" s="5">
        <v>20.815000000000001</v>
      </c>
      <c r="AF1490" s="7">
        <v>67200000</v>
      </c>
      <c r="AG1490" s="7">
        <v>67100000</v>
      </c>
      <c r="AH1490" s="7">
        <v>66800000</v>
      </c>
      <c r="AI1490" s="8">
        <v>91.2</v>
      </c>
      <c r="AJ1490" s="7">
        <v>326</v>
      </c>
      <c r="AK1490" s="7">
        <v>61341304</v>
      </c>
      <c r="AL1490" s="6">
        <v>2699.0173759999998</v>
      </c>
      <c r="AM1490" s="7">
        <v>62067616</v>
      </c>
      <c r="AN1490" s="5">
        <v>92.284639999999996</v>
      </c>
    </row>
    <row r="1491" spans="1:40" x14ac:dyDescent="0.3">
      <c r="A1491" s="4" t="s">
        <v>1540</v>
      </c>
      <c r="B1491" s="2">
        <v>4080424</v>
      </c>
      <c r="C1491" s="1" t="s">
        <v>54</v>
      </c>
      <c r="D1491" s="5">
        <v>2458.40008068</v>
      </c>
      <c r="E1491" s="6" t="s">
        <v>42</v>
      </c>
      <c r="F1491" s="6">
        <v>4911.486081</v>
      </c>
      <c r="G1491" s="5">
        <v>0.35699999999999998</v>
      </c>
      <c r="H1491" s="5">
        <v>18.115384615384599</v>
      </c>
      <c r="I1491" s="5">
        <v>0.35699999999999998</v>
      </c>
      <c r="J1491" s="5">
        <v>18.115384615384599</v>
      </c>
      <c r="K1491" s="5">
        <v>1.3783630292615601</v>
      </c>
      <c r="L1491" s="5">
        <v>0.93765632243163</v>
      </c>
      <c r="M1491" s="5">
        <v>7.886145</v>
      </c>
      <c r="N1491" s="5" t="s">
        <v>42</v>
      </c>
      <c r="O1491" s="5" t="s">
        <v>42</v>
      </c>
      <c r="P1491" s="5" t="s">
        <v>42</v>
      </c>
      <c r="Q1491" s="5" t="s">
        <v>42</v>
      </c>
      <c r="R1491" s="5" t="s">
        <v>42</v>
      </c>
      <c r="S1491" s="1" t="s">
        <v>49</v>
      </c>
      <c r="T1491" s="7">
        <v>479283</v>
      </c>
      <c r="U1491" s="7">
        <v>505341</v>
      </c>
      <c r="V1491" s="7">
        <v>452832</v>
      </c>
      <c r="W1491" s="7">
        <v>385001</v>
      </c>
      <c r="X1491" s="7">
        <v>606409</v>
      </c>
      <c r="Y1491" s="7">
        <v>511409</v>
      </c>
      <c r="Z1491" s="7">
        <v>463282</v>
      </c>
      <c r="AA1491" s="7">
        <v>479283</v>
      </c>
      <c r="AB1491" s="5" t="s">
        <v>42</v>
      </c>
      <c r="AC1491" s="5" t="s">
        <v>42</v>
      </c>
      <c r="AD1491" s="5" t="s">
        <v>42</v>
      </c>
      <c r="AE1491" s="5" t="s">
        <v>42</v>
      </c>
      <c r="AF1491" s="7">
        <v>130448599</v>
      </c>
      <c r="AG1491" s="7">
        <v>130380393</v>
      </c>
      <c r="AH1491" s="7">
        <v>75531884</v>
      </c>
      <c r="AI1491" s="5">
        <v>67.66</v>
      </c>
      <c r="AJ1491" s="7">
        <v>294</v>
      </c>
      <c r="AK1491" s="7">
        <v>88284366</v>
      </c>
      <c r="AL1491" s="6">
        <v>1663.2774549999999</v>
      </c>
      <c r="AM1491" s="7">
        <v>126258634</v>
      </c>
      <c r="AN1491" s="5">
        <v>96.758570000000006</v>
      </c>
    </row>
    <row r="1492" spans="1:40" x14ac:dyDescent="0.3">
      <c r="A1492" s="4" t="s">
        <v>1541</v>
      </c>
      <c r="B1492" s="2">
        <v>103128</v>
      </c>
      <c r="C1492" s="1" t="s">
        <v>54</v>
      </c>
      <c r="D1492" s="5">
        <v>2406.1423617300002</v>
      </c>
      <c r="E1492" s="6">
        <v>4055.7883609999999</v>
      </c>
      <c r="F1492" s="6">
        <v>4061.1113620000001</v>
      </c>
      <c r="G1492" s="5">
        <v>1.6E-2</v>
      </c>
      <c r="H1492" s="5">
        <v>136.166666666667</v>
      </c>
      <c r="I1492" s="5">
        <v>1.6E-2</v>
      </c>
      <c r="J1492" s="5">
        <v>136.166666666667</v>
      </c>
      <c r="K1492" s="5">
        <v>1.20112741590838</v>
      </c>
      <c r="L1492" s="5">
        <v>1.20112741590838</v>
      </c>
      <c r="M1492" s="5">
        <v>13.1562</v>
      </c>
      <c r="N1492" s="5" t="s">
        <v>42</v>
      </c>
      <c r="O1492" s="5" t="s">
        <v>42</v>
      </c>
      <c r="P1492" s="5">
        <v>11.909069000000001</v>
      </c>
      <c r="Q1492" s="5">
        <v>17.196328000000001</v>
      </c>
      <c r="R1492" s="5">
        <v>14.2692401485914</v>
      </c>
      <c r="S1492" s="1" t="s">
        <v>49</v>
      </c>
      <c r="T1492" s="7">
        <v>339065</v>
      </c>
      <c r="U1492" s="7">
        <v>313718</v>
      </c>
      <c r="V1492" s="7">
        <v>345171</v>
      </c>
      <c r="W1492" s="7">
        <v>330465</v>
      </c>
      <c r="X1492" s="7">
        <v>345012</v>
      </c>
      <c r="Y1492" s="7">
        <v>344759</v>
      </c>
      <c r="Z1492" s="7">
        <v>343706</v>
      </c>
      <c r="AA1492" s="7">
        <v>339065</v>
      </c>
      <c r="AB1492" s="5">
        <v>82.849000000000004</v>
      </c>
      <c r="AC1492" s="5">
        <v>82.706999999999994</v>
      </c>
      <c r="AD1492" s="5">
        <v>71.381</v>
      </c>
      <c r="AE1492" s="5">
        <v>69.875</v>
      </c>
      <c r="AF1492" s="7">
        <v>294486892</v>
      </c>
      <c r="AG1492" s="7">
        <v>294314556</v>
      </c>
      <c r="AH1492" s="7">
        <v>292611107</v>
      </c>
      <c r="AI1492" s="5">
        <v>94.41</v>
      </c>
      <c r="AJ1492" s="7">
        <v>370</v>
      </c>
      <c r="AK1492" s="7">
        <v>278047375</v>
      </c>
      <c r="AL1492" s="6">
        <v>2271.6470530000001</v>
      </c>
      <c r="AM1492" s="7">
        <v>287540853</v>
      </c>
      <c r="AN1492" s="5">
        <v>97.63382</v>
      </c>
    </row>
    <row r="1493" spans="1:40" x14ac:dyDescent="0.3">
      <c r="A1493" s="4" t="s">
        <v>1542</v>
      </c>
      <c r="B1493" s="2">
        <v>100420749</v>
      </c>
      <c r="C1493" s="1" t="s">
        <v>41</v>
      </c>
      <c r="D1493" s="5">
        <v>2438.0335368000001</v>
      </c>
      <c r="E1493" s="6">
        <v>3442.2625360000002</v>
      </c>
      <c r="F1493" s="6" t="s">
        <v>42</v>
      </c>
      <c r="G1493" s="5">
        <v>-0.30399999999999999</v>
      </c>
      <c r="H1493" s="5" t="s">
        <v>799</v>
      </c>
      <c r="I1493" s="5">
        <v>-0.30399999999999999</v>
      </c>
      <c r="J1493" s="5" t="s">
        <v>799</v>
      </c>
      <c r="K1493" s="5" t="s">
        <v>799</v>
      </c>
      <c r="L1493" s="5" t="s">
        <v>799</v>
      </c>
      <c r="M1493" s="5" t="s">
        <v>42</v>
      </c>
      <c r="N1493" s="5" t="s">
        <v>42</v>
      </c>
      <c r="O1493" s="5" t="s">
        <v>42</v>
      </c>
      <c r="P1493" s="5">
        <v>3.395105</v>
      </c>
      <c r="Q1493" s="5" t="s">
        <v>799</v>
      </c>
      <c r="R1493" s="5">
        <v>-4.8659340000000002</v>
      </c>
      <c r="S1493" s="1" t="s">
        <v>49</v>
      </c>
      <c r="T1493" s="7">
        <v>679008</v>
      </c>
      <c r="U1493" s="7">
        <v>9557</v>
      </c>
      <c r="V1493" s="7">
        <v>3687</v>
      </c>
      <c r="W1493" s="7" t="s">
        <v>42</v>
      </c>
      <c r="X1493" s="7">
        <v>1013890</v>
      </c>
      <c r="Y1493" s="7">
        <v>947088</v>
      </c>
      <c r="Z1493" s="7">
        <v>832969</v>
      </c>
      <c r="AA1493" s="7">
        <v>679008</v>
      </c>
      <c r="AB1493" s="5">
        <v>15.048999999999999</v>
      </c>
      <c r="AC1493" s="8">
        <v>12.58</v>
      </c>
      <c r="AD1493" s="5">
        <v>-100.291</v>
      </c>
      <c r="AE1493" s="8">
        <v>-72.91</v>
      </c>
      <c r="AF1493" s="7">
        <v>675897690</v>
      </c>
      <c r="AG1493" s="7">
        <v>677231538</v>
      </c>
      <c r="AH1493" s="7">
        <v>2142922222</v>
      </c>
      <c r="AI1493" s="5">
        <v>8.3800000000000008</v>
      </c>
      <c r="AJ1493" s="7">
        <v>12</v>
      </c>
      <c r="AK1493" s="7">
        <v>56731891</v>
      </c>
      <c r="AL1493" s="6">
        <v>204.23480699999999</v>
      </c>
      <c r="AM1493" s="7">
        <v>286724886</v>
      </c>
      <c r="AN1493" s="5">
        <v>42.337789999999998</v>
      </c>
    </row>
    <row r="1494" spans="1:40" x14ac:dyDescent="0.3">
      <c r="A1494" s="4" t="s">
        <v>1543</v>
      </c>
      <c r="B1494" s="2">
        <v>4068243</v>
      </c>
      <c r="C1494" s="1" t="s">
        <v>54</v>
      </c>
      <c r="D1494" s="5">
        <v>2507.8082421700001</v>
      </c>
      <c r="E1494" s="6">
        <v>5599.2082419999997</v>
      </c>
      <c r="F1494" s="6" t="s">
        <v>42</v>
      </c>
      <c r="G1494" s="5">
        <v>0.64600000000000002</v>
      </c>
      <c r="H1494" s="5">
        <v>67.057692000000003</v>
      </c>
      <c r="I1494" s="5">
        <v>0.64600000000000002</v>
      </c>
      <c r="J1494" s="5">
        <v>67.057692000000003</v>
      </c>
      <c r="K1494" s="5" t="s">
        <v>799</v>
      </c>
      <c r="L1494" s="5">
        <v>18.439978849999999</v>
      </c>
      <c r="M1494" s="5">
        <v>7.5476190000000001</v>
      </c>
      <c r="N1494" s="5" t="s">
        <v>42</v>
      </c>
      <c r="O1494" s="5" t="s">
        <v>42</v>
      </c>
      <c r="P1494" s="5">
        <v>1.9394560000000001</v>
      </c>
      <c r="Q1494" s="5">
        <v>9.3600940000000001</v>
      </c>
      <c r="R1494" s="5">
        <v>9.3600940000000001</v>
      </c>
      <c r="S1494" s="1" t="s">
        <v>43</v>
      </c>
      <c r="T1494" s="7">
        <v>2887000</v>
      </c>
      <c r="U1494" s="7">
        <v>2959700</v>
      </c>
      <c r="V1494" s="7">
        <v>3050100</v>
      </c>
      <c r="W1494" s="7">
        <v>3021500</v>
      </c>
      <c r="X1494" s="7">
        <v>2887000</v>
      </c>
      <c r="Y1494" s="7">
        <v>2892400</v>
      </c>
      <c r="Z1494" s="7">
        <v>2890400</v>
      </c>
      <c r="AA1494" s="7">
        <v>2911200</v>
      </c>
      <c r="AB1494" s="5">
        <v>40.942</v>
      </c>
      <c r="AC1494" s="5">
        <v>40.942</v>
      </c>
      <c r="AD1494" s="5">
        <v>19.965</v>
      </c>
      <c r="AE1494" s="5">
        <v>19.965</v>
      </c>
      <c r="AF1494" s="7">
        <v>71810412</v>
      </c>
      <c r="AG1494" s="7">
        <v>71796000</v>
      </c>
      <c r="AH1494" s="7">
        <v>71499503</v>
      </c>
      <c r="AI1494" s="5">
        <v>84.79</v>
      </c>
      <c r="AJ1494" s="7">
        <v>361</v>
      </c>
      <c r="AK1494" s="7">
        <v>60981792</v>
      </c>
      <c r="AL1494" s="6">
        <v>2126.4350869999998</v>
      </c>
      <c r="AM1494" s="7">
        <v>65124297</v>
      </c>
      <c r="AN1494" s="5">
        <v>90.552549999999997</v>
      </c>
    </row>
    <row r="1495" spans="1:40" x14ac:dyDescent="0.3">
      <c r="A1495" s="4" t="s">
        <v>1544</v>
      </c>
      <c r="B1495" s="2">
        <v>109020</v>
      </c>
      <c r="C1495" s="1" t="s">
        <v>41</v>
      </c>
      <c r="D1495" s="5">
        <v>2384.9766562499999</v>
      </c>
      <c r="E1495" s="6" t="s">
        <v>42</v>
      </c>
      <c r="F1495" s="6">
        <v>1673.8016560000001</v>
      </c>
      <c r="G1495" s="5">
        <v>0.37</v>
      </c>
      <c r="H1495" s="5" t="s">
        <v>799</v>
      </c>
      <c r="I1495" s="5">
        <v>0.37</v>
      </c>
      <c r="J1495" s="5" t="s">
        <v>799</v>
      </c>
      <c r="K1495" s="5">
        <v>1.1882142240125899</v>
      </c>
      <c r="L1495" s="5">
        <v>0.81031768951237693</v>
      </c>
      <c r="M1495" s="5">
        <v>14.139507999999999</v>
      </c>
      <c r="N1495" s="5" t="s">
        <v>42</v>
      </c>
      <c r="O1495" s="5" t="s">
        <v>42</v>
      </c>
      <c r="P1495" s="5" t="s">
        <v>42</v>
      </c>
      <c r="Q1495" s="5" t="s">
        <v>42</v>
      </c>
      <c r="R1495" s="5" t="s">
        <v>42</v>
      </c>
      <c r="S1495" s="1" t="s">
        <v>49</v>
      </c>
      <c r="T1495" s="7">
        <v>705104</v>
      </c>
      <c r="U1495" s="7">
        <v>785860</v>
      </c>
      <c r="V1495" s="7">
        <v>770224</v>
      </c>
      <c r="W1495" s="7">
        <v>645536</v>
      </c>
      <c r="X1495" s="7">
        <v>641994</v>
      </c>
      <c r="Y1495" s="7">
        <v>660328</v>
      </c>
      <c r="Z1495" s="7">
        <v>686209</v>
      </c>
      <c r="AA1495" s="7">
        <v>705104</v>
      </c>
      <c r="AB1495" s="5" t="s">
        <v>42</v>
      </c>
      <c r="AC1495" s="5" t="s">
        <v>42</v>
      </c>
      <c r="AD1495" s="5" t="s">
        <v>42</v>
      </c>
      <c r="AE1495" s="5" t="s">
        <v>42</v>
      </c>
      <c r="AF1495" s="7">
        <v>96462767</v>
      </c>
      <c r="AG1495" s="7">
        <v>96434047</v>
      </c>
      <c r="AH1495" s="7">
        <v>95900847</v>
      </c>
      <c r="AI1495" s="5">
        <v>95.56</v>
      </c>
      <c r="AJ1495" s="7">
        <v>316</v>
      </c>
      <c r="AK1495" s="7">
        <v>92157352</v>
      </c>
      <c r="AL1495" s="6">
        <v>2279.0513139999998</v>
      </c>
      <c r="AM1495" s="7">
        <v>94256250</v>
      </c>
      <c r="AN1495" s="5">
        <v>97.735010000000003</v>
      </c>
    </row>
    <row r="1496" spans="1:40" x14ac:dyDescent="0.3">
      <c r="A1496" s="4" t="s">
        <v>1545</v>
      </c>
      <c r="B1496" s="2">
        <v>4991835</v>
      </c>
      <c r="C1496" s="1" t="s">
        <v>54</v>
      </c>
      <c r="D1496" s="5">
        <v>2426.67105408</v>
      </c>
      <c r="E1496" s="6">
        <v>3808.5650540000001</v>
      </c>
      <c r="F1496" s="6" t="s">
        <v>42</v>
      </c>
      <c r="G1496" s="5">
        <v>-0.61</v>
      </c>
      <c r="H1496" s="5" t="s">
        <v>799</v>
      </c>
      <c r="I1496" s="5">
        <v>-0.56999999999999995</v>
      </c>
      <c r="J1496" s="5" t="s">
        <v>799</v>
      </c>
      <c r="K1496" s="5" t="s">
        <v>799</v>
      </c>
      <c r="L1496" s="5">
        <v>0.72852014999999992</v>
      </c>
      <c r="M1496" s="5" t="s">
        <v>799</v>
      </c>
      <c r="N1496" s="5" t="s">
        <v>42</v>
      </c>
      <c r="O1496" s="5" t="s">
        <v>42</v>
      </c>
      <c r="P1496" s="5">
        <v>1.9026959999999999</v>
      </c>
      <c r="Q1496" s="5">
        <v>11.962588</v>
      </c>
      <c r="R1496" s="5">
        <v>11.962588</v>
      </c>
      <c r="S1496" s="1" t="s">
        <v>49</v>
      </c>
      <c r="T1496" s="7">
        <v>1707197</v>
      </c>
      <c r="U1496" s="7">
        <v>1563101</v>
      </c>
      <c r="V1496" s="7">
        <v>1426188</v>
      </c>
      <c r="W1496" s="7">
        <v>1120700</v>
      </c>
      <c r="X1496" s="7">
        <v>2001668</v>
      </c>
      <c r="Y1496" s="7">
        <v>1913970</v>
      </c>
      <c r="Z1496" s="7">
        <v>1817312</v>
      </c>
      <c r="AA1496" s="7">
        <v>1707197</v>
      </c>
      <c r="AB1496" s="5">
        <v>58.195999999999998</v>
      </c>
      <c r="AC1496" s="8">
        <v>58.95</v>
      </c>
      <c r="AD1496" s="8">
        <v>12.285</v>
      </c>
      <c r="AE1496" s="5">
        <v>14.808999999999999</v>
      </c>
      <c r="AF1496" s="7">
        <v>55866099</v>
      </c>
      <c r="AG1496" s="7">
        <v>54866360</v>
      </c>
      <c r="AH1496" s="7">
        <v>54564997</v>
      </c>
      <c r="AI1496" s="5">
        <v>109.25</v>
      </c>
      <c r="AJ1496" s="7">
        <v>345</v>
      </c>
      <c r="AK1496" s="7">
        <v>61042987</v>
      </c>
      <c r="AL1496" s="6">
        <v>2651.0969249999998</v>
      </c>
      <c r="AM1496" s="7">
        <v>55286902</v>
      </c>
      <c r="AN1496" s="5">
        <v>98.946669999999997</v>
      </c>
    </row>
    <row r="1497" spans="1:40" x14ac:dyDescent="0.3">
      <c r="A1497" s="4" t="s">
        <v>1546</v>
      </c>
      <c r="B1497" s="2">
        <v>4583780</v>
      </c>
      <c r="C1497" s="1" t="s">
        <v>54</v>
      </c>
      <c r="D1497" s="5">
        <v>2425.06558</v>
      </c>
      <c r="E1497" s="6">
        <v>7188.0035799999996</v>
      </c>
      <c r="F1497" s="6" t="s">
        <v>42</v>
      </c>
      <c r="G1497" s="5">
        <v>0.42899999999999999</v>
      </c>
      <c r="H1497" s="5">
        <v>8.7768440000000005</v>
      </c>
      <c r="I1497" s="5">
        <v>0.42899999999999999</v>
      </c>
      <c r="J1497" s="5">
        <v>8.7768440000000005</v>
      </c>
      <c r="K1497" s="5" t="s">
        <v>799</v>
      </c>
      <c r="L1497" s="5">
        <v>1.27155901</v>
      </c>
      <c r="M1497" s="5">
        <v>6.617388</v>
      </c>
      <c r="N1497" s="5" t="s">
        <v>42</v>
      </c>
      <c r="O1497" s="5" t="s">
        <v>42</v>
      </c>
      <c r="P1497" s="5">
        <v>1.0314920000000001</v>
      </c>
      <c r="Q1497" s="5">
        <v>5.6617800000000003</v>
      </c>
      <c r="R1497" s="5">
        <v>5.6617800000000003</v>
      </c>
      <c r="S1497" s="1" t="s">
        <v>49</v>
      </c>
      <c r="T1497" s="7">
        <v>6664058</v>
      </c>
      <c r="U1497" s="7">
        <v>6333538</v>
      </c>
      <c r="V1497" s="7">
        <v>6204515</v>
      </c>
      <c r="W1497" s="7">
        <v>5531713</v>
      </c>
      <c r="X1497" s="7">
        <v>6968548</v>
      </c>
      <c r="Y1497" s="7">
        <v>6873022</v>
      </c>
      <c r="Z1497" s="7">
        <v>6787887</v>
      </c>
      <c r="AA1497" s="7">
        <v>6664058</v>
      </c>
      <c r="AB1497" s="5">
        <v>19.722999999999999</v>
      </c>
      <c r="AC1497" s="8">
        <v>20.12</v>
      </c>
      <c r="AD1497" s="8">
        <v>11.459</v>
      </c>
      <c r="AE1497" s="8">
        <v>11.757</v>
      </c>
      <c r="AF1497" s="7">
        <v>129539724</v>
      </c>
      <c r="AG1497" s="7">
        <v>130025562</v>
      </c>
      <c r="AH1497" s="7">
        <v>128287211</v>
      </c>
      <c r="AI1497" s="5">
        <v>78.069999999999993</v>
      </c>
      <c r="AJ1497" s="7">
        <v>341</v>
      </c>
      <c r="AK1497" s="7">
        <v>100699360</v>
      </c>
      <c r="AL1497" s="6">
        <v>1893.147968</v>
      </c>
      <c r="AM1497" s="7">
        <v>105581692</v>
      </c>
      <c r="AN1497" s="5">
        <v>81.850809999999996</v>
      </c>
    </row>
    <row r="1498" spans="1:40" x14ac:dyDescent="0.3">
      <c r="A1498" s="4" t="s">
        <v>1547</v>
      </c>
      <c r="B1498" s="2">
        <v>4971010</v>
      </c>
      <c r="C1498" s="1" t="s">
        <v>41</v>
      </c>
      <c r="D1498" s="5">
        <v>2720.4251152800002</v>
      </c>
      <c r="E1498" s="6">
        <v>2933.7561150000001</v>
      </c>
      <c r="F1498" s="6" t="s">
        <v>42</v>
      </c>
      <c r="G1498" s="5">
        <v>-1.48</v>
      </c>
      <c r="H1498" s="5" t="s">
        <v>799</v>
      </c>
      <c r="I1498" s="5">
        <v>-1.48</v>
      </c>
      <c r="J1498" s="5" t="s">
        <v>799</v>
      </c>
      <c r="K1498" s="5">
        <v>38.358340689999999</v>
      </c>
      <c r="L1498" s="5">
        <v>37.89014821</v>
      </c>
      <c r="M1498" s="5" t="s">
        <v>799</v>
      </c>
      <c r="N1498" s="5" t="s">
        <v>42</v>
      </c>
      <c r="O1498" s="5" t="s">
        <v>42</v>
      </c>
      <c r="P1498" s="5">
        <v>5.2386160000000004</v>
      </c>
      <c r="Q1498" s="5" t="s">
        <v>799</v>
      </c>
      <c r="R1498" s="5">
        <v>-37.475687999999998</v>
      </c>
      <c r="S1498" s="1" t="s">
        <v>49</v>
      </c>
      <c r="T1498" s="7">
        <v>492681</v>
      </c>
      <c r="U1498" s="7">
        <v>410921</v>
      </c>
      <c r="V1498" s="7">
        <v>322825</v>
      </c>
      <c r="W1498" s="7">
        <v>265166</v>
      </c>
      <c r="X1498" s="7">
        <v>560025</v>
      </c>
      <c r="Y1498" s="7">
        <v>537091</v>
      </c>
      <c r="Z1498" s="7">
        <v>513174</v>
      </c>
      <c r="AA1498" s="7">
        <v>492681</v>
      </c>
      <c r="AB1498" s="5">
        <v>67.346999999999994</v>
      </c>
      <c r="AC1498" s="5">
        <v>67.834000000000003</v>
      </c>
      <c r="AD1498" s="5">
        <v>-19.093</v>
      </c>
      <c r="AE1498" s="5">
        <v>-16.186</v>
      </c>
      <c r="AF1498" s="7">
        <v>31287000</v>
      </c>
      <c r="AG1498" s="7">
        <v>31210000</v>
      </c>
      <c r="AH1498" s="7">
        <v>30633000</v>
      </c>
      <c r="AI1498" s="5">
        <v>115.31</v>
      </c>
      <c r="AJ1498" s="7">
        <v>310</v>
      </c>
      <c r="AK1498" s="7">
        <v>36090908</v>
      </c>
      <c r="AL1498" s="6">
        <v>3137.0217229999998</v>
      </c>
      <c r="AM1498" s="7">
        <v>30982596</v>
      </c>
      <c r="AN1498" s="5">
        <v>98.992149999999995</v>
      </c>
    </row>
    <row r="1499" spans="1:40" x14ac:dyDescent="0.3">
      <c r="A1499" s="4" t="s">
        <v>1548</v>
      </c>
      <c r="B1499" s="2">
        <v>4811060</v>
      </c>
      <c r="C1499" s="1" t="s">
        <v>41</v>
      </c>
      <c r="D1499" s="5">
        <v>2777.0806607899999</v>
      </c>
      <c r="E1499" s="6">
        <v>2261.12066</v>
      </c>
      <c r="F1499" s="6" t="s">
        <v>42</v>
      </c>
      <c r="G1499" s="5">
        <v>0.19700000000000001</v>
      </c>
      <c r="H1499" s="5">
        <v>21.507732000000001</v>
      </c>
      <c r="I1499" s="5">
        <v>0.19700000000000001</v>
      </c>
      <c r="J1499" s="5">
        <v>21.507732000000001</v>
      </c>
      <c r="K1499" s="5">
        <v>5.8871252200000006</v>
      </c>
      <c r="L1499" s="5">
        <v>4.8097982699999999</v>
      </c>
      <c r="M1499" s="5">
        <v>13.613377</v>
      </c>
      <c r="N1499" s="5" t="s">
        <v>42</v>
      </c>
      <c r="O1499" s="5" t="s">
        <v>42</v>
      </c>
      <c r="P1499" s="5">
        <v>2.4333119999999999</v>
      </c>
      <c r="Q1499" s="5">
        <v>16.692658000000002</v>
      </c>
      <c r="R1499" s="5">
        <v>16.692658000000002</v>
      </c>
      <c r="S1499" s="1" t="s">
        <v>49</v>
      </c>
      <c r="T1499" s="7">
        <v>726437</v>
      </c>
      <c r="U1499" s="7">
        <v>517235</v>
      </c>
      <c r="V1499" s="7">
        <v>484145</v>
      </c>
      <c r="W1499" s="7">
        <v>441755</v>
      </c>
      <c r="X1499" s="7">
        <v>929236</v>
      </c>
      <c r="Y1499" s="7">
        <v>890534</v>
      </c>
      <c r="Z1499" s="7">
        <v>813806</v>
      </c>
      <c r="AA1499" s="7">
        <v>726437</v>
      </c>
      <c r="AB1499" s="5">
        <v>45.865000000000002</v>
      </c>
      <c r="AC1499" s="5">
        <v>62.637</v>
      </c>
      <c r="AD1499" s="5">
        <v>-9.3369999999999997</v>
      </c>
      <c r="AE1499" s="5">
        <v>13.403</v>
      </c>
      <c r="AF1499" s="7">
        <v>166351715</v>
      </c>
      <c r="AG1499" s="7">
        <v>165853301</v>
      </c>
      <c r="AH1499" s="7">
        <v>163968949</v>
      </c>
      <c r="AI1499" s="8">
        <v>60.7</v>
      </c>
      <c r="AJ1499" s="7">
        <v>318</v>
      </c>
      <c r="AK1499" s="7">
        <v>100995400</v>
      </c>
      <c r="AL1499" s="6">
        <v>1685.6132259999999</v>
      </c>
      <c r="AM1499" s="7">
        <v>108945628</v>
      </c>
      <c r="AN1499" s="5">
        <v>65.475319999999996</v>
      </c>
    </row>
    <row r="1500" spans="1:40" x14ac:dyDescent="0.3">
      <c r="A1500" s="4" t="s">
        <v>1549</v>
      </c>
      <c r="B1500" s="2">
        <v>4050678</v>
      </c>
      <c r="C1500" s="1" t="s">
        <v>41</v>
      </c>
      <c r="D1500" s="5">
        <v>2545.9299700000001</v>
      </c>
      <c r="E1500" s="6" t="s">
        <v>42</v>
      </c>
      <c r="F1500" s="6">
        <v>1611.4239700000001</v>
      </c>
      <c r="G1500" s="5">
        <v>0.56999999999999995</v>
      </c>
      <c r="H1500" s="5">
        <v>17.266331658291499</v>
      </c>
      <c r="I1500" s="5">
        <v>0.56999999999999995</v>
      </c>
      <c r="J1500" s="5">
        <v>17.266331658291499</v>
      </c>
      <c r="K1500" s="5">
        <v>1.58691224368231</v>
      </c>
      <c r="L1500" s="5">
        <v>1.2017818868469599</v>
      </c>
      <c r="M1500" s="5">
        <v>90.899471000000005</v>
      </c>
      <c r="N1500" s="5" t="s">
        <v>42</v>
      </c>
      <c r="O1500" s="5" t="s">
        <v>42</v>
      </c>
      <c r="P1500" s="5" t="s">
        <v>42</v>
      </c>
      <c r="Q1500" s="5" t="s">
        <v>42</v>
      </c>
      <c r="R1500" s="5" t="s">
        <v>42</v>
      </c>
      <c r="S1500" s="1" t="s">
        <v>49</v>
      </c>
      <c r="T1500" s="7">
        <v>685289</v>
      </c>
      <c r="U1500" s="7">
        <v>686935</v>
      </c>
      <c r="V1500" s="7">
        <v>680330</v>
      </c>
      <c r="W1500" s="7">
        <v>664335</v>
      </c>
      <c r="X1500" s="7">
        <v>672137</v>
      </c>
      <c r="Y1500" s="7">
        <v>670483</v>
      </c>
      <c r="Z1500" s="7">
        <v>668248</v>
      </c>
      <c r="AA1500" s="7">
        <v>685289</v>
      </c>
      <c r="AB1500" s="5" t="s">
        <v>42</v>
      </c>
      <c r="AC1500" s="5" t="s">
        <v>42</v>
      </c>
      <c r="AD1500" s="5" t="s">
        <v>42</v>
      </c>
      <c r="AE1500" s="5" t="s">
        <v>42</v>
      </c>
      <c r="AF1500" s="7">
        <v>75068662</v>
      </c>
      <c r="AG1500" s="7">
        <v>75039089</v>
      </c>
      <c r="AH1500" s="7">
        <v>74887083</v>
      </c>
      <c r="AI1500" s="5">
        <v>57.86</v>
      </c>
      <c r="AJ1500" s="7">
        <v>259</v>
      </c>
      <c r="AK1500" s="7">
        <v>42873790</v>
      </c>
      <c r="AL1500" s="6">
        <v>1473.1434240000001</v>
      </c>
      <c r="AM1500" s="7">
        <v>68796699</v>
      </c>
      <c r="AN1500" s="5">
        <v>92.848370000000003</v>
      </c>
    </row>
    <row r="1501" spans="1:40" x14ac:dyDescent="0.3">
      <c r="A1501" s="4" t="s">
        <v>1550</v>
      </c>
      <c r="B1501" s="2">
        <v>4535191</v>
      </c>
      <c r="C1501" s="1" t="s">
        <v>54</v>
      </c>
      <c r="D1501" s="5">
        <v>2913.35685741</v>
      </c>
      <c r="E1501" s="6">
        <v>2858.4968570000001</v>
      </c>
      <c r="F1501" s="6" t="s">
        <v>42</v>
      </c>
      <c r="G1501" s="5">
        <v>-3.4000000000000002E-2</v>
      </c>
      <c r="H1501" s="5" t="s">
        <v>799</v>
      </c>
      <c r="I1501" s="5">
        <v>-3.4000000000000002E-2</v>
      </c>
      <c r="J1501" s="5" t="s">
        <v>799</v>
      </c>
      <c r="K1501" s="5">
        <v>8.6464285700000012</v>
      </c>
      <c r="L1501" s="5">
        <v>8.6464285700000012</v>
      </c>
      <c r="M1501" s="5">
        <v>88.681319000000002</v>
      </c>
      <c r="N1501" s="5" t="s">
        <v>42</v>
      </c>
      <c r="O1501" s="5" t="s">
        <v>42</v>
      </c>
      <c r="P1501" s="5">
        <v>3.8496869999999999</v>
      </c>
      <c r="Q1501" s="5">
        <v>77.805515999999997</v>
      </c>
      <c r="R1501" s="5">
        <v>77.805515999999997</v>
      </c>
      <c r="S1501" s="1" t="s">
        <v>49</v>
      </c>
      <c r="T1501" s="7">
        <v>669765</v>
      </c>
      <c r="U1501" s="7">
        <v>598112</v>
      </c>
      <c r="V1501" s="7">
        <v>540798</v>
      </c>
      <c r="W1501" s="7">
        <v>393719</v>
      </c>
      <c r="X1501" s="7">
        <v>742527</v>
      </c>
      <c r="Y1501" s="7">
        <v>719929</v>
      </c>
      <c r="Z1501" s="7">
        <v>697800</v>
      </c>
      <c r="AA1501" s="7">
        <v>669765</v>
      </c>
      <c r="AB1501" s="8">
        <v>54.53</v>
      </c>
      <c r="AC1501" s="5">
        <v>55.320999999999998</v>
      </c>
      <c r="AD1501" s="5">
        <v>-4.5110000000000001</v>
      </c>
      <c r="AE1501" s="5">
        <v>0.40200000000000002</v>
      </c>
      <c r="AF1501" s="7">
        <v>120265524</v>
      </c>
      <c r="AG1501" s="7">
        <v>119836960</v>
      </c>
      <c r="AH1501" s="7">
        <v>117258703</v>
      </c>
      <c r="AI1501" s="5">
        <v>68.59</v>
      </c>
      <c r="AJ1501" s="7">
        <v>240</v>
      </c>
      <c r="AK1501" s="7">
        <v>82539597</v>
      </c>
      <c r="AL1501" s="6">
        <v>1998.283643</v>
      </c>
      <c r="AM1501" s="7">
        <v>78548396</v>
      </c>
      <c r="AN1501" s="5">
        <v>65.27373</v>
      </c>
    </row>
    <row r="1502" spans="1:40" x14ac:dyDescent="0.3">
      <c r="A1502" s="4" t="s">
        <v>1551</v>
      </c>
      <c r="B1502" s="2">
        <v>4032515</v>
      </c>
      <c r="C1502" s="1" t="s">
        <v>54</v>
      </c>
      <c r="D1502" s="5">
        <v>2399.28331209</v>
      </c>
      <c r="E1502" s="6">
        <v>2840.3833119999999</v>
      </c>
      <c r="F1502" s="6" t="s">
        <v>42</v>
      </c>
      <c r="G1502" s="5">
        <v>0.98</v>
      </c>
      <c r="H1502" s="5">
        <v>19.567250999999999</v>
      </c>
      <c r="I1502" s="5">
        <v>0.98</v>
      </c>
      <c r="J1502" s="5">
        <v>19.567250999999999</v>
      </c>
      <c r="K1502" s="5">
        <v>11.153333330000001</v>
      </c>
      <c r="L1502" s="5">
        <v>2.8339920899999997</v>
      </c>
      <c r="M1502" s="5">
        <v>10.701492999999999</v>
      </c>
      <c r="N1502" s="5" t="s">
        <v>42</v>
      </c>
      <c r="O1502" s="5" t="s">
        <v>42</v>
      </c>
      <c r="P1502" s="5">
        <v>1.107923</v>
      </c>
      <c r="Q1502" s="5">
        <v>8.2485359999999996</v>
      </c>
      <c r="R1502" s="5">
        <v>8.2485359999999996</v>
      </c>
      <c r="S1502" s="1" t="s">
        <v>49</v>
      </c>
      <c r="T1502" s="7">
        <v>2434000</v>
      </c>
      <c r="U1502" s="7">
        <v>2361800</v>
      </c>
      <c r="V1502" s="7">
        <v>2184400</v>
      </c>
      <c r="W1502" s="7">
        <v>1955400</v>
      </c>
      <c r="X1502" s="7">
        <v>2563700</v>
      </c>
      <c r="Y1502" s="7">
        <v>2603200</v>
      </c>
      <c r="Z1502" s="7">
        <v>2542900</v>
      </c>
      <c r="AA1502" s="7">
        <v>2434000</v>
      </c>
      <c r="AB1502" s="5">
        <v>38.997999999999998</v>
      </c>
      <c r="AC1502" s="5">
        <v>40.838999999999999</v>
      </c>
      <c r="AD1502" s="8">
        <v>10.295999999999999</v>
      </c>
      <c r="AE1502" s="8">
        <v>12.048999999999999</v>
      </c>
      <c r="AF1502" s="7">
        <v>47804011</v>
      </c>
      <c r="AG1502" s="7">
        <v>47138842</v>
      </c>
      <c r="AH1502" s="7">
        <v>46579442</v>
      </c>
      <c r="AI1502" s="5">
        <v>80.45</v>
      </c>
      <c r="AJ1502" s="7">
        <v>291</v>
      </c>
      <c r="AK1502" s="7">
        <v>38459034</v>
      </c>
      <c r="AL1502" s="6">
        <v>1930.258916</v>
      </c>
      <c r="AM1502" s="7">
        <v>46941586</v>
      </c>
      <c r="AN1502" s="5">
        <v>98.195920000000001</v>
      </c>
    </row>
    <row r="1503" spans="1:40" x14ac:dyDescent="0.3">
      <c r="A1503" s="4" t="s">
        <v>1552</v>
      </c>
      <c r="B1503" s="2">
        <v>4021980</v>
      </c>
      <c r="C1503" s="1" t="s">
        <v>54</v>
      </c>
      <c r="D1503" s="5">
        <v>2783.5833871999998</v>
      </c>
      <c r="E1503" s="6">
        <v>3150.560387</v>
      </c>
      <c r="F1503" s="6" t="s">
        <v>42</v>
      </c>
      <c r="G1503" s="5">
        <v>0.87</v>
      </c>
      <c r="H1503" s="5">
        <v>15.647059</v>
      </c>
      <c r="I1503" s="5">
        <v>0.87</v>
      </c>
      <c r="J1503" s="5">
        <v>15.647059</v>
      </c>
      <c r="K1503" s="5">
        <v>2.4932046099999998</v>
      </c>
      <c r="L1503" s="5">
        <v>2.4932046099999998</v>
      </c>
      <c r="M1503" s="5">
        <v>14.092715</v>
      </c>
      <c r="N1503" s="5" t="s">
        <v>42</v>
      </c>
      <c r="O1503" s="5" t="s">
        <v>42</v>
      </c>
      <c r="P1503" s="5">
        <v>2.4171710000000002</v>
      </c>
      <c r="Q1503" s="5">
        <v>7.1954260000000003</v>
      </c>
      <c r="R1503" s="5">
        <v>7.1954260000000003</v>
      </c>
      <c r="S1503" s="1" t="s">
        <v>98</v>
      </c>
      <c r="T1503" s="7">
        <v>1009985</v>
      </c>
      <c r="U1503" s="7">
        <v>647684</v>
      </c>
      <c r="V1503" s="7">
        <v>371033</v>
      </c>
      <c r="W1503" s="7">
        <v>397038</v>
      </c>
      <c r="X1503" s="7">
        <v>1303408</v>
      </c>
      <c r="Y1503" s="7">
        <v>1262314</v>
      </c>
      <c r="Z1503" s="7">
        <v>1138045</v>
      </c>
      <c r="AA1503" s="7">
        <v>1009985</v>
      </c>
      <c r="AB1503" s="5">
        <v>44.469000000000001</v>
      </c>
      <c r="AC1503" s="5">
        <v>47.408999999999999</v>
      </c>
      <c r="AD1503" s="5">
        <v>29.815999999999999</v>
      </c>
      <c r="AE1503" s="5">
        <v>33.213000000000001</v>
      </c>
      <c r="AF1503" s="7">
        <v>52322461</v>
      </c>
      <c r="AG1503" s="7">
        <v>52487862</v>
      </c>
      <c r="AH1503" s="7">
        <v>52839862</v>
      </c>
      <c r="AI1503" s="8">
        <v>100.7</v>
      </c>
      <c r="AJ1503" s="7">
        <v>387</v>
      </c>
      <c r="AK1503" s="7">
        <v>52691564</v>
      </c>
      <c r="AL1503" s="6">
        <v>2803.1912040000002</v>
      </c>
      <c r="AM1503" s="7">
        <v>49182140</v>
      </c>
      <c r="AN1503" s="5">
        <v>93.99718</v>
      </c>
    </row>
    <row r="1504" spans="1:40" x14ac:dyDescent="0.3">
      <c r="A1504" s="4" t="s">
        <v>1553</v>
      </c>
      <c r="B1504" s="2">
        <v>4994138</v>
      </c>
      <c r="C1504" s="1" t="s">
        <v>41</v>
      </c>
      <c r="D1504" s="5">
        <v>2178.0312309599999</v>
      </c>
      <c r="E1504" s="6">
        <v>2392.6152299999999</v>
      </c>
      <c r="F1504" s="6" t="s">
        <v>42</v>
      </c>
      <c r="G1504" s="8">
        <v>4.2300000000000004</v>
      </c>
      <c r="H1504" s="5">
        <v>11.575675</v>
      </c>
      <c r="I1504" s="8">
        <v>4.2300000000000004</v>
      </c>
      <c r="J1504" s="5">
        <v>11.539797</v>
      </c>
      <c r="K1504" s="5">
        <v>2.3979802100000001</v>
      </c>
      <c r="L1504" s="5">
        <v>1.6707652</v>
      </c>
      <c r="M1504" s="5">
        <v>27.026713000000001</v>
      </c>
      <c r="N1504" s="5" t="s">
        <v>42</v>
      </c>
      <c r="O1504" s="5" t="s">
        <v>42</v>
      </c>
      <c r="P1504" s="5">
        <v>0.56073700000000004</v>
      </c>
      <c r="Q1504" s="5">
        <v>6.2100200000000001</v>
      </c>
      <c r="R1504" s="5">
        <v>6.2100200000000001</v>
      </c>
      <c r="S1504" s="1" t="s">
        <v>49</v>
      </c>
      <c r="T1504" s="7">
        <v>4427443</v>
      </c>
      <c r="U1504" s="7">
        <v>5029008</v>
      </c>
      <c r="V1504" s="7">
        <v>3766185</v>
      </c>
      <c r="W1504" s="7">
        <v>2940163</v>
      </c>
      <c r="X1504" s="7">
        <v>4266909</v>
      </c>
      <c r="Y1504" s="7">
        <v>4332135</v>
      </c>
      <c r="Z1504" s="7">
        <v>4357768</v>
      </c>
      <c r="AA1504" s="7">
        <v>4427443</v>
      </c>
      <c r="AB1504" s="8">
        <v>9.2140000000000004</v>
      </c>
      <c r="AC1504" s="8">
        <v>9.3290000000000006</v>
      </c>
      <c r="AD1504" s="8">
        <v>7.6769999999999996</v>
      </c>
      <c r="AE1504" s="8">
        <v>7.9329999999999998</v>
      </c>
      <c r="AF1504" s="7">
        <v>23462106</v>
      </c>
      <c r="AG1504" s="7">
        <v>23688048</v>
      </c>
      <c r="AH1504" s="7">
        <v>23799773</v>
      </c>
      <c r="AI1504" s="5">
        <v>102.82</v>
      </c>
      <c r="AJ1504" s="7">
        <v>350</v>
      </c>
      <c r="AK1504" s="7">
        <v>24060438</v>
      </c>
      <c r="AL1504" s="6">
        <v>2239.5455689999999</v>
      </c>
      <c r="AM1504" s="7">
        <v>23016335</v>
      </c>
      <c r="AN1504" s="5">
        <v>98.362250000000003</v>
      </c>
    </row>
    <row r="1505" spans="1:40" x14ac:dyDescent="0.3">
      <c r="A1505" s="4" t="s">
        <v>1554</v>
      </c>
      <c r="B1505" s="2">
        <v>4620262</v>
      </c>
      <c r="C1505" s="1" t="s">
        <v>41</v>
      </c>
      <c r="D1505" s="5">
        <v>2350.3716095999998</v>
      </c>
      <c r="E1505" s="6">
        <v>9107.7526089999992</v>
      </c>
      <c r="F1505" s="6">
        <v>9107.7526099999995</v>
      </c>
      <c r="G1505" s="5">
        <v>6.3E-2</v>
      </c>
      <c r="H1505" s="5" t="s">
        <v>799</v>
      </c>
      <c r="I1505" s="5">
        <v>6.3E-2</v>
      </c>
      <c r="J1505" s="5" t="s">
        <v>799</v>
      </c>
      <c r="K1505" s="5" t="s">
        <v>799</v>
      </c>
      <c r="L1505" s="5" t="s">
        <v>799</v>
      </c>
      <c r="M1505" s="5" t="s">
        <v>42</v>
      </c>
      <c r="N1505" s="5" t="s">
        <v>42</v>
      </c>
      <c r="O1505" s="5" t="s">
        <v>42</v>
      </c>
      <c r="P1505" s="5">
        <v>2.0057559999999999</v>
      </c>
      <c r="Q1505" s="5">
        <v>8.231681</v>
      </c>
      <c r="R1505" s="5">
        <v>8.231681</v>
      </c>
      <c r="S1505" s="1" t="s">
        <v>49</v>
      </c>
      <c r="T1505" s="7">
        <v>3775247</v>
      </c>
      <c r="U1505" s="7">
        <v>1349977</v>
      </c>
      <c r="V1505" s="7">
        <v>2012356</v>
      </c>
      <c r="W1505" s="7">
        <v>1727923</v>
      </c>
      <c r="X1505" s="7">
        <v>4540808</v>
      </c>
      <c r="Y1505" s="7">
        <v>4382890</v>
      </c>
      <c r="Z1505" s="7">
        <v>4171174</v>
      </c>
      <c r="AA1505" s="7">
        <v>3775247</v>
      </c>
      <c r="AB1505" s="5">
        <v>36.865000000000002</v>
      </c>
      <c r="AC1505" s="5">
        <v>36.393999999999998</v>
      </c>
      <c r="AD1505" s="5">
        <v>21.613</v>
      </c>
      <c r="AE1505" s="5">
        <v>23.352</v>
      </c>
      <c r="AF1505" s="7">
        <v>419709216</v>
      </c>
      <c r="AG1505" s="7">
        <v>440422111</v>
      </c>
      <c r="AH1505" s="7">
        <v>437090258</v>
      </c>
      <c r="AI1505" s="5">
        <v>39.49</v>
      </c>
      <c r="AJ1505" s="7">
        <v>176</v>
      </c>
      <c r="AK1505" s="7">
        <v>165736327</v>
      </c>
      <c r="AL1505" s="6">
        <v>928.12343099999998</v>
      </c>
      <c r="AM1505" s="7">
        <v>391897997</v>
      </c>
      <c r="AN1505" s="5">
        <v>93.383030000000005</v>
      </c>
    </row>
    <row r="1506" spans="1:40" x14ac:dyDescent="0.3">
      <c r="A1506" s="4" t="s">
        <v>1555</v>
      </c>
      <c r="B1506" s="2">
        <v>4912122</v>
      </c>
      <c r="C1506" s="1" t="s">
        <v>41</v>
      </c>
      <c r="D1506" s="5">
        <v>2736.2214761700002</v>
      </c>
      <c r="E1506" s="6">
        <v>2759.1184760000001</v>
      </c>
      <c r="F1506" s="6" t="s">
        <v>42</v>
      </c>
      <c r="G1506" s="5">
        <v>0.94599999999999995</v>
      </c>
      <c r="H1506" s="5">
        <v>20.029565999999999</v>
      </c>
      <c r="I1506" s="5">
        <v>0.94599999999999995</v>
      </c>
      <c r="J1506" s="5">
        <v>20.029565999999999</v>
      </c>
      <c r="K1506" s="5">
        <v>2.5297355600000002</v>
      </c>
      <c r="L1506" s="5">
        <v>2.4324432200000001</v>
      </c>
      <c r="M1506" s="5">
        <v>70.349999999999994</v>
      </c>
      <c r="N1506" s="5" t="s">
        <v>42</v>
      </c>
      <c r="O1506" s="5" t="s">
        <v>42</v>
      </c>
      <c r="P1506" s="5">
        <v>0.56149300000000002</v>
      </c>
      <c r="Q1506" s="5">
        <v>8.4439980000000006</v>
      </c>
      <c r="R1506" s="5">
        <v>8.4439980000000006</v>
      </c>
      <c r="S1506" s="1" t="s">
        <v>66</v>
      </c>
      <c r="T1506" s="7">
        <v>4913898</v>
      </c>
      <c r="U1506" s="7">
        <v>4411842</v>
      </c>
      <c r="V1506" s="7">
        <v>4066093</v>
      </c>
      <c r="W1506" s="7">
        <v>3619871</v>
      </c>
      <c r="X1506" s="7">
        <v>4913898</v>
      </c>
      <c r="Y1506" s="7">
        <v>4806046</v>
      </c>
      <c r="Z1506" s="7">
        <v>4673272</v>
      </c>
      <c r="AA1506" s="7">
        <v>4523511</v>
      </c>
      <c r="AB1506" s="5">
        <v>17.234999999999999</v>
      </c>
      <c r="AC1506" s="5">
        <v>17.234999999999999</v>
      </c>
      <c r="AD1506" s="8">
        <v>6.2220000000000004</v>
      </c>
      <c r="AE1506" s="8">
        <v>6.2220000000000004</v>
      </c>
      <c r="AF1506" s="7">
        <v>29867609</v>
      </c>
      <c r="AG1506" s="7">
        <v>30296287</v>
      </c>
      <c r="AH1506" s="7">
        <v>30634200</v>
      </c>
      <c r="AI1506" s="5">
        <v>95.68</v>
      </c>
      <c r="AJ1506" s="7">
        <v>325</v>
      </c>
      <c r="AK1506" s="7">
        <v>28627009</v>
      </c>
      <c r="AL1506" s="6">
        <v>2618.0831079999998</v>
      </c>
      <c r="AM1506" s="7">
        <v>27265615</v>
      </c>
      <c r="AN1506" s="5">
        <v>91.132130000000004</v>
      </c>
    </row>
    <row r="1507" spans="1:40" x14ac:dyDescent="0.3">
      <c r="A1507" s="4" t="s">
        <v>1556</v>
      </c>
      <c r="B1507" s="2">
        <v>9714278</v>
      </c>
      <c r="C1507" s="1" t="s">
        <v>41</v>
      </c>
      <c r="D1507" s="5">
        <v>3781.34630208</v>
      </c>
      <c r="E1507" s="6">
        <v>12538.030301999999</v>
      </c>
      <c r="F1507" s="6">
        <v>12538.030301999999</v>
      </c>
      <c r="G1507" s="5">
        <v>3.1E-2</v>
      </c>
      <c r="H1507" s="5">
        <v>16.618784999999999</v>
      </c>
      <c r="I1507" s="5">
        <v>3.1E-2</v>
      </c>
      <c r="J1507" s="5">
        <v>16.618784999999999</v>
      </c>
      <c r="K1507" s="5">
        <v>5.3126103899999997</v>
      </c>
      <c r="L1507" s="5">
        <v>1.9724590200000001</v>
      </c>
      <c r="M1507" s="5" t="s">
        <v>799</v>
      </c>
      <c r="N1507" s="5" t="s">
        <v>799</v>
      </c>
      <c r="O1507" s="5" t="s">
        <v>799</v>
      </c>
      <c r="P1507" s="5">
        <v>5.185549</v>
      </c>
      <c r="Q1507" s="5">
        <v>11.949061</v>
      </c>
      <c r="R1507" s="5">
        <v>11.949061</v>
      </c>
      <c r="S1507" s="1" t="s">
        <v>49</v>
      </c>
      <c r="T1507" s="7">
        <v>2386955</v>
      </c>
      <c r="U1507" s="7">
        <v>2335803</v>
      </c>
      <c r="V1507" s="7">
        <v>1287549</v>
      </c>
      <c r="W1507" s="7">
        <v>451650</v>
      </c>
      <c r="X1507" s="7">
        <v>2417879</v>
      </c>
      <c r="Y1507" s="7">
        <v>2364806</v>
      </c>
      <c r="Z1507" s="7">
        <v>2494133</v>
      </c>
      <c r="AA1507" s="7">
        <v>2386955</v>
      </c>
      <c r="AB1507" s="5">
        <v>59.841999999999999</v>
      </c>
      <c r="AC1507" s="5">
        <v>54.451999999999998</v>
      </c>
      <c r="AD1507" s="5">
        <v>45.756</v>
      </c>
      <c r="AE1507" s="8">
        <v>36.200000000000003</v>
      </c>
      <c r="AF1507" s="7">
        <v>205069360</v>
      </c>
      <c r="AG1507" s="7">
        <v>205065328</v>
      </c>
      <c r="AH1507" s="7">
        <v>205031406</v>
      </c>
      <c r="AI1507" s="5">
        <v>32.51</v>
      </c>
      <c r="AJ1507" s="7">
        <v>273</v>
      </c>
      <c r="AK1507" s="7">
        <v>81730189</v>
      </c>
      <c r="AL1507" s="6">
        <v>1229.2220420000001</v>
      </c>
      <c r="AM1507" s="7">
        <v>117093832</v>
      </c>
      <c r="AN1507" s="5">
        <v>46.573129999999999</v>
      </c>
    </row>
    <row r="1508" spans="1:40" x14ac:dyDescent="0.3">
      <c r="A1508" s="4" t="s">
        <v>1557</v>
      </c>
      <c r="B1508" s="2">
        <v>6517844</v>
      </c>
      <c r="C1508" s="1" t="s">
        <v>54</v>
      </c>
      <c r="D1508" s="5">
        <v>2813.4670197599999</v>
      </c>
      <c r="E1508" s="6">
        <v>2068.0730189999999</v>
      </c>
      <c r="F1508" s="6" t="s">
        <v>42</v>
      </c>
      <c r="G1508" s="5">
        <v>-0.23499999999999999</v>
      </c>
      <c r="H1508" s="5" t="s">
        <v>799</v>
      </c>
      <c r="I1508" s="5">
        <v>-0.23499999999999999</v>
      </c>
      <c r="J1508" s="5" t="s">
        <v>799</v>
      </c>
      <c r="K1508" s="5">
        <v>2.5322878200000001</v>
      </c>
      <c r="L1508" s="5">
        <v>2.5322878200000001</v>
      </c>
      <c r="M1508" s="5" t="s">
        <v>799</v>
      </c>
      <c r="N1508" s="5" t="s">
        <v>42</v>
      </c>
      <c r="O1508" s="5" t="s">
        <v>42</v>
      </c>
      <c r="P1508" s="5" t="s">
        <v>42</v>
      </c>
      <c r="Q1508" s="5" t="s">
        <v>799</v>
      </c>
      <c r="R1508" s="5">
        <v>-4.511336</v>
      </c>
      <c r="S1508" s="1" t="s">
        <v>49</v>
      </c>
      <c r="T1508" s="7" t="s">
        <v>42</v>
      </c>
      <c r="U1508" s="7" t="s">
        <v>42</v>
      </c>
      <c r="V1508" s="7" t="s">
        <v>42</v>
      </c>
      <c r="W1508" s="7" t="s">
        <v>42</v>
      </c>
      <c r="X1508" s="7" t="s">
        <v>42</v>
      </c>
      <c r="Y1508" s="7" t="s">
        <v>42</v>
      </c>
      <c r="Z1508" s="7" t="s">
        <v>42</v>
      </c>
      <c r="AA1508" s="7" t="s">
        <v>42</v>
      </c>
      <c r="AB1508" s="5" t="s">
        <v>42</v>
      </c>
      <c r="AC1508" s="5" t="s">
        <v>42</v>
      </c>
      <c r="AD1508" s="5" t="s">
        <v>42</v>
      </c>
      <c r="AE1508" s="5" t="s">
        <v>42</v>
      </c>
      <c r="AF1508" s="7">
        <v>512210000</v>
      </c>
      <c r="AG1508" s="7">
        <v>503640000</v>
      </c>
      <c r="AH1508" s="7">
        <v>489445000</v>
      </c>
      <c r="AI1508" s="5">
        <v>28.64</v>
      </c>
      <c r="AJ1508" s="7">
        <v>416</v>
      </c>
      <c r="AK1508" s="7">
        <v>146795632</v>
      </c>
      <c r="AL1508" s="6">
        <v>805.90801899999997</v>
      </c>
      <c r="AM1508" s="7">
        <v>377520718</v>
      </c>
      <c r="AN1508" s="5">
        <v>73.666719999999998</v>
      </c>
    </row>
    <row r="1509" spans="1:40" x14ac:dyDescent="0.3">
      <c r="A1509" s="4" t="s">
        <v>1558</v>
      </c>
      <c r="B1509" s="2">
        <v>5264620</v>
      </c>
      <c r="C1509" s="1" t="s">
        <v>54</v>
      </c>
      <c r="D1509" s="5">
        <v>3219.6438879299999</v>
      </c>
      <c r="E1509" s="6">
        <v>3477.908887</v>
      </c>
      <c r="F1509" s="6" t="s">
        <v>42</v>
      </c>
      <c r="G1509" s="5">
        <v>9.0999999999999998E-2</v>
      </c>
      <c r="H1509" s="5" t="s">
        <v>799</v>
      </c>
      <c r="I1509" s="5">
        <v>9.0999999999999998E-2</v>
      </c>
      <c r="J1509" s="5" t="s">
        <v>799</v>
      </c>
      <c r="K1509" s="5" t="s">
        <v>799</v>
      </c>
      <c r="L1509" s="5" t="s">
        <v>799</v>
      </c>
      <c r="M1509" s="5">
        <v>43.404761999999998</v>
      </c>
      <c r="N1509" s="5" t="s">
        <v>42</v>
      </c>
      <c r="O1509" s="5" t="s">
        <v>42</v>
      </c>
      <c r="P1509" s="5">
        <v>10.899084999999999</v>
      </c>
      <c r="Q1509" s="5">
        <v>32.016393999999998</v>
      </c>
      <c r="R1509" s="5">
        <v>32.016393999999998</v>
      </c>
      <c r="S1509" s="1" t="s">
        <v>49</v>
      </c>
      <c r="T1509" s="7">
        <v>259691</v>
      </c>
      <c r="U1509" s="7">
        <v>195015</v>
      </c>
      <c r="V1509" s="7">
        <v>145833</v>
      </c>
      <c r="W1509" s="7">
        <v>104463</v>
      </c>
      <c r="X1509" s="7">
        <v>319101</v>
      </c>
      <c r="Y1509" s="7">
        <v>300034</v>
      </c>
      <c r="Z1509" s="7">
        <v>279227</v>
      </c>
      <c r="AA1509" s="7">
        <v>259691</v>
      </c>
      <c r="AB1509" s="5">
        <v>74.024000000000001</v>
      </c>
      <c r="AC1509" s="5">
        <v>74.358000000000004</v>
      </c>
      <c r="AD1509" s="5">
        <v>31.684000000000001</v>
      </c>
      <c r="AE1509" s="5">
        <v>33.261000000000003</v>
      </c>
      <c r="AF1509" s="7">
        <v>176188289</v>
      </c>
      <c r="AG1509" s="7">
        <v>175953103</v>
      </c>
      <c r="AH1509" s="7">
        <v>174206564</v>
      </c>
      <c r="AI1509" s="5">
        <v>13.16</v>
      </c>
      <c r="AJ1509" s="7">
        <v>148</v>
      </c>
      <c r="AK1509" s="7">
        <v>23241310</v>
      </c>
      <c r="AL1509" s="6">
        <v>423.68908099999999</v>
      </c>
      <c r="AM1509" s="7">
        <v>26632151</v>
      </c>
      <c r="AN1509" s="5">
        <v>15.07944</v>
      </c>
    </row>
    <row r="1510" spans="1:40" x14ac:dyDescent="0.3">
      <c r="A1510" s="4" t="s">
        <v>1559</v>
      </c>
      <c r="B1510" s="2">
        <v>6358692</v>
      </c>
      <c r="C1510" s="1" t="s">
        <v>54</v>
      </c>
      <c r="D1510" s="5">
        <v>2582.3474176499999</v>
      </c>
      <c r="E1510" s="6">
        <v>6115.9474170000003</v>
      </c>
      <c r="F1510" s="6" t="s">
        <v>42</v>
      </c>
      <c r="G1510" s="5">
        <v>9.34</v>
      </c>
      <c r="H1510" s="5">
        <v>1.7958810000000001</v>
      </c>
      <c r="I1510" s="5">
        <v>9.34</v>
      </c>
      <c r="J1510" s="5">
        <v>1.7958810000000001</v>
      </c>
      <c r="K1510" s="5">
        <v>0.67631478999999994</v>
      </c>
      <c r="L1510" s="5">
        <v>0.65777368999999997</v>
      </c>
      <c r="M1510" s="5">
        <v>0.99995299999999998</v>
      </c>
      <c r="N1510" s="5" t="s">
        <v>42</v>
      </c>
      <c r="O1510" s="5" t="s">
        <v>42</v>
      </c>
      <c r="P1510" s="5">
        <v>0.819272</v>
      </c>
      <c r="Q1510" s="5">
        <v>2.112225</v>
      </c>
      <c r="R1510" s="5">
        <v>2.112225</v>
      </c>
      <c r="S1510" s="1" t="s">
        <v>49</v>
      </c>
      <c r="T1510" s="7">
        <v>5162200</v>
      </c>
      <c r="U1510" s="7">
        <v>12561600</v>
      </c>
      <c r="V1510" s="7">
        <v>10728700</v>
      </c>
      <c r="W1510" s="7">
        <v>3991700</v>
      </c>
      <c r="X1510" s="7">
        <v>7465100</v>
      </c>
      <c r="Y1510" s="7">
        <v>5972900</v>
      </c>
      <c r="Z1510" s="7">
        <v>5349900</v>
      </c>
      <c r="AA1510" s="7">
        <v>5162200</v>
      </c>
      <c r="AB1510" s="5">
        <v>24.739000000000001</v>
      </c>
      <c r="AC1510" s="5">
        <v>41.795999999999999</v>
      </c>
      <c r="AD1510" s="8">
        <v>-7.15</v>
      </c>
      <c r="AE1510" s="5">
        <v>20.411999999999999</v>
      </c>
      <c r="AF1510" s="7">
        <v>120389157</v>
      </c>
      <c r="AG1510" s="7">
        <v>120354980</v>
      </c>
      <c r="AH1510" s="7">
        <v>120252451</v>
      </c>
      <c r="AI1510" s="5">
        <v>46.85</v>
      </c>
      <c r="AJ1510" s="7">
        <v>260</v>
      </c>
      <c r="AK1510" s="7">
        <v>56397303</v>
      </c>
      <c r="AL1510" s="6">
        <v>1209.7221489999999</v>
      </c>
      <c r="AM1510" s="7">
        <v>99277137</v>
      </c>
      <c r="AN1510" s="5">
        <v>82.463520000000003</v>
      </c>
    </row>
    <row r="1511" spans="1:40" x14ac:dyDescent="0.3">
      <c r="A1511" s="4" t="s">
        <v>1560</v>
      </c>
      <c r="B1511" s="2">
        <v>4277469</v>
      </c>
      <c r="C1511" s="1" t="s">
        <v>54</v>
      </c>
      <c r="D1511" s="5">
        <v>2503.0698315999998</v>
      </c>
      <c r="E1511" s="6">
        <v>2547.0698309999998</v>
      </c>
      <c r="F1511" s="6" t="s">
        <v>42</v>
      </c>
      <c r="G1511" s="5">
        <v>0.47099999999999997</v>
      </c>
      <c r="H1511" s="5">
        <v>6.7092369999999999</v>
      </c>
      <c r="I1511" s="5">
        <v>0.47099999999999997</v>
      </c>
      <c r="J1511" s="5">
        <v>6.7092369999999999</v>
      </c>
      <c r="K1511" s="5">
        <v>0.88205528999999994</v>
      </c>
      <c r="L1511" s="5">
        <v>0.88205528999999994</v>
      </c>
      <c r="M1511" s="5">
        <v>50.394218000000002</v>
      </c>
      <c r="N1511" s="5" t="s">
        <v>42</v>
      </c>
      <c r="O1511" s="5" t="s">
        <v>42</v>
      </c>
      <c r="P1511" s="5">
        <v>1.7303459999999999</v>
      </c>
      <c r="Q1511" s="5">
        <v>5.8285349999999996</v>
      </c>
      <c r="R1511" s="5">
        <v>5.8285349999999996</v>
      </c>
      <c r="S1511" s="1" t="s">
        <v>49</v>
      </c>
      <c r="T1511" s="7">
        <v>1470000</v>
      </c>
      <c r="U1511" s="7">
        <v>977000</v>
      </c>
      <c r="V1511" s="7">
        <v>840000</v>
      </c>
      <c r="W1511" s="7">
        <v>894000</v>
      </c>
      <c r="X1511" s="7">
        <v>1472000</v>
      </c>
      <c r="Y1511" s="7">
        <v>1532000</v>
      </c>
      <c r="Z1511" s="7">
        <v>1560000</v>
      </c>
      <c r="AA1511" s="7">
        <v>1470000</v>
      </c>
      <c r="AB1511" s="5">
        <v>38.435000000000002</v>
      </c>
      <c r="AC1511" s="5">
        <v>36.685000000000002</v>
      </c>
      <c r="AD1511" s="5">
        <v>33.604999999999997</v>
      </c>
      <c r="AE1511" s="5">
        <v>29.890999999999998</v>
      </c>
      <c r="AF1511" s="7">
        <v>67000000</v>
      </c>
      <c r="AG1511" s="7">
        <v>68626916</v>
      </c>
      <c r="AH1511" s="7">
        <v>78722534</v>
      </c>
      <c r="AI1511" s="5">
        <v>76.42</v>
      </c>
      <c r="AJ1511" s="7">
        <v>256</v>
      </c>
      <c r="AK1511" s="7">
        <v>49877633</v>
      </c>
      <c r="AL1511" s="6">
        <v>1912.807225</v>
      </c>
      <c r="AM1511" s="7">
        <v>56637225</v>
      </c>
      <c r="AN1511" s="5">
        <v>86.774950000000004</v>
      </c>
    </row>
    <row r="1512" spans="1:40" x14ac:dyDescent="0.3">
      <c r="A1512" s="4" t="s">
        <v>1561</v>
      </c>
      <c r="B1512" s="2">
        <v>4095909</v>
      </c>
      <c r="C1512" s="1" t="s">
        <v>54</v>
      </c>
      <c r="D1512" s="5">
        <v>2233.4879999999998</v>
      </c>
      <c r="E1512" s="6">
        <v>11176.157999999999</v>
      </c>
      <c r="F1512" s="6">
        <v>11176.157999999999</v>
      </c>
      <c r="G1512" s="5">
        <v>-1.34</v>
      </c>
      <c r="H1512" s="5" t="s">
        <v>799</v>
      </c>
      <c r="I1512" s="5">
        <v>-1.34</v>
      </c>
      <c r="J1512" s="5" t="s">
        <v>799</v>
      </c>
      <c r="K1512" s="5">
        <v>0.41055908875945901</v>
      </c>
      <c r="L1512" s="5">
        <v>0.41055908875945901</v>
      </c>
      <c r="M1512" s="5">
        <v>7.3372780000000004</v>
      </c>
      <c r="N1512" s="5" t="s">
        <v>42</v>
      </c>
      <c r="O1512" s="5" t="s">
        <v>42</v>
      </c>
      <c r="P1512" s="5">
        <v>16.929161000000001</v>
      </c>
      <c r="Q1512" s="5">
        <v>27.439622</v>
      </c>
      <c r="R1512" s="5" t="s">
        <v>799</v>
      </c>
      <c r="S1512" s="1" t="s">
        <v>49</v>
      </c>
      <c r="T1512" s="7">
        <v>909238</v>
      </c>
      <c r="U1512" s="7">
        <v>1598864</v>
      </c>
      <c r="V1512" s="7">
        <v>1618856</v>
      </c>
      <c r="W1512" s="7">
        <v>1262873</v>
      </c>
      <c r="X1512" s="7">
        <v>-284394</v>
      </c>
      <c r="Y1512" s="7">
        <v>-29249</v>
      </c>
      <c r="Z1512" s="7">
        <v>603505</v>
      </c>
      <c r="AA1512" s="7">
        <v>909238</v>
      </c>
      <c r="AB1512" s="5">
        <v>95.307000000000002</v>
      </c>
      <c r="AC1512" s="5">
        <v>96.852999999999994</v>
      </c>
      <c r="AD1512" s="5">
        <v>48.024000000000001</v>
      </c>
      <c r="AE1512" s="5">
        <v>60.564</v>
      </c>
      <c r="AF1512" s="7">
        <v>600229000</v>
      </c>
      <c r="AG1512" s="7">
        <v>600057000</v>
      </c>
      <c r="AH1512" s="7">
        <v>598444000</v>
      </c>
      <c r="AI1512" s="5">
        <v>65.040000000000006</v>
      </c>
      <c r="AJ1512" s="7">
        <v>573</v>
      </c>
      <c r="AK1512" s="7">
        <v>390476469</v>
      </c>
      <c r="AL1512" s="6">
        <v>1452.5724640000001</v>
      </c>
      <c r="AM1512" s="7">
        <v>517238440</v>
      </c>
      <c r="AN1512" s="5">
        <v>86.148970000000006</v>
      </c>
    </row>
    <row r="1513" spans="1:40" x14ac:dyDescent="0.3">
      <c r="A1513" s="4" t="s">
        <v>1562</v>
      </c>
      <c r="B1513" s="2">
        <v>1019856</v>
      </c>
      <c r="C1513" s="1" t="s">
        <v>54</v>
      </c>
      <c r="D1513" s="5">
        <v>2407.7618831999998</v>
      </c>
      <c r="E1513" s="6" t="s">
        <v>42</v>
      </c>
      <c r="F1513" s="6">
        <v>1697.7958830000002</v>
      </c>
      <c r="G1513" s="5">
        <v>0.219</v>
      </c>
      <c r="H1513" s="5">
        <v>22.532751091703101</v>
      </c>
      <c r="I1513" s="5">
        <v>0.219</v>
      </c>
      <c r="J1513" s="5">
        <v>22.532751091703101</v>
      </c>
      <c r="K1513" s="5">
        <v>1.83318278377149</v>
      </c>
      <c r="L1513" s="5">
        <v>1.5410030668316301</v>
      </c>
      <c r="M1513" s="5">
        <v>13.381743</v>
      </c>
      <c r="N1513" s="5" t="s">
        <v>42</v>
      </c>
      <c r="O1513" s="5" t="s">
        <v>42</v>
      </c>
      <c r="P1513" s="5" t="s">
        <v>42</v>
      </c>
      <c r="Q1513" s="5" t="s">
        <v>42</v>
      </c>
      <c r="R1513" s="5" t="s">
        <v>42</v>
      </c>
      <c r="S1513" s="1" t="s">
        <v>49</v>
      </c>
      <c r="T1513" s="7">
        <v>477760</v>
      </c>
      <c r="U1513" s="7">
        <v>527016</v>
      </c>
      <c r="V1513" s="7">
        <v>574631</v>
      </c>
      <c r="W1513" s="7">
        <v>568289</v>
      </c>
      <c r="X1513" s="7">
        <v>439565</v>
      </c>
      <c r="Y1513" s="7">
        <v>459013</v>
      </c>
      <c r="Z1513" s="7">
        <v>458203</v>
      </c>
      <c r="AA1513" s="7">
        <v>477760</v>
      </c>
      <c r="AB1513" s="5" t="s">
        <v>42</v>
      </c>
      <c r="AC1513" s="5" t="s">
        <v>42</v>
      </c>
      <c r="AD1513" s="5" t="s">
        <v>42</v>
      </c>
      <c r="AE1513" s="5" t="s">
        <v>42</v>
      </c>
      <c r="AF1513" s="7">
        <v>46658019</v>
      </c>
      <c r="AG1513" s="7">
        <v>46642958</v>
      </c>
      <c r="AH1513" s="7">
        <v>46839159</v>
      </c>
      <c r="AI1513" s="8">
        <v>66.2</v>
      </c>
      <c r="AJ1513" s="7">
        <v>260</v>
      </c>
      <c r="AK1513" s="7">
        <v>30891403</v>
      </c>
      <c r="AL1513" s="6">
        <v>1593.996394</v>
      </c>
      <c r="AM1513" s="7">
        <v>34833862</v>
      </c>
      <c r="AN1513" s="5">
        <v>74.65137</v>
      </c>
    </row>
    <row r="1514" spans="1:40" x14ac:dyDescent="0.3">
      <c r="A1514" s="4" t="s">
        <v>1563</v>
      </c>
      <c r="B1514" s="2">
        <v>7604708</v>
      </c>
      <c r="C1514" s="1" t="s">
        <v>41</v>
      </c>
      <c r="D1514" s="5">
        <v>2174.04926484</v>
      </c>
      <c r="E1514" s="6">
        <v>4713.7852640000001</v>
      </c>
      <c r="F1514" s="6" t="s">
        <v>42</v>
      </c>
      <c r="G1514" s="5">
        <v>0.10299999999999999</v>
      </c>
      <c r="H1514" s="5">
        <v>42.211221000000002</v>
      </c>
      <c r="I1514" s="5">
        <v>0.10299999999999999</v>
      </c>
      <c r="J1514" s="5">
        <v>42.211221000000002</v>
      </c>
      <c r="K1514" s="5" t="s">
        <v>799</v>
      </c>
      <c r="L1514" s="5">
        <v>1.83764368</v>
      </c>
      <c r="M1514" s="5" t="s">
        <v>799</v>
      </c>
      <c r="N1514" s="5" t="s">
        <v>42</v>
      </c>
      <c r="O1514" s="5" t="s">
        <v>42</v>
      </c>
      <c r="P1514" s="5">
        <v>1.803817</v>
      </c>
      <c r="Q1514" s="5">
        <v>9.6779790000000006</v>
      </c>
      <c r="R1514" s="5">
        <v>9.6779790000000006</v>
      </c>
      <c r="S1514" s="1" t="s">
        <v>49</v>
      </c>
      <c r="T1514" s="7">
        <v>2470368</v>
      </c>
      <c r="U1514" s="7">
        <v>2705527</v>
      </c>
      <c r="V1514" s="7">
        <v>2906443</v>
      </c>
      <c r="W1514" s="7">
        <v>1904998</v>
      </c>
      <c r="X1514" s="7">
        <v>2613228</v>
      </c>
      <c r="Y1514" s="7">
        <v>2543599</v>
      </c>
      <c r="Z1514" s="7">
        <v>2496068</v>
      </c>
      <c r="AA1514" s="7">
        <v>2470368</v>
      </c>
      <c r="AB1514" s="8">
        <v>100</v>
      </c>
      <c r="AC1514" s="8">
        <v>100</v>
      </c>
      <c r="AD1514" s="8">
        <v>11.802</v>
      </c>
      <c r="AE1514" s="8">
        <v>12.266999999999999</v>
      </c>
      <c r="AF1514" s="7">
        <v>168248343</v>
      </c>
      <c r="AG1514" s="7">
        <v>171670462</v>
      </c>
      <c r="AH1514" s="7">
        <v>172747222</v>
      </c>
      <c r="AI1514" s="5">
        <v>60.37</v>
      </c>
      <c r="AJ1514" s="7">
        <v>290</v>
      </c>
      <c r="AK1514" s="7">
        <v>102617491</v>
      </c>
      <c r="AL1514" s="6">
        <v>1312.477709</v>
      </c>
      <c r="AM1514" s="7">
        <v>137307545</v>
      </c>
      <c r="AN1514" s="5">
        <v>80.778459999999995</v>
      </c>
    </row>
    <row r="1515" spans="1:40" x14ac:dyDescent="0.3">
      <c r="A1515" s="4" t="s">
        <v>1564</v>
      </c>
      <c r="B1515" s="2">
        <v>100181855</v>
      </c>
      <c r="C1515" s="1" t="s">
        <v>41</v>
      </c>
      <c r="D1515" s="5">
        <v>2012.9292889200001</v>
      </c>
      <c r="E1515" s="6">
        <v>2293.198288</v>
      </c>
      <c r="F1515" s="6" t="s">
        <v>42</v>
      </c>
      <c r="G1515" s="5">
        <v>7.0000000000000001E-3</v>
      </c>
      <c r="H1515" s="5">
        <v>10.696171</v>
      </c>
      <c r="I1515" s="5">
        <v>7.0000000000000001E-3</v>
      </c>
      <c r="J1515" s="5">
        <v>11.244119</v>
      </c>
      <c r="K1515" s="5">
        <v>3.1786611499999999</v>
      </c>
      <c r="L1515" s="5">
        <v>2.8577122400000001</v>
      </c>
      <c r="M1515" s="5" t="s">
        <v>799</v>
      </c>
      <c r="N1515" s="5" t="s">
        <v>42</v>
      </c>
      <c r="O1515" s="5" t="s">
        <v>42</v>
      </c>
      <c r="P1515" s="5">
        <v>11.819330000000001</v>
      </c>
      <c r="Q1515" s="5">
        <v>8.7910389999999996</v>
      </c>
      <c r="R1515" s="5">
        <v>8.7910389999999996</v>
      </c>
      <c r="S1515" s="1" t="s">
        <v>49</v>
      </c>
      <c r="T1515" s="7">
        <v>121210</v>
      </c>
      <c r="U1515" s="7">
        <v>73730</v>
      </c>
      <c r="V1515" s="7">
        <v>7323.43</v>
      </c>
      <c r="W1515" s="7" t="s">
        <v>42</v>
      </c>
      <c r="X1515" s="7">
        <v>194021</v>
      </c>
      <c r="Y1515" s="7">
        <v>96780</v>
      </c>
      <c r="Z1515" s="7">
        <v>62776</v>
      </c>
      <c r="AA1515" s="7">
        <v>82160</v>
      </c>
      <c r="AB1515" s="5">
        <v>43.401000000000003</v>
      </c>
      <c r="AC1515" s="5">
        <v>47.981999999999999</v>
      </c>
      <c r="AD1515" s="5">
        <v>39.234000000000002</v>
      </c>
      <c r="AE1515" s="8">
        <v>126.03</v>
      </c>
      <c r="AF1515" s="7">
        <v>93512499</v>
      </c>
      <c r="AG1515" s="7">
        <v>90944959</v>
      </c>
      <c r="AH1515" s="7">
        <v>43197355</v>
      </c>
      <c r="AI1515" s="5">
        <v>49.1</v>
      </c>
      <c r="AJ1515" s="7">
        <v>203</v>
      </c>
      <c r="AK1515" s="7">
        <v>45949861</v>
      </c>
      <c r="AL1515" s="6">
        <v>988.38151000000005</v>
      </c>
      <c r="AM1515" s="7">
        <v>74007314</v>
      </c>
      <c r="AN1515" s="5">
        <v>79.083619999999996</v>
      </c>
    </row>
    <row r="1516" spans="1:40" x14ac:dyDescent="0.3">
      <c r="A1516" s="4" t="s">
        <v>1565</v>
      </c>
      <c r="B1516" s="2">
        <v>4096220</v>
      </c>
      <c r="C1516" s="1" t="s">
        <v>54</v>
      </c>
      <c r="D1516" s="5">
        <v>2251.6249402399999</v>
      </c>
      <c r="E1516" s="6">
        <v>2314.1859399999998</v>
      </c>
      <c r="F1516" s="6" t="s">
        <v>42</v>
      </c>
      <c r="G1516" s="5">
        <v>0.4</v>
      </c>
      <c r="H1516" s="5">
        <v>26.363057000000001</v>
      </c>
      <c r="I1516" s="5">
        <v>0.4</v>
      </c>
      <c r="J1516" s="5">
        <v>25.161093999999999</v>
      </c>
      <c r="K1516" s="5">
        <v>29.606580829999999</v>
      </c>
      <c r="L1516" s="5">
        <v>5.6574630900000002</v>
      </c>
      <c r="M1516" s="5">
        <v>27.872053999999999</v>
      </c>
      <c r="N1516" s="5" t="s">
        <v>42</v>
      </c>
      <c r="O1516" s="5" t="s">
        <v>42</v>
      </c>
      <c r="P1516" s="5">
        <v>3.9042439999999998</v>
      </c>
      <c r="Q1516" s="5">
        <v>13.868363</v>
      </c>
      <c r="R1516" s="5">
        <v>13.868363</v>
      </c>
      <c r="S1516" s="1" t="s">
        <v>66</v>
      </c>
      <c r="T1516" s="7">
        <v>589510</v>
      </c>
      <c r="U1516" s="7">
        <v>598204</v>
      </c>
      <c r="V1516" s="7">
        <v>571223</v>
      </c>
      <c r="W1516" s="7">
        <v>528660</v>
      </c>
      <c r="X1516" s="7">
        <v>592736</v>
      </c>
      <c r="Y1516" s="7">
        <v>589510</v>
      </c>
      <c r="Z1516" s="7">
        <v>591405</v>
      </c>
      <c r="AA1516" s="7">
        <v>597268</v>
      </c>
      <c r="AB1516" s="5">
        <v>51.234000000000002</v>
      </c>
      <c r="AC1516" s="5">
        <v>51.006</v>
      </c>
      <c r="AD1516" s="5">
        <v>25.539000000000001</v>
      </c>
      <c r="AE1516" s="5">
        <v>25.199000000000002</v>
      </c>
      <c r="AF1516" s="7">
        <v>54400217</v>
      </c>
      <c r="AG1516" s="7">
        <v>54234660</v>
      </c>
      <c r="AH1516" s="7">
        <v>54239232</v>
      </c>
      <c r="AI1516" s="5">
        <v>101.45</v>
      </c>
      <c r="AJ1516" s="7">
        <v>278</v>
      </c>
      <c r="AK1516" s="7">
        <v>55189713</v>
      </c>
      <c r="AL1516" s="6">
        <v>2284.3022209999999</v>
      </c>
      <c r="AM1516" s="7">
        <v>53898439</v>
      </c>
      <c r="AN1516" s="5">
        <v>99.077619999999996</v>
      </c>
    </row>
    <row r="1517" spans="1:40" x14ac:dyDescent="0.3">
      <c r="A1517" s="4" t="s">
        <v>1566</v>
      </c>
      <c r="B1517" s="2">
        <v>4165056</v>
      </c>
      <c r="C1517" s="1" t="s">
        <v>41</v>
      </c>
      <c r="D1517" s="5">
        <v>2505.0134039999998</v>
      </c>
      <c r="E1517" s="6">
        <v>1968.8294040000001</v>
      </c>
      <c r="F1517" s="6" t="s">
        <v>42</v>
      </c>
      <c r="G1517" s="5">
        <v>0.223</v>
      </c>
      <c r="H1517" s="5" t="s">
        <v>799</v>
      </c>
      <c r="I1517" s="5">
        <v>0.223</v>
      </c>
      <c r="J1517" s="5" t="s">
        <v>799</v>
      </c>
      <c r="K1517" s="5">
        <v>3.0206574000000002</v>
      </c>
      <c r="L1517" s="5">
        <v>2.6527468800000005</v>
      </c>
      <c r="M1517" s="5">
        <v>173.507463</v>
      </c>
      <c r="N1517" s="5" t="s">
        <v>42</v>
      </c>
      <c r="O1517" s="5" t="s">
        <v>42</v>
      </c>
      <c r="P1517" s="5">
        <v>2.7877939999999999</v>
      </c>
      <c r="Q1517" s="5">
        <v>37.796686999999999</v>
      </c>
      <c r="R1517" s="5">
        <v>37.796686999999999</v>
      </c>
      <c r="S1517" s="1" t="s">
        <v>43</v>
      </c>
      <c r="T1517" s="7">
        <v>706232</v>
      </c>
      <c r="U1517" s="7">
        <v>742491</v>
      </c>
      <c r="V1517" s="7">
        <v>1503620</v>
      </c>
      <c r="W1517" s="7">
        <v>1517664</v>
      </c>
      <c r="X1517" s="7">
        <v>706232</v>
      </c>
      <c r="Y1517" s="7">
        <v>727233</v>
      </c>
      <c r="Z1517" s="7">
        <v>736500</v>
      </c>
      <c r="AA1517" s="7">
        <v>737447</v>
      </c>
      <c r="AB1517" s="5">
        <v>46.588000000000001</v>
      </c>
      <c r="AC1517" s="5">
        <v>46.588000000000001</v>
      </c>
      <c r="AD1517" s="8">
        <v>5.9580000000000002</v>
      </c>
      <c r="AE1517" s="8">
        <v>5.9580000000000002</v>
      </c>
      <c r="AF1517" s="7">
        <v>53854000</v>
      </c>
      <c r="AG1517" s="7">
        <v>54823000</v>
      </c>
      <c r="AH1517" s="7">
        <v>56310000</v>
      </c>
      <c r="AI1517" s="5">
        <v>95.07</v>
      </c>
      <c r="AJ1517" s="7">
        <v>339</v>
      </c>
      <c r="AK1517" s="7">
        <v>51213451</v>
      </c>
      <c r="AL1517" s="6">
        <v>2381.425471</v>
      </c>
      <c r="AM1517" s="7">
        <v>52019768</v>
      </c>
      <c r="AN1517" s="5">
        <v>96.563119999999998</v>
      </c>
    </row>
    <row r="1518" spans="1:40" x14ac:dyDescent="0.3">
      <c r="A1518" s="4" t="s">
        <v>1567</v>
      </c>
      <c r="B1518" s="2">
        <v>4985914</v>
      </c>
      <c r="C1518" s="1" t="s">
        <v>54</v>
      </c>
      <c r="D1518" s="5">
        <v>2424.1804944</v>
      </c>
      <c r="E1518" s="6">
        <v>3121.380494</v>
      </c>
      <c r="F1518" s="6" t="s">
        <v>42</v>
      </c>
      <c r="G1518" s="5">
        <v>1.45</v>
      </c>
      <c r="H1518" s="5">
        <v>16.140127</v>
      </c>
      <c r="I1518" s="5">
        <v>1.45</v>
      </c>
      <c r="J1518" s="5">
        <v>16.140127</v>
      </c>
      <c r="K1518" s="5">
        <v>4.2559623800000006</v>
      </c>
      <c r="L1518" s="5">
        <v>1.42096114</v>
      </c>
      <c r="M1518" s="5">
        <v>13.829361</v>
      </c>
      <c r="N1518" s="5" t="s">
        <v>42</v>
      </c>
      <c r="O1518" s="5" t="s">
        <v>42</v>
      </c>
      <c r="P1518" s="5">
        <v>1.4689540000000001</v>
      </c>
      <c r="Q1518" s="5">
        <v>7.8446360000000004</v>
      </c>
      <c r="R1518" s="5">
        <v>7.8446360000000004</v>
      </c>
      <c r="S1518" s="1" t="s">
        <v>49</v>
      </c>
      <c r="T1518" s="7">
        <v>2169900</v>
      </c>
      <c r="U1518" s="7">
        <v>2125500</v>
      </c>
      <c r="V1518" s="7">
        <v>1858300</v>
      </c>
      <c r="W1518" s="7">
        <v>1594800</v>
      </c>
      <c r="X1518" s="7">
        <v>2124900</v>
      </c>
      <c r="Y1518" s="7">
        <v>2148000</v>
      </c>
      <c r="Z1518" s="7">
        <v>2158300</v>
      </c>
      <c r="AA1518" s="7">
        <v>2169900</v>
      </c>
      <c r="AB1518" s="8">
        <v>23.37</v>
      </c>
      <c r="AC1518" s="5">
        <v>24.015000000000001</v>
      </c>
      <c r="AD1518" s="5">
        <v>17.277000000000001</v>
      </c>
      <c r="AE1518" s="5">
        <v>17.629000000000001</v>
      </c>
      <c r="AF1518" s="7">
        <v>31888720</v>
      </c>
      <c r="AG1518" s="7">
        <v>32168725</v>
      </c>
      <c r="AH1518" s="7">
        <v>32543860</v>
      </c>
      <c r="AI1518" s="5">
        <v>98.16</v>
      </c>
      <c r="AJ1518" s="7">
        <v>326</v>
      </c>
      <c r="AK1518" s="7">
        <v>31302680</v>
      </c>
      <c r="AL1518" s="6">
        <v>2379.6297330000002</v>
      </c>
      <c r="AM1518" s="7">
        <v>31497330</v>
      </c>
      <c r="AN1518" s="5">
        <v>98.772639999999996</v>
      </c>
    </row>
    <row r="1519" spans="1:40" x14ac:dyDescent="0.3">
      <c r="A1519" s="4" t="s">
        <v>1568</v>
      </c>
      <c r="B1519" s="2">
        <v>4098304</v>
      </c>
      <c r="C1519" s="1" t="s">
        <v>41</v>
      </c>
      <c r="D1519" s="5">
        <v>2215.6884239000001</v>
      </c>
      <c r="E1519" s="6">
        <v>2827.3724229999998</v>
      </c>
      <c r="F1519" s="6" t="s">
        <v>42</v>
      </c>
      <c r="G1519" s="5">
        <v>1.73</v>
      </c>
      <c r="H1519" s="5">
        <v>20.764901999999999</v>
      </c>
      <c r="I1519" s="5">
        <v>1.73</v>
      </c>
      <c r="J1519" s="5">
        <v>20.764901999999999</v>
      </c>
      <c r="K1519" s="5" t="s">
        <v>799</v>
      </c>
      <c r="L1519" s="5">
        <v>2.2694340299999998</v>
      </c>
      <c r="M1519" s="5">
        <v>13.598572000000001</v>
      </c>
      <c r="N1519" s="5" t="s">
        <v>42</v>
      </c>
      <c r="O1519" s="5" t="s">
        <v>42</v>
      </c>
      <c r="P1519" s="5">
        <v>1.412404</v>
      </c>
      <c r="Q1519" s="5">
        <v>11.127751</v>
      </c>
      <c r="R1519" s="5">
        <v>11.127751</v>
      </c>
      <c r="S1519" s="1" t="s">
        <v>49</v>
      </c>
      <c r="T1519" s="7">
        <v>1963238</v>
      </c>
      <c r="U1519" s="7">
        <v>1779964</v>
      </c>
      <c r="V1519" s="7">
        <v>1553048</v>
      </c>
      <c r="W1519" s="7">
        <v>1506875</v>
      </c>
      <c r="X1519" s="7">
        <v>2001815</v>
      </c>
      <c r="Y1519" s="7">
        <v>1986336</v>
      </c>
      <c r="Z1519" s="7">
        <v>1974392</v>
      </c>
      <c r="AA1519" s="7">
        <v>1963238</v>
      </c>
      <c r="AB1519" s="5">
        <v>35.564999999999998</v>
      </c>
      <c r="AC1519" s="5">
        <v>36.634999999999998</v>
      </c>
      <c r="AD1519" s="8">
        <v>10.224</v>
      </c>
      <c r="AE1519" s="8">
        <v>11.423</v>
      </c>
      <c r="AF1519" s="7">
        <v>18762710</v>
      </c>
      <c r="AG1519" s="7">
        <v>18757022</v>
      </c>
      <c r="AH1519" s="7">
        <v>18816914</v>
      </c>
      <c r="AI1519" s="5">
        <v>96.86</v>
      </c>
      <c r="AJ1519" s="7">
        <v>362</v>
      </c>
      <c r="AK1519" s="7">
        <v>18172658</v>
      </c>
      <c r="AL1519" s="6">
        <v>2146.0091830000001</v>
      </c>
      <c r="AM1519" s="7">
        <v>18491639</v>
      </c>
      <c r="AN1519" s="5">
        <v>98.555269999999993</v>
      </c>
    </row>
    <row r="1520" spans="1:40" x14ac:dyDescent="0.3">
      <c r="A1520" s="4" t="s">
        <v>1569</v>
      </c>
      <c r="B1520" s="2">
        <v>109549301</v>
      </c>
      <c r="C1520" s="1" t="s">
        <v>54</v>
      </c>
      <c r="D1520" s="5">
        <v>2460.0397795200001</v>
      </c>
      <c r="E1520" s="6">
        <v>2877.0867790000002</v>
      </c>
      <c r="F1520" s="6" t="s">
        <v>42</v>
      </c>
      <c r="G1520" s="5">
        <v>3.5999999999999997E-2</v>
      </c>
      <c r="H1520" s="5">
        <v>30.121456999999999</v>
      </c>
      <c r="I1520" s="5">
        <v>3.5999999999999997E-2</v>
      </c>
      <c r="J1520" s="5">
        <v>30.121456999999999</v>
      </c>
      <c r="K1520" s="5">
        <v>2.8462126999999997</v>
      </c>
      <c r="L1520" s="5">
        <v>2.3440453699999999</v>
      </c>
      <c r="M1520" s="5" t="s">
        <v>799</v>
      </c>
      <c r="N1520" s="5" t="s">
        <v>42</v>
      </c>
      <c r="O1520" s="5" t="s">
        <v>42</v>
      </c>
      <c r="P1520" s="5">
        <v>3.1078209999999999</v>
      </c>
      <c r="Q1520" s="5">
        <v>8.6350770000000008</v>
      </c>
      <c r="R1520" s="5">
        <v>8.6350770000000008</v>
      </c>
      <c r="S1520" s="1" t="s">
        <v>49</v>
      </c>
      <c r="T1520" s="7">
        <v>613960</v>
      </c>
      <c r="U1520" s="7">
        <v>482724</v>
      </c>
      <c r="V1520" s="7">
        <v>172404</v>
      </c>
      <c r="W1520" s="7">
        <v>111772</v>
      </c>
      <c r="X1520" s="7">
        <v>925757</v>
      </c>
      <c r="Y1520" s="7">
        <v>778939</v>
      </c>
      <c r="Z1520" s="7">
        <v>653209</v>
      </c>
      <c r="AA1520" s="7">
        <v>613960</v>
      </c>
      <c r="AB1520" s="5">
        <v>57.587000000000003</v>
      </c>
      <c r="AC1520" s="5">
        <v>35.101999999999997</v>
      </c>
      <c r="AD1520" s="5">
        <v>51.536000000000001</v>
      </c>
      <c r="AE1520" s="5">
        <v>28.295000000000002</v>
      </c>
      <c r="AF1520" s="7">
        <v>109874855</v>
      </c>
      <c r="AG1520" s="7">
        <v>109863098</v>
      </c>
      <c r="AH1520" s="7">
        <v>57767399</v>
      </c>
      <c r="AI1520" s="5">
        <v>73.650000000000006</v>
      </c>
      <c r="AJ1520" s="7">
        <v>231</v>
      </c>
      <c r="AK1520" s="7">
        <v>81170420</v>
      </c>
      <c r="AL1520" s="6">
        <v>1811.723774</v>
      </c>
      <c r="AM1520" s="7">
        <v>76471480</v>
      </c>
      <c r="AN1520" s="5">
        <v>69.382760000000005</v>
      </c>
    </row>
    <row r="1521" spans="1:40" x14ac:dyDescent="0.3">
      <c r="A1521" s="4" t="s">
        <v>1570</v>
      </c>
      <c r="B1521" s="2">
        <v>4094689</v>
      </c>
      <c r="C1521" s="1" t="s">
        <v>54</v>
      </c>
      <c r="D1521" s="5">
        <v>2554.5177814799999</v>
      </c>
      <c r="E1521" s="6">
        <v>2553.8907810000001</v>
      </c>
      <c r="F1521" s="6" t="s">
        <v>42</v>
      </c>
      <c r="G1521" s="5">
        <v>0.88</v>
      </c>
      <c r="H1521" s="5">
        <v>13.014986</v>
      </c>
      <c r="I1521" s="5">
        <v>0.88</v>
      </c>
      <c r="J1521" s="5">
        <v>13.014986</v>
      </c>
      <c r="K1521" s="5">
        <v>5.2307064099999998</v>
      </c>
      <c r="L1521" s="5">
        <v>5.2307064099999998</v>
      </c>
      <c r="M1521" s="5">
        <v>13.526927000000001</v>
      </c>
      <c r="N1521" s="5" t="s">
        <v>42</v>
      </c>
      <c r="O1521" s="5" t="s">
        <v>42</v>
      </c>
      <c r="P1521" s="5">
        <v>2.0918559999999999</v>
      </c>
      <c r="Q1521" s="5">
        <v>6.5475149999999998</v>
      </c>
      <c r="R1521" s="5">
        <v>6.5475149999999998</v>
      </c>
      <c r="S1521" s="1" t="s">
        <v>45</v>
      </c>
      <c r="T1521" s="7">
        <v>1261102</v>
      </c>
      <c r="U1521" s="7">
        <v>1345187</v>
      </c>
      <c r="V1521" s="7">
        <v>1294607</v>
      </c>
      <c r="W1521" s="7">
        <v>901278</v>
      </c>
      <c r="X1521" s="7">
        <v>1220873</v>
      </c>
      <c r="Y1521" s="7">
        <v>1230712</v>
      </c>
      <c r="Z1521" s="7">
        <v>1240748</v>
      </c>
      <c r="AA1521" s="7">
        <v>1261102</v>
      </c>
      <c r="AB1521" s="5">
        <v>58.875</v>
      </c>
      <c r="AC1521" s="5">
        <v>58.918999999999997</v>
      </c>
      <c r="AD1521" s="5">
        <v>23.146000000000001</v>
      </c>
      <c r="AE1521" s="5">
        <v>21.641999999999999</v>
      </c>
      <c r="AF1521" s="7">
        <v>49853977</v>
      </c>
      <c r="AG1521" s="7">
        <v>49853977</v>
      </c>
      <c r="AH1521" s="7">
        <v>49512765</v>
      </c>
      <c r="AI1521" s="8">
        <v>61.6</v>
      </c>
      <c r="AJ1521" s="7">
        <v>315</v>
      </c>
      <c r="AK1521" s="7">
        <v>30712276</v>
      </c>
      <c r="AL1521" s="6">
        <v>1573.6970220000001</v>
      </c>
      <c r="AM1521" s="7">
        <v>29943759</v>
      </c>
      <c r="AN1521" s="5">
        <v>60.062930000000001</v>
      </c>
    </row>
    <row r="1522" spans="1:40" x14ac:dyDescent="0.3">
      <c r="A1522" s="4" t="s">
        <v>1571</v>
      </c>
      <c r="B1522" s="2">
        <v>4991769</v>
      </c>
      <c r="C1522" s="1" t="s">
        <v>54</v>
      </c>
      <c r="D1522" s="5">
        <v>2496.4879999999998</v>
      </c>
      <c r="E1522" s="6">
        <v>2737.1390000000001</v>
      </c>
      <c r="F1522" s="6" t="s">
        <v>42</v>
      </c>
      <c r="G1522" s="5">
        <v>0.56999999999999995</v>
      </c>
      <c r="H1522" s="5">
        <v>24.925000000000001</v>
      </c>
      <c r="I1522" s="5">
        <v>0.56999999999999995</v>
      </c>
      <c r="J1522" s="5">
        <v>24.925000000000001</v>
      </c>
      <c r="K1522" s="5">
        <v>3.2413540899999997</v>
      </c>
      <c r="L1522" s="5">
        <v>2.51553285</v>
      </c>
      <c r="M1522" s="5">
        <v>21.314805</v>
      </c>
      <c r="N1522" s="5" t="s">
        <v>42</v>
      </c>
      <c r="O1522" s="5" t="s">
        <v>42</v>
      </c>
      <c r="P1522" s="5">
        <v>2.1598299999999999</v>
      </c>
      <c r="Q1522" s="5">
        <v>10.207644</v>
      </c>
      <c r="R1522" s="5">
        <v>10.207644</v>
      </c>
      <c r="S1522" s="1" t="s">
        <v>49</v>
      </c>
      <c r="T1522" s="7">
        <v>1147909</v>
      </c>
      <c r="U1522" s="7">
        <v>1034887</v>
      </c>
      <c r="V1522" s="7">
        <v>929240</v>
      </c>
      <c r="W1522" s="7">
        <v>900610</v>
      </c>
      <c r="X1522" s="7">
        <v>1267294</v>
      </c>
      <c r="Y1522" s="7">
        <v>1250014</v>
      </c>
      <c r="Z1522" s="7">
        <v>1192143</v>
      </c>
      <c r="AA1522" s="7">
        <v>1147909</v>
      </c>
      <c r="AB1522" s="8">
        <v>37.39</v>
      </c>
      <c r="AC1522" s="5">
        <v>34.569000000000003</v>
      </c>
      <c r="AD1522" s="8">
        <v>22.46</v>
      </c>
      <c r="AE1522" s="5">
        <v>20.231000000000002</v>
      </c>
      <c r="AF1522" s="7">
        <v>31254723</v>
      </c>
      <c r="AG1522" s="7">
        <v>31246535</v>
      </c>
      <c r="AH1522" s="7">
        <v>31195065</v>
      </c>
      <c r="AI1522" s="5">
        <v>97.36</v>
      </c>
      <c r="AJ1522" s="7">
        <v>333</v>
      </c>
      <c r="AK1522" s="7">
        <v>30472433</v>
      </c>
      <c r="AL1522" s="6">
        <v>2430.481256</v>
      </c>
      <c r="AM1522" s="7">
        <v>30957079</v>
      </c>
      <c r="AN1522" s="5">
        <v>98.904409999999999</v>
      </c>
    </row>
    <row r="1523" spans="1:40" x14ac:dyDescent="0.3">
      <c r="A1523" s="4" t="s">
        <v>1572</v>
      </c>
      <c r="B1523" s="2">
        <v>4165163</v>
      </c>
      <c r="C1523" s="1" t="s">
        <v>54</v>
      </c>
      <c r="D1523" s="5">
        <v>2287.51613</v>
      </c>
      <c r="E1523" s="6">
        <v>2585.5871299999999</v>
      </c>
      <c r="F1523" s="6" t="s">
        <v>42</v>
      </c>
      <c r="G1523" s="5">
        <v>-0.14099999999999999</v>
      </c>
      <c r="H1523" s="5">
        <v>27.161290000000001</v>
      </c>
      <c r="I1523" s="5">
        <v>-0.14099999999999999</v>
      </c>
      <c r="J1523" s="5">
        <v>27.161290000000001</v>
      </c>
      <c r="K1523" s="5">
        <v>1.2507427199999999</v>
      </c>
      <c r="L1523" s="5">
        <v>1.0552700799999999</v>
      </c>
      <c r="M1523" s="5" t="s">
        <v>799</v>
      </c>
      <c r="N1523" s="5" t="s">
        <v>42</v>
      </c>
      <c r="O1523" s="5" t="s">
        <v>42</v>
      </c>
      <c r="P1523" s="5">
        <v>0.85953999999999997</v>
      </c>
      <c r="Q1523" s="5">
        <v>6.3255949999999999</v>
      </c>
      <c r="R1523" s="5">
        <v>6.3255949999999999</v>
      </c>
      <c r="S1523" s="1" t="s">
        <v>49</v>
      </c>
      <c r="T1523" s="7">
        <v>3402045</v>
      </c>
      <c r="U1523" s="7">
        <v>3497401</v>
      </c>
      <c r="V1523" s="7">
        <v>3240487</v>
      </c>
      <c r="W1523" s="7">
        <v>2501898</v>
      </c>
      <c r="X1523" s="7">
        <v>3008107</v>
      </c>
      <c r="Y1523" s="7">
        <v>3126407</v>
      </c>
      <c r="Z1523" s="7">
        <v>3277278</v>
      </c>
      <c r="AA1523" s="7">
        <v>3402045</v>
      </c>
      <c r="AB1523" s="5">
        <v>28.643999999999998</v>
      </c>
      <c r="AC1523" s="5">
        <v>22.765999999999998</v>
      </c>
      <c r="AD1523" s="5">
        <v>19.452999999999999</v>
      </c>
      <c r="AE1523" s="8">
        <v>12.557</v>
      </c>
      <c r="AF1523" s="7">
        <v>135838250</v>
      </c>
      <c r="AG1523" s="7">
        <v>136765493</v>
      </c>
      <c r="AH1523" s="7">
        <v>138335747</v>
      </c>
      <c r="AI1523" s="5">
        <v>89.27</v>
      </c>
      <c r="AJ1523" s="7">
        <v>351</v>
      </c>
      <c r="AK1523" s="7">
        <v>121259957</v>
      </c>
      <c r="AL1523" s="6">
        <v>2042.0176750000001</v>
      </c>
      <c r="AM1523" s="7">
        <v>112671532</v>
      </c>
      <c r="AN1523" s="5">
        <v>82.945369999999997</v>
      </c>
    </row>
    <row r="1524" spans="1:40" x14ac:dyDescent="0.3">
      <c r="A1524" s="4" t="s">
        <v>1573</v>
      </c>
      <c r="B1524" s="2">
        <v>4279137</v>
      </c>
      <c r="C1524" s="1" t="s">
        <v>41</v>
      </c>
      <c r="D1524" s="5">
        <v>2131.2240529999999</v>
      </c>
      <c r="E1524" s="6">
        <v>16000.446053</v>
      </c>
      <c r="F1524" s="6">
        <v>15936.445053000001</v>
      </c>
      <c r="G1524" s="5">
        <v>-0.374</v>
      </c>
      <c r="H1524" s="5" t="s">
        <v>799</v>
      </c>
      <c r="I1524" s="5">
        <v>-0.374</v>
      </c>
      <c r="J1524" s="5" t="s">
        <v>799</v>
      </c>
      <c r="K1524" s="5">
        <v>0.98742333999999998</v>
      </c>
      <c r="L1524" s="5">
        <v>0.40334565</v>
      </c>
      <c r="M1524" s="5" t="s">
        <v>799</v>
      </c>
      <c r="N1524" s="5" t="s">
        <v>799</v>
      </c>
      <c r="O1524" s="5" t="s">
        <v>799</v>
      </c>
      <c r="P1524" s="5">
        <v>7.8594720000000002</v>
      </c>
      <c r="Q1524" s="5" t="s">
        <v>799</v>
      </c>
      <c r="R1524" s="5" t="s">
        <v>799</v>
      </c>
      <c r="S1524" s="1" t="s">
        <v>49</v>
      </c>
      <c r="T1524" s="7">
        <v>2259813</v>
      </c>
      <c r="U1524" s="7">
        <v>2321422</v>
      </c>
      <c r="V1524" s="7">
        <v>1609954</v>
      </c>
      <c r="W1524" s="7">
        <v>922191</v>
      </c>
      <c r="X1524" s="7">
        <v>2035817</v>
      </c>
      <c r="Y1524" s="7">
        <v>2061825</v>
      </c>
      <c r="Z1524" s="7">
        <v>2128152</v>
      </c>
      <c r="AA1524" s="7">
        <v>2259813</v>
      </c>
      <c r="AB1524" s="8">
        <v>7.2160000000000002</v>
      </c>
      <c r="AC1524" s="8">
        <v>13.02</v>
      </c>
      <c r="AD1524" s="5">
        <v>-12.788</v>
      </c>
      <c r="AE1524" s="5">
        <v>-1.7150000000000001</v>
      </c>
      <c r="AF1524" s="7">
        <v>224087000</v>
      </c>
      <c r="AG1524" s="7">
        <v>223298000</v>
      </c>
      <c r="AH1524" s="7">
        <v>217714000</v>
      </c>
      <c r="AI1524" s="8">
        <v>111.11</v>
      </c>
      <c r="AJ1524" s="7">
        <v>556</v>
      </c>
      <c r="AK1524" s="7">
        <v>249258773</v>
      </c>
      <c r="AL1524" s="6">
        <v>2367.9583429999998</v>
      </c>
      <c r="AM1524" s="7">
        <v>219130868</v>
      </c>
      <c r="AN1524" s="5">
        <v>97.678290000000004</v>
      </c>
    </row>
    <row r="1525" spans="1:40" x14ac:dyDescent="0.3">
      <c r="A1525" s="4" t="s">
        <v>1574</v>
      </c>
      <c r="B1525" s="2">
        <v>4910129</v>
      </c>
      <c r="C1525" s="1" t="s">
        <v>41</v>
      </c>
      <c r="D1525" s="5">
        <v>2417.7519153600001</v>
      </c>
      <c r="E1525" s="6">
        <v>4254.0199149999999</v>
      </c>
      <c r="F1525" s="6" t="s">
        <v>42</v>
      </c>
      <c r="G1525" s="5">
        <v>0.61</v>
      </c>
      <c r="H1525" s="5">
        <v>17.956785</v>
      </c>
      <c r="I1525" s="5">
        <v>0.61</v>
      </c>
      <c r="J1525" s="5">
        <v>17.956785</v>
      </c>
      <c r="K1525" s="5">
        <v>16.714890610000001</v>
      </c>
      <c r="L1525" s="5">
        <v>6.0879064400000003</v>
      </c>
      <c r="M1525" s="5">
        <v>33.218794000000003</v>
      </c>
      <c r="N1525" s="5" t="s">
        <v>42</v>
      </c>
      <c r="O1525" s="5" t="s">
        <v>42</v>
      </c>
      <c r="P1525" s="5">
        <v>1.202467</v>
      </c>
      <c r="Q1525" s="5">
        <v>8.1997459999999993</v>
      </c>
      <c r="R1525" s="5">
        <v>8.1997459999999993</v>
      </c>
      <c r="S1525" s="1" t="s">
        <v>49</v>
      </c>
      <c r="T1525" s="7">
        <v>3439503</v>
      </c>
      <c r="U1525" s="7">
        <v>3303156</v>
      </c>
      <c r="V1525" s="7">
        <v>2927540</v>
      </c>
      <c r="W1525" s="7">
        <v>1983225</v>
      </c>
      <c r="X1525" s="7">
        <v>3537745</v>
      </c>
      <c r="Y1525" s="7">
        <v>3502484</v>
      </c>
      <c r="Z1525" s="7">
        <v>3464612</v>
      </c>
      <c r="AA1525" s="7">
        <v>3439503</v>
      </c>
      <c r="AB1525" s="5">
        <v>40.939</v>
      </c>
      <c r="AC1525" s="5">
        <v>41.787999999999997</v>
      </c>
      <c r="AD1525" s="8">
        <v>7.0720000000000001</v>
      </c>
      <c r="AE1525" s="8">
        <v>7.8179999999999996</v>
      </c>
      <c r="AF1525" s="7">
        <v>50939646</v>
      </c>
      <c r="AG1525" s="7">
        <v>50902796</v>
      </c>
      <c r="AH1525" s="7">
        <v>50872707</v>
      </c>
      <c r="AI1525" s="5">
        <v>91.55</v>
      </c>
      <c r="AJ1525" s="7">
        <v>320</v>
      </c>
      <c r="AK1525" s="7">
        <v>46727716</v>
      </c>
      <c r="AL1525" s="6">
        <v>2213.4919060000002</v>
      </c>
      <c r="AM1525" s="7">
        <v>47199345</v>
      </c>
      <c r="AN1525" s="8">
        <v>92.475700000000003</v>
      </c>
    </row>
    <row r="1526" spans="1:40" x14ac:dyDescent="0.3">
      <c r="A1526" s="4" t="s">
        <v>1575</v>
      </c>
      <c r="B1526" s="2">
        <v>5721324</v>
      </c>
      <c r="C1526" s="1" t="s">
        <v>54</v>
      </c>
      <c r="D1526" s="5">
        <v>2523.9232207999999</v>
      </c>
      <c r="E1526" s="6">
        <v>3643.0327400000001</v>
      </c>
      <c r="F1526" s="6" t="s">
        <v>42</v>
      </c>
      <c r="G1526" s="5">
        <v>0.23799999999999999</v>
      </c>
      <c r="H1526" s="5">
        <v>6.6164149999999999</v>
      </c>
      <c r="I1526" s="5">
        <v>0.23799999999999999</v>
      </c>
      <c r="J1526" s="5">
        <v>6.6164149999999999</v>
      </c>
      <c r="K1526" s="5">
        <v>0.98442368000000002</v>
      </c>
      <c r="L1526" s="5">
        <v>0.98442368000000002</v>
      </c>
      <c r="M1526" s="5" t="s">
        <v>799</v>
      </c>
      <c r="N1526" s="5" t="s">
        <v>42</v>
      </c>
      <c r="O1526" s="5" t="s">
        <v>42</v>
      </c>
      <c r="P1526" s="5">
        <v>17.170314000000001</v>
      </c>
      <c r="Q1526" s="5" t="s">
        <v>42</v>
      </c>
      <c r="R1526" s="5" t="s">
        <v>42</v>
      </c>
      <c r="S1526" s="1" t="s">
        <v>80</v>
      </c>
      <c r="T1526" s="7">
        <v>212170.42499999999</v>
      </c>
      <c r="U1526" s="7">
        <v>84205.535000000003</v>
      </c>
      <c r="V1526" s="7">
        <v>88801.471999999994</v>
      </c>
      <c r="W1526" s="7">
        <v>86979.125</v>
      </c>
      <c r="X1526" s="7">
        <v>212170.42499999999</v>
      </c>
      <c r="Y1526" s="7">
        <v>165196.625</v>
      </c>
      <c r="Z1526" s="7">
        <v>118222.825</v>
      </c>
      <c r="AA1526" s="7">
        <v>101214.18</v>
      </c>
      <c r="AB1526" s="8">
        <v>100</v>
      </c>
      <c r="AC1526" s="8">
        <v>100</v>
      </c>
      <c r="AD1526" s="5" t="s">
        <v>42</v>
      </c>
      <c r="AE1526" s="5" t="s">
        <v>42</v>
      </c>
      <c r="AF1526" s="7">
        <v>319483952</v>
      </c>
      <c r="AG1526" s="7">
        <v>319483952</v>
      </c>
      <c r="AH1526" s="7">
        <v>105069232</v>
      </c>
      <c r="AI1526" s="5">
        <v>20.66</v>
      </c>
      <c r="AJ1526" s="7">
        <v>299</v>
      </c>
      <c r="AK1526" s="7">
        <v>65993561</v>
      </c>
      <c r="AL1526" s="6">
        <v>521.34913100000006</v>
      </c>
      <c r="AM1526" s="7">
        <v>103330468</v>
      </c>
      <c r="AN1526" s="5">
        <v>99.997990000000001</v>
      </c>
    </row>
    <row r="1527" spans="1:40" x14ac:dyDescent="0.3">
      <c r="A1527" s="4" t="s">
        <v>1576</v>
      </c>
      <c r="B1527" s="2">
        <v>4281626</v>
      </c>
      <c r="C1527" s="1" t="s">
        <v>54</v>
      </c>
      <c r="D1527" s="5">
        <v>2351.27765202</v>
      </c>
      <c r="E1527" s="6">
        <v>2662.2776520000002</v>
      </c>
      <c r="F1527" s="6" t="s">
        <v>42</v>
      </c>
      <c r="G1527" s="5">
        <v>0.44900000000000001</v>
      </c>
      <c r="H1527" s="5">
        <v>25.711656000000001</v>
      </c>
      <c r="I1527" s="8">
        <v>1.01</v>
      </c>
      <c r="J1527" s="5">
        <v>20.463867</v>
      </c>
      <c r="K1527" s="5">
        <v>8.2176470600000009</v>
      </c>
      <c r="L1527" s="5">
        <v>1.09624514</v>
      </c>
      <c r="M1527" s="5">
        <v>21.415431999999999</v>
      </c>
      <c r="N1527" s="5" t="s">
        <v>42</v>
      </c>
      <c r="O1527" s="5" t="s">
        <v>42</v>
      </c>
      <c r="P1527" s="5">
        <v>0.89823500000000001</v>
      </c>
      <c r="Q1527" s="5">
        <v>8.00685</v>
      </c>
      <c r="R1527" s="5">
        <v>8.00685</v>
      </c>
      <c r="S1527" s="1" t="s">
        <v>43</v>
      </c>
      <c r="T1527" s="7">
        <v>2963900</v>
      </c>
      <c r="U1527" s="7">
        <v>2918800</v>
      </c>
      <c r="V1527" s="7">
        <v>3132500</v>
      </c>
      <c r="W1527" s="7">
        <v>2998100</v>
      </c>
      <c r="X1527" s="7">
        <v>2963900</v>
      </c>
      <c r="Y1527" s="7">
        <v>2930900</v>
      </c>
      <c r="Z1527" s="7">
        <v>2887000</v>
      </c>
      <c r="AA1527" s="7">
        <v>2897700</v>
      </c>
      <c r="AB1527" s="5">
        <v>37.427</v>
      </c>
      <c r="AC1527" s="5">
        <v>37.427</v>
      </c>
      <c r="AD1527" s="8">
        <v>9.6120000000000001</v>
      </c>
      <c r="AE1527" s="8">
        <v>9.6120000000000001</v>
      </c>
      <c r="AF1527" s="7">
        <v>28000000</v>
      </c>
      <c r="AG1527" s="7">
        <v>28000000</v>
      </c>
      <c r="AH1527" s="7">
        <v>35300000</v>
      </c>
      <c r="AI1527" s="5">
        <v>94.97</v>
      </c>
      <c r="AJ1527" s="7">
        <v>367</v>
      </c>
      <c r="AK1527" s="7">
        <v>26641372</v>
      </c>
      <c r="AL1527" s="6">
        <v>2233.0798009999999</v>
      </c>
      <c r="AM1527" s="7">
        <v>27067438</v>
      </c>
      <c r="AN1527" s="5">
        <v>96.491910000000004</v>
      </c>
    </row>
    <row r="1528" spans="1:40" x14ac:dyDescent="0.3">
      <c r="A1528" s="4" t="s">
        <v>1577</v>
      </c>
      <c r="B1528" s="2">
        <v>4349317</v>
      </c>
      <c r="C1528" s="1" t="s">
        <v>54</v>
      </c>
      <c r="D1528" s="5">
        <v>2239.7396986799999</v>
      </c>
      <c r="E1528" s="6">
        <v>2772.3306980000002</v>
      </c>
      <c r="F1528" s="6">
        <v>2772.3306990000001</v>
      </c>
      <c r="G1528" s="5">
        <v>0.12</v>
      </c>
      <c r="H1528" s="5" t="s">
        <v>799</v>
      </c>
      <c r="I1528" s="5">
        <v>0.12</v>
      </c>
      <c r="J1528" s="5" t="s">
        <v>799</v>
      </c>
      <c r="K1528" s="5">
        <v>2.0678216000000003</v>
      </c>
      <c r="L1528" s="5">
        <v>2.0678216000000003</v>
      </c>
      <c r="M1528" s="5" t="s">
        <v>799</v>
      </c>
      <c r="N1528" s="5" t="s">
        <v>799</v>
      </c>
      <c r="O1528" s="5">
        <v>14.249832707942501</v>
      </c>
      <c r="P1528" s="5">
        <v>2.7431109999999999</v>
      </c>
      <c r="Q1528" s="5">
        <v>10.945142000000001</v>
      </c>
      <c r="R1528" s="5">
        <v>10.945142000000001</v>
      </c>
      <c r="S1528" s="1" t="s">
        <v>49</v>
      </c>
      <c r="T1528" s="7">
        <v>821206</v>
      </c>
      <c r="U1528" s="7">
        <v>785636</v>
      </c>
      <c r="V1528" s="7">
        <v>832828</v>
      </c>
      <c r="W1528" s="7">
        <v>785461</v>
      </c>
      <c r="X1528" s="7">
        <v>1010652</v>
      </c>
      <c r="Y1528" s="7">
        <v>891759</v>
      </c>
      <c r="Z1528" s="7">
        <v>846968</v>
      </c>
      <c r="AA1528" s="7">
        <v>821206</v>
      </c>
      <c r="AB1528" s="5">
        <v>16.291</v>
      </c>
      <c r="AC1528" s="5">
        <v>30.763999999999999</v>
      </c>
      <c r="AD1528" s="8">
        <v>9.452</v>
      </c>
      <c r="AE1528" s="5">
        <v>22.446000000000002</v>
      </c>
      <c r="AF1528" s="7">
        <v>399287506</v>
      </c>
      <c r="AG1528" s="7">
        <v>399240520</v>
      </c>
      <c r="AH1528" s="7">
        <v>382693309</v>
      </c>
      <c r="AI1528" s="5">
        <v>75.84</v>
      </c>
      <c r="AJ1528" s="7">
        <v>323</v>
      </c>
      <c r="AK1528" s="7">
        <v>302780069</v>
      </c>
      <c r="AL1528" s="6">
        <v>1698.5961870000001</v>
      </c>
      <c r="AM1528" s="7">
        <v>393168503</v>
      </c>
      <c r="AN1528" s="5">
        <v>98.479089999999999</v>
      </c>
    </row>
    <row r="1529" spans="1:40" x14ac:dyDescent="0.3">
      <c r="A1529" s="4" t="s">
        <v>1578</v>
      </c>
      <c r="B1529" s="2">
        <v>4088403</v>
      </c>
      <c r="C1529" s="1" t="s">
        <v>41</v>
      </c>
      <c r="D1529" s="5">
        <v>2448.4144212000001</v>
      </c>
      <c r="E1529" s="6">
        <v>2418.4144209999999</v>
      </c>
      <c r="F1529" s="6" t="s">
        <v>42</v>
      </c>
      <c r="G1529" s="8">
        <v>1.4</v>
      </c>
      <c r="H1529" s="5">
        <v>4.788786</v>
      </c>
      <c r="I1529" s="8">
        <v>1.4</v>
      </c>
      <c r="J1529" s="5">
        <v>4.788786</v>
      </c>
      <c r="K1529" s="5">
        <v>2.38012136</v>
      </c>
      <c r="L1529" s="5">
        <v>2.0647490400000001</v>
      </c>
      <c r="M1529" s="5">
        <v>13.395286</v>
      </c>
      <c r="N1529" s="5" t="s">
        <v>42</v>
      </c>
      <c r="O1529" s="5" t="s">
        <v>42</v>
      </c>
      <c r="P1529" s="5">
        <v>0.61741500000000005</v>
      </c>
      <c r="Q1529" s="5">
        <v>5.2660090000000004</v>
      </c>
      <c r="R1529" s="5">
        <v>5.2660090000000004</v>
      </c>
      <c r="S1529" s="1" t="s">
        <v>49</v>
      </c>
      <c r="T1529" s="7">
        <v>3954000</v>
      </c>
      <c r="U1529" s="7">
        <v>3756000</v>
      </c>
      <c r="V1529" s="7">
        <v>2773000</v>
      </c>
      <c r="W1529" s="7">
        <v>2548000</v>
      </c>
      <c r="X1529" s="7">
        <v>3917000</v>
      </c>
      <c r="Y1529" s="7">
        <v>3951000</v>
      </c>
      <c r="Z1529" s="7">
        <v>3920000</v>
      </c>
      <c r="AA1529" s="7">
        <v>3954000</v>
      </c>
      <c r="AB1529" s="8">
        <v>12.317</v>
      </c>
      <c r="AC1529" s="5">
        <v>13.454000000000001</v>
      </c>
      <c r="AD1529" s="8">
        <v>9.9139999999999997</v>
      </c>
      <c r="AE1529" s="8">
        <v>10.927</v>
      </c>
      <c r="AF1529" s="7">
        <v>27600000</v>
      </c>
      <c r="AG1529" s="7">
        <v>27600000</v>
      </c>
      <c r="AH1529" s="7">
        <v>27900000</v>
      </c>
      <c r="AI1529" s="5">
        <v>99.49</v>
      </c>
      <c r="AJ1529" s="7">
        <v>361</v>
      </c>
      <c r="AK1529" s="7">
        <v>27477159</v>
      </c>
      <c r="AL1529" s="6">
        <v>2435.8501449999999</v>
      </c>
      <c r="AM1529" s="7">
        <v>27222860</v>
      </c>
      <c r="AN1529" s="8">
        <v>98.566100000000006</v>
      </c>
    </row>
    <row r="1530" spans="1:40" x14ac:dyDescent="0.3">
      <c r="A1530" s="4" t="s">
        <v>1579</v>
      </c>
      <c r="B1530" s="2">
        <v>7310690</v>
      </c>
      <c r="C1530" s="1" t="s">
        <v>54</v>
      </c>
      <c r="D1530" s="5">
        <v>2316.97725554</v>
      </c>
      <c r="E1530" s="6">
        <v>4128.487255</v>
      </c>
      <c r="F1530" s="6" t="s">
        <v>42</v>
      </c>
      <c r="G1530" s="5">
        <v>6.9000000000000006E-2</v>
      </c>
      <c r="H1530" s="5">
        <v>32.681818</v>
      </c>
      <c r="I1530" s="5">
        <v>6.9000000000000006E-2</v>
      </c>
      <c r="J1530" s="5">
        <v>32.681818</v>
      </c>
      <c r="K1530" s="5" t="s">
        <v>799</v>
      </c>
      <c r="L1530" s="5">
        <v>2.36590984</v>
      </c>
      <c r="M1530" s="5" t="s">
        <v>799</v>
      </c>
      <c r="N1530" s="5" t="s">
        <v>42</v>
      </c>
      <c r="O1530" s="5" t="s">
        <v>42</v>
      </c>
      <c r="P1530" s="5">
        <v>4.2400209999999996</v>
      </c>
      <c r="Q1530" s="5">
        <v>10.412535999999999</v>
      </c>
      <c r="R1530" s="5">
        <v>10.412535999999999</v>
      </c>
      <c r="S1530" s="1" t="s">
        <v>49</v>
      </c>
      <c r="T1530" s="7">
        <v>927070</v>
      </c>
      <c r="U1530" s="7">
        <v>876506</v>
      </c>
      <c r="V1530" s="7">
        <v>758357</v>
      </c>
      <c r="W1530" s="7">
        <v>574941</v>
      </c>
      <c r="X1530" s="7">
        <v>973695</v>
      </c>
      <c r="Y1530" s="7">
        <v>958442</v>
      </c>
      <c r="Z1530" s="7">
        <v>940293</v>
      </c>
      <c r="AA1530" s="7">
        <v>927070</v>
      </c>
      <c r="AB1530" s="5">
        <v>31.391999999999999</v>
      </c>
      <c r="AC1530" s="5">
        <v>31.141999999999999</v>
      </c>
      <c r="AD1530" s="5">
        <v>26.802</v>
      </c>
      <c r="AE1530" s="5">
        <v>27.384</v>
      </c>
      <c r="AF1530" s="7">
        <v>322239140</v>
      </c>
      <c r="AG1530" s="7">
        <v>321395188</v>
      </c>
      <c r="AH1530" s="7">
        <v>313970741</v>
      </c>
      <c r="AI1530" s="5">
        <v>32.130000000000003</v>
      </c>
      <c r="AJ1530" s="7">
        <v>235</v>
      </c>
      <c r="AK1530" s="7">
        <v>103549663</v>
      </c>
      <c r="AL1530" s="6">
        <v>744.52207599999997</v>
      </c>
      <c r="AM1530" s="7">
        <v>95345458</v>
      </c>
      <c r="AN1530" s="5">
        <v>29.587420000000002</v>
      </c>
    </row>
    <row r="1531" spans="1:40" x14ac:dyDescent="0.3">
      <c r="A1531" s="4" t="s">
        <v>1580</v>
      </c>
      <c r="B1531" s="2">
        <v>5213636</v>
      </c>
      <c r="C1531" s="1" t="s">
        <v>41</v>
      </c>
      <c r="D1531" s="5">
        <v>2336.4263818499999</v>
      </c>
      <c r="E1531" s="6">
        <v>1967.9023810000001</v>
      </c>
      <c r="F1531" s="6" t="s">
        <v>42</v>
      </c>
      <c r="G1531" s="5">
        <v>0.03</v>
      </c>
      <c r="H1531" s="5">
        <v>180.27777800000001</v>
      </c>
      <c r="I1531" s="5">
        <v>0.03</v>
      </c>
      <c r="J1531" s="5">
        <v>180.27777800000001</v>
      </c>
      <c r="K1531" s="5">
        <v>6.2725515499999993</v>
      </c>
      <c r="L1531" s="5">
        <v>3.7982832599999998</v>
      </c>
      <c r="M1531" s="5">
        <v>23.514493000000002</v>
      </c>
      <c r="N1531" s="5" t="s">
        <v>42</v>
      </c>
      <c r="O1531" s="5" t="s">
        <v>42</v>
      </c>
      <c r="P1531" s="5">
        <v>1.146584</v>
      </c>
      <c r="Q1531" s="5">
        <v>85.076407000000003</v>
      </c>
      <c r="R1531" s="5">
        <v>85.076407000000003</v>
      </c>
      <c r="S1531" s="1" t="s">
        <v>49</v>
      </c>
      <c r="T1531" s="7">
        <v>1657737</v>
      </c>
      <c r="U1531" s="7">
        <v>1356660</v>
      </c>
      <c r="V1531" s="7">
        <v>966220</v>
      </c>
      <c r="W1531" s="7">
        <v>817075</v>
      </c>
      <c r="X1531" s="7">
        <v>1716318</v>
      </c>
      <c r="Y1531" s="7">
        <v>1695679</v>
      </c>
      <c r="Z1531" s="7">
        <v>1686704</v>
      </c>
      <c r="AA1531" s="7">
        <v>1657737</v>
      </c>
      <c r="AB1531" s="8">
        <v>9.7420000000000009</v>
      </c>
      <c r="AC1531" s="8">
        <v>9.7840000000000007</v>
      </c>
      <c r="AD1531" s="8">
        <v>1.64</v>
      </c>
      <c r="AE1531" s="8">
        <v>1.1859999999999999</v>
      </c>
      <c r="AF1531" s="7">
        <v>119953176</v>
      </c>
      <c r="AG1531" s="7">
        <v>119479134</v>
      </c>
      <c r="AH1531" s="7">
        <v>118004544</v>
      </c>
      <c r="AI1531" s="5">
        <v>94.16</v>
      </c>
      <c r="AJ1531" s="7">
        <v>285</v>
      </c>
      <c r="AK1531" s="7">
        <v>112993091</v>
      </c>
      <c r="AL1531" s="6">
        <v>2199.9754809999999</v>
      </c>
      <c r="AM1531" s="7">
        <v>102679833</v>
      </c>
      <c r="AN1531" s="5">
        <v>85.565560000000005</v>
      </c>
    </row>
    <row r="1532" spans="1:40" x14ac:dyDescent="0.3">
      <c r="A1532" s="4" t="s">
        <v>1581</v>
      </c>
      <c r="B1532" s="2">
        <v>4398514</v>
      </c>
      <c r="C1532" s="1" t="s">
        <v>41</v>
      </c>
      <c r="D1532" s="5">
        <v>2085.17611584</v>
      </c>
      <c r="E1532" s="6">
        <v>3576.8811150000001</v>
      </c>
      <c r="F1532" s="6">
        <v>3576.881116</v>
      </c>
      <c r="G1532" s="5">
        <v>2.95</v>
      </c>
      <c r="H1532" s="5">
        <v>10.607656</v>
      </c>
      <c r="I1532" s="5">
        <v>2.95</v>
      </c>
      <c r="J1532" s="5">
        <v>10.607656</v>
      </c>
      <c r="K1532" s="5">
        <v>1.05049931</v>
      </c>
      <c r="L1532" s="5">
        <v>1.0441786</v>
      </c>
      <c r="M1532" s="5" t="s">
        <v>799</v>
      </c>
      <c r="N1532" s="5">
        <v>13.732676524561001</v>
      </c>
      <c r="O1532" s="5">
        <v>6.7675417871569703</v>
      </c>
      <c r="P1532" s="5">
        <v>1.5871740000000001</v>
      </c>
      <c r="Q1532" s="5">
        <v>14.451753</v>
      </c>
      <c r="R1532" s="5">
        <v>14.451753</v>
      </c>
      <c r="S1532" s="1" t="s">
        <v>49</v>
      </c>
      <c r="T1532" s="7">
        <v>2358580</v>
      </c>
      <c r="U1532" s="7">
        <v>2304455</v>
      </c>
      <c r="V1532" s="7">
        <v>3050149</v>
      </c>
      <c r="W1532" s="7">
        <v>2367929</v>
      </c>
      <c r="X1532" s="7">
        <v>2253616</v>
      </c>
      <c r="Y1532" s="7">
        <v>2219301</v>
      </c>
      <c r="Z1532" s="7">
        <v>2262074</v>
      </c>
      <c r="AA1532" s="7">
        <v>2358580</v>
      </c>
      <c r="AB1532" s="5">
        <v>23.263000000000002</v>
      </c>
      <c r="AC1532" s="5">
        <v>24.516999999999999</v>
      </c>
      <c r="AD1532" s="8">
        <v>10.266999999999999</v>
      </c>
      <c r="AE1532" s="8">
        <v>10.358000000000001</v>
      </c>
      <c r="AF1532" s="7">
        <v>23513488</v>
      </c>
      <c r="AG1532" s="7">
        <v>23500280</v>
      </c>
      <c r="AH1532" s="7">
        <v>23563868</v>
      </c>
      <c r="AI1532" s="5">
        <v>87.98</v>
      </c>
      <c r="AJ1532" s="7">
        <v>315</v>
      </c>
      <c r="AK1532" s="7">
        <v>20687333</v>
      </c>
      <c r="AL1532" s="6">
        <v>1834.55269</v>
      </c>
      <c r="AM1532" s="7">
        <v>20587813</v>
      </c>
      <c r="AN1532" s="5">
        <v>87.557460000000006</v>
      </c>
    </row>
    <row r="1533" spans="1:40" x14ac:dyDescent="0.3">
      <c r="A1533" s="4" t="s">
        <v>1582</v>
      </c>
      <c r="B1533" s="2">
        <v>1024098</v>
      </c>
      <c r="C1533" s="1" t="s">
        <v>41</v>
      </c>
      <c r="D1533" s="5">
        <v>2299.1073489599999</v>
      </c>
      <c r="E1533" s="6" t="s">
        <v>42</v>
      </c>
      <c r="F1533" s="6">
        <v>2393.5903490000001</v>
      </c>
      <c r="G1533" s="8">
        <v>1.3</v>
      </c>
      <c r="H1533" s="5">
        <v>13.9581589958159</v>
      </c>
      <c r="I1533" s="8">
        <v>1.3</v>
      </c>
      <c r="J1533" s="5">
        <v>13.9581589958159</v>
      </c>
      <c r="K1533" s="5">
        <v>1.6233655471580599</v>
      </c>
      <c r="L1533" s="5">
        <v>1.2816654448267</v>
      </c>
      <c r="M1533" s="5">
        <v>9.2435580000000002</v>
      </c>
      <c r="N1533" s="5" t="s">
        <v>42</v>
      </c>
      <c r="O1533" s="5" t="s">
        <v>42</v>
      </c>
      <c r="P1533" s="5" t="s">
        <v>42</v>
      </c>
      <c r="Q1533" s="5" t="s">
        <v>42</v>
      </c>
      <c r="R1533" s="5" t="s">
        <v>42</v>
      </c>
      <c r="S1533" s="1" t="s">
        <v>49</v>
      </c>
      <c r="T1533" s="7">
        <v>620414</v>
      </c>
      <c r="U1533" s="7">
        <v>620630</v>
      </c>
      <c r="V1533" s="7">
        <v>593307</v>
      </c>
      <c r="W1533" s="7">
        <v>579917</v>
      </c>
      <c r="X1533" s="7">
        <v>600494</v>
      </c>
      <c r="Y1533" s="7">
        <v>601180</v>
      </c>
      <c r="Z1533" s="7">
        <v>602375</v>
      </c>
      <c r="AA1533" s="7">
        <v>620414</v>
      </c>
      <c r="AB1533" s="5" t="s">
        <v>42</v>
      </c>
      <c r="AC1533" s="5" t="s">
        <v>42</v>
      </c>
      <c r="AD1533" s="5" t="s">
        <v>42</v>
      </c>
      <c r="AE1533" s="5" t="s">
        <v>42</v>
      </c>
      <c r="AF1533" s="7">
        <v>34456688</v>
      </c>
      <c r="AG1533" s="7">
        <v>34455752</v>
      </c>
      <c r="AH1533" s="7">
        <v>34345949</v>
      </c>
      <c r="AI1533" s="8">
        <v>91.7</v>
      </c>
      <c r="AJ1533" s="7">
        <v>261</v>
      </c>
      <c r="AK1533" s="7">
        <v>31599608</v>
      </c>
      <c r="AL1533" s="6">
        <v>2108.3258449999998</v>
      </c>
      <c r="AM1533" s="7">
        <v>33771380</v>
      </c>
      <c r="AN1533" s="5">
        <v>98.004409999999993</v>
      </c>
    </row>
    <row r="1534" spans="1:40" x14ac:dyDescent="0.3">
      <c r="A1534" s="4" t="s">
        <v>1583</v>
      </c>
      <c r="B1534" s="2">
        <v>100283</v>
      </c>
      <c r="C1534" s="1" t="s">
        <v>41</v>
      </c>
      <c r="D1534" s="5">
        <v>2347.42983078</v>
      </c>
      <c r="E1534" s="6" t="s">
        <v>42</v>
      </c>
      <c r="F1534" s="6">
        <v>3009.7948310000002</v>
      </c>
      <c r="G1534" s="5">
        <v>0.83899999999999997</v>
      </c>
      <c r="H1534" s="5">
        <v>13.204620462046201</v>
      </c>
      <c r="I1534" s="5">
        <v>0.83899999999999997</v>
      </c>
      <c r="J1534" s="5">
        <v>13.204620462046201</v>
      </c>
      <c r="K1534" s="5">
        <v>1.5063455382934001</v>
      </c>
      <c r="L1534" s="5">
        <v>1.02108587696641</v>
      </c>
      <c r="M1534" s="5">
        <v>8.9427810000000001</v>
      </c>
      <c r="N1534" s="5" t="s">
        <v>42</v>
      </c>
      <c r="O1534" s="5" t="s">
        <v>42</v>
      </c>
      <c r="P1534" s="5" t="s">
        <v>42</v>
      </c>
      <c r="Q1534" s="5" t="s">
        <v>42</v>
      </c>
      <c r="R1534" s="5" t="s">
        <v>42</v>
      </c>
      <c r="S1534" s="1" t="s">
        <v>49</v>
      </c>
      <c r="T1534" s="7">
        <v>647975</v>
      </c>
      <c r="U1534" s="7">
        <v>622180</v>
      </c>
      <c r="V1534" s="7">
        <v>517816</v>
      </c>
      <c r="W1534" s="7">
        <v>491953</v>
      </c>
      <c r="X1534" s="7">
        <v>631346</v>
      </c>
      <c r="Y1534" s="7">
        <v>628434</v>
      </c>
      <c r="Z1534" s="7">
        <v>632418</v>
      </c>
      <c r="AA1534" s="7">
        <v>647975</v>
      </c>
      <c r="AB1534" s="5" t="s">
        <v>42</v>
      </c>
      <c r="AC1534" s="5" t="s">
        <v>42</v>
      </c>
      <c r="AD1534" s="5" t="s">
        <v>42</v>
      </c>
      <c r="AE1534" s="5" t="s">
        <v>42</v>
      </c>
      <c r="AF1534" s="7">
        <v>58117115</v>
      </c>
      <c r="AG1534" s="7">
        <v>58045653</v>
      </c>
      <c r="AH1534" s="7">
        <v>59398022</v>
      </c>
      <c r="AI1534" s="5">
        <v>73.78</v>
      </c>
      <c r="AJ1534" s="7">
        <v>275</v>
      </c>
      <c r="AK1534" s="7">
        <v>43288307</v>
      </c>
      <c r="AL1534" s="6">
        <v>1731.9651630000001</v>
      </c>
      <c r="AM1534" s="7">
        <v>57803012</v>
      </c>
      <c r="AN1534" s="5">
        <v>98.520449999999997</v>
      </c>
    </row>
    <row r="1535" spans="1:40" x14ac:dyDescent="0.3">
      <c r="A1535" s="4" t="s">
        <v>1584</v>
      </c>
      <c r="B1535" s="2">
        <v>5139125</v>
      </c>
      <c r="C1535" s="1" t="s">
        <v>41</v>
      </c>
      <c r="D1535" s="5">
        <v>2426.0818869</v>
      </c>
      <c r="E1535" s="6">
        <v>5053.2378859999999</v>
      </c>
      <c r="F1535" s="6" t="s">
        <v>42</v>
      </c>
      <c r="G1535" s="5">
        <v>-1E-3</v>
      </c>
      <c r="H1535" s="5" t="s">
        <v>799</v>
      </c>
      <c r="I1535" s="5">
        <v>-1E-3</v>
      </c>
      <c r="J1535" s="5" t="s">
        <v>799</v>
      </c>
      <c r="K1535" s="5" t="s">
        <v>799</v>
      </c>
      <c r="L1535" s="5" t="s">
        <v>799</v>
      </c>
      <c r="M1535" s="5">
        <v>10</v>
      </c>
      <c r="N1535" s="5" t="s">
        <v>42</v>
      </c>
      <c r="O1535" s="5" t="s">
        <v>42</v>
      </c>
      <c r="P1535" s="5">
        <v>1.8852409999999999</v>
      </c>
      <c r="Q1535" s="5">
        <v>8.5970849999999999</v>
      </c>
      <c r="R1535" s="5">
        <v>8.5970849999999999</v>
      </c>
      <c r="S1535" s="1" t="s">
        <v>49</v>
      </c>
      <c r="T1535" s="7">
        <v>2393607</v>
      </c>
      <c r="U1535" s="7">
        <v>2212304</v>
      </c>
      <c r="V1535" s="7">
        <v>2093669</v>
      </c>
      <c r="W1535" s="7">
        <v>1992523</v>
      </c>
      <c r="X1535" s="7">
        <v>2680420</v>
      </c>
      <c r="Y1535" s="7">
        <v>2597992</v>
      </c>
      <c r="Z1535" s="7">
        <v>2495258</v>
      </c>
      <c r="AA1535" s="7">
        <v>2393607</v>
      </c>
      <c r="AB1535" s="5">
        <v>36.091000000000001</v>
      </c>
      <c r="AC1535" s="5">
        <v>36.526000000000003</v>
      </c>
      <c r="AD1535" s="5">
        <v>20.922000000000001</v>
      </c>
      <c r="AE1535" s="5">
        <v>21.143999999999998</v>
      </c>
      <c r="AF1535" s="7">
        <v>309770000</v>
      </c>
      <c r="AG1535" s="7">
        <v>309499000</v>
      </c>
      <c r="AH1535" s="7">
        <v>154346000</v>
      </c>
      <c r="AI1535" s="5">
        <v>45.97</v>
      </c>
      <c r="AJ1535" s="7">
        <v>218</v>
      </c>
      <c r="AK1535" s="7">
        <v>142449303</v>
      </c>
      <c r="AL1535" s="6">
        <v>1115.3780420000001</v>
      </c>
      <c r="AM1535" s="7">
        <v>148234391</v>
      </c>
      <c r="AN1535" s="5">
        <v>47.841549999999998</v>
      </c>
    </row>
    <row r="1536" spans="1:40" x14ac:dyDescent="0.3">
      <c r="A1536" s="4" t="s">
        <v>1585</v>
      </c>
      <c r="B1536" s="2">
        <v>11211045</v>
      </c>
      <c r="C1536" s="1" t="s">
        <v>54</v>
      </c>
      <c r="D1536" s="5">
        <v>2418.5846614000002</v>
      </c>
      <c r="E1536" s="6">
        <v>2208.792661</v>
      </c>
      <c r="F1536" s="6" t="s">
        <v>42</v>
      </c>
      <c r="G1536" s="5">
        <v>0.154</v>
      </c>
      <c r="H1536" s="5">
        <v>59.859895000000002</v>
      </c>
      <c r="I1536" s="5">
        <v>0.154</v>
      </c>
      <c r="J1536" s="5">
        <v>59.859895000000002</v>
      </c>
      <c r="K1536" s="5">
        <v>5.8109486600000002</v>
      </c>
      <c r="L1536" s="5">
        <v>5.7503364699999997</v>
      </c>
      <c r="M1536" s="5">
        <v>173.50253799999999</v>
      </c>
      <c r="N1536" s="5" t="s">
        <v>42</v>
      </c>
      <c r="O1536" s="5" t="s">
        <v>42</v>
      </c>
      <c r="P1536" s="5">
        <v>2.0190779999999999</v>
      </c>
      <c r="Q1536" s="5">
        <v>41.445039999999999</v>
      </c>
      <c r="R1536" s="5">
        <v>41.445039999999999</v>
      </c>
      <c r="S1536" s="1" t="s">
        <v>49</v>
      </c>
      <c r="T1536" s="7">
        <v>1068719</v>
      </c>
      <c r="U1536" s="7">
        <v>1101416</v>
      </c>
      <c r="V1536" s="7">
        <v>891390</v>
      </c>
      <c r="W1536" s="7">
        <v>580649</v>
      </c>
      <c r="X1536" s="7">
        <v>1093961</v>
      </c>
      <c r="Y1536" s="7">
        <v>1068418</v>
      </c>
      <c r="Z1536" s="7">
        <v>1059691</v>
      </c>
      <c r="AA1536" s="7">
        <v>1068719</v>
      </c>
      <c r="AB1536" s="5">
        <v>51.856000000000002</v>
      </c>
      <c r="AC1536" s="5">
        <v>52.381</v>
      </c>
      <c r="AD1536" s="8">
        <v>2.5760000000000001</v>
      </c>
      <c r="AE1536" s="8">
        <v>3.7370000000000001</v>
      </c>
      <c r="AF1536" s="7">
        <v>70712952</v>
      </c>
      <c r="AG1536" s="7">
        <v>70729915</v>
      </c>
      <c r="AH1536" s="7">
        <v>72576408</v>
      </c>
      <c r="AI1536" s="5">
        <v>68.64</v>
      </c>
      <c r="AJ1536" s="7">
        <v>242</v>
      </c>
      <c r="AK1536" s="7">
        <v>48567312</v>
      </c>
      <c r="AL1536" s="6">
        <v>1660.030724</v>
      </c>
      <c r="AM1536" s="7">
        <v>38052190</v>
      </c>
      <c r="AN1536" s="5">
        <v>53.776240000000001</v>
      </c>
    </row>
    <row r="1537" spans="1:40" x14ac:dyDescent="0.3">
      <c r="A1537" s="4" t="s">
        <v>1586</v>
      </c>
      <c r="B1537" s="2">
        <v>120287908</v>
      </c>
      <c r="C1537" s="1" t="s">
        <v>54</v>
      </c>
      <c r="D1537" s="5">
        <v>2452.7212199000001</v>
      </c>
      <c r="E1537" s="6">
        <v>2450.1802189999999</v>
      </c>
      <c r="F1537" s="6">
        <v>2450.1802199999997</v>
      </c>
      <c r="G1537" s="5">
        <v>-0.14699999999999999</v>
      </c>
      <c r="H1537" s="5" t="s">
        <v>799</v>
      </c>
      <c r="I1537" s="5">
        <v>-0.14699999999999999</v>
      </c>
      <c r="J1537" s="5" t="s">
        <v>799</v>
      </c>
      <c r="K1537" s="5">
        <v>2.3227951070710602</v>
      </c>
      <c r="L1537" s="5">
        <v>2.19197877812613</v>
      </c>
      <c r="M1537" s="5">
        <v>68.879056000000006</v>
      </c>
      <c r="N1537" s="5" t="s">
        <v>42</v>
      </c>
      <c r="O1537" s="5" t="s">
        <v>42</v>
      </c>
      <c r="P1537" s="5">
        <v>21.988910000000001</v>
      </c>
      <c r="Q1537" s="5">
        <v>31.441185999999998</v>
      </c>
      <c r="R1537" s="5">
        <v>37.971983694944697</v>
      </c>
      <c r="S1537" s="1" t="s">
        <v>49</v>
      </c>
      <c r="T1537" s="7">
        <v>93660</v>
      </c>
      <c r="U1537" s="7">
        <v>73136</v>
      </c>
      <c r="V1537" s="7">
        <v>52317</v>
      </c>
      <c r="W1537" s="7" t="s">
        <v>42</v>
      </c>
      <c r="X1537" s="7">
        <v>111428</v>
      </c>
      <c r="Y1537" s="7">
        <v>105900</v>
      </c>
      <c r="Z1537" s="7">
        <v>99780</v>
      </c>
      <c r="AA1537" s="7">
        <v>93660</v>
      </c>
      <c r="AB1537" s="5">
        <v>76.602999999999994</v>
      </c>
      <c r="AC1537" s="5">
        <v>78.108000000000004</v>
      </c>
      <c r="AD1537" s="5">
        <v>71.034999999999997</v>
      </c>
      <c r="AE1537" s="5">
        <v>69.936999999999998</v>
      </c>
      <c r="AF1537" s="7">
        <v>104860322</v>
      </c>
      <c r="AG1537" s="7" t="s">
        <v>42</v>
      </c>
      <c r="AH1537" s="7" t="s">
        <v>42</v>
      </c>
      <c r="AI1537" s="5">
        <v>53.12</v>
      </c>
      <c r="AJ1537" s="7">
        <v>25</v>
      </c>
      <c r="AK1537" s="7">
        <v>55794321</v>
      </c>
      <c r="AL1537" s="6">
        <v>1302.7973950000001</v>
      </c>
      <c r="AM1537" s="7">
        <v>95276462</v>
      </c>
      <c r="AN1537" s="5">
        <v>90.703559999999996</v>
      </c>
    </row>
    <row r="1538" spans="1:40" x14ac:dyDescent="0.3">
      <c r="A1538" s="4" t="s">
        <v>1587</v>
      </c>
      <c r="B1538" s="2">
        <v>4120398</v>
      </c>
      <c r="C1538" s="1" t="s">
        <v>41</v>
      </c>
      <c r="D1538" s="5">
        <v>2400.71227791</v>
      </c>
      <c r="E1538" s="6">
        <v>2530.4742769999998</v>
      </c>
      <c r="F1538" s="6">
        <v>2530.4742780000001</v>
      </c>
      <c r="G1538" s="5">
        <v>0.65</v>
      </c>
      <c r="H1538" s="5">
        <v>64.969459000000001</v>
      </c>
      <c r="I1538" s="5">
        <v>0.65</v>
      </c>
      <c r="J1538" s="5">
        <v>64.969459000000001</v>
      </c>
      <c r="K1538" s="5">
        <v>6.1016185199999997</v>
      </c>
      <c r="L1538" s="5">
        <v>4.0792789800000007</v>
      </c>
      <c r="M1538" s="5">
        <v>102.909468</v>
      </c>
      <c r="N1538" s="5">
        <v>136.44413560764301</v>
      </c>
      <c r="O1538" s="5">
        <v>63.077980779175398</v>
      </c>
      <c r="P1538" s="5">
        <v>0.71549200000000002</v>
      </c>
      <c r="Q1538" s="5">
        <v>18.714310999999999</v>
      </c>
      <c r="R1538" s="5">
        <v>18.714310999999999</v>
      </c>
      <c r="S1538" s="1" t="s">
        <v>49</v>
      </c>
      <c r="T1538" s="7">
        <v>3643905</v>
      </c>
      <c r="U1538" s="7">
        <v>3008542</v>
      </c>
      <c r="V1538" s="7">
        <v>2498289</v>
      </c>
      <c r="W1538" s="7">
        <v>2247392</v>
      </c>
      <c r="X1538" s="7">
        <v>3536692</v>
      </c>
      <c r="Y1538" s="7">
        <v>3588125</v>
      </c>
      <c r="Z1538" s="7">
        <v>3647851</v>
      </c>
      <c r="AA1538" s="7">
        <v>3643905</v>
      </c>
      <c r="AB1538" s="8">
        <v>10</v>
      </c>
      <c r="AC1538" s="8">
        <v>8.5350000000000001</v>
      </c>
      <c r="AD1538" s="8">
        <v>5.05</v>
      </c>
      <c r="AE1538" s="8">
        <v>3.3889999999999998</v>
      </c>
      <c r="AF1538" s="7">
        <v>16121901</v>
      </c>
      <c r="AG1538" s="7">
        <v>16648028</v>
      </c>
      <c r="AH1538" s="7">
        <v>16709534</v>
      </c>
      <c r="AI1538" s="5">
        <v>94.63</v>
      </c>
      <c r="AJ1538" s="7">
        <v>345</v>
      </c>
      <c r="AK1538" s="7">
        <v>15256547</v>
      </c>
      <c r="AL1538" s="6">
        <v>2271.8524130000001</v>
      </c>
      <c r="AM1538" s="7">
        <v>15817515</v>
      </c>
      <c r="AN1538" s="5">
        <v>98.111969999999999</v>
      </c>
    </row>
    <row r="1539" spans="1:40" x14ac:dyDescent="0.3">
      <c r="A1539" s="4" t="s">
        <v>1588</v>
      </c>
      <c r="B1539" s="2">
        <v>100425</v>
      </c>
      <c r="C1539" s="1" t="s">
        <v>41</v>
      </c>
      <c r="D1539" s="5">
        <v>2313.3971954799999</v>
      </c>
      <c r="E1539" s="6" t="s">
        <v>42</v>
      </c>
      <c r="F1539" s="6">
        <v>2233.2121950000001</v>
      </c>
      <c r="G1539" s="5">
        <v>0.36</v>
      </c>
      <c r="H1539" s="5">
        <v>19.797101449275399</v>
      </c>
      <c r="I1539" s="5">
        <v>0.36</v>
      </c>
      <c r="J1539" s="5">
        <v>19.797101449275399</v>
      </c>
      <c r="K1539" s="5">
        <v>1.6845494362122302</v>
      </c>
      <c r="L1539" s="5">
        <v>1.0640466796611801</v>
      </c>
      <c r="M1539" s="5">
        <v>14.394099000000001</v>
      </c>
      <c r="N1539" s="5" t="s">
        <v>42</v>
      </c>
      <c r="O1539" s="5" t="s">
        <v>42</v>
      </c>
      <c r="P1539" s="5" t="s">
        <v>42</v>
      </c>
      <c r="Q1539" s="5" t="s">
        <v>42</v>
      </c>
      <c r="R1539" s="5" t="s">
        <v>42</v>
      </c>
      <c r="S1539" s="1" t="s">
        <v>49</v>
      </c>
      <c r="T1539" s="7">
        <v>565275</v>
      </c>
      <c r="U1539" s="7">
        <v>432253</v>
      </c>
      <c r="V1539" s="7">
        <v>345997</v>
      </c>
      <c r="W1539" s="7">
        <v>324313</v>
      </c>
      <c r="X1539" s="7">
        <v>510684</v>
      </c>
      <c r="Y1539" s="7">
        <v>517439</v>
      </c>
      <c r="Z1539" s="7">
        <v>539370</v>
      </c>
      <c r="AA1539" s="7">
        <v>565275</v>
      </c>
      <c r="AB1539" s="5" t="s">
        <v>42</v>
      </c>
      <c r="AC1539" s="5" t="s">
        <v>42</v>
      </c>
      <c r="AD1539" s="5" t="s">
        <v>42</v>
      </c>
      <c r="AE1539" s="5" t="s">
        <v>42</v>
      </c>
      <c r="AF1539" s="7">
        <v>85441001</v>
      </c>
      <c r="AG1539" s="7">
        <v>85299154</v>
      </c>
      <c r="AH1539" s="7">
        <v>85149880</v>
      </c>
      <c r="AI1539" s="8">
        <v>84.6</v>
      </c>
      <c r="AJ1539" s="7">
        <v>290</v>
      </c>
      <c r="AK1539" s="7">
        <v>71636420</v>
      </c>
      <c r="AL1539" s="6">
        <v>1957.106994</v>
      </c>
      <c r="AM1539" s="7">
        <v>83325120</v>
      </c>
      <c r="AN1539" s="5">
        <v>98.402569999999997</v>
      </c>
    </row>
    <row r="1540" spans="1:40" x14ac:dyDescent="0.3">
      <c r="A1540" s="4" t="s">
        <v>1589</v>
      </c>
      <c r="B1540" s="2">
        <v>4995882</v>
      </c>
      <c r="C1540" s="1" t="s">
        <v>41</v>
      </c>
      <c r="D1540" s="5">
        <v>2389.3630637440001</v>
      </c>
      <c r="E1540" s="6">
        <v>3043.0810630000001</v>
      </c>
      <c r="F1540" s="6" t="s">
        <v>42</v>
      </c>
      <c r="G1540" s="5">
        <v>0.16</v>
      </c>
      <c r="H1540" s="5" t="s">
        <v>799</v>
      </c>
      <c r="I1540" s="5">
        <v>0.16</v>
      </c>
      <c r="J1540" s="5" t="s">
        <v>799</v>
      </c>
      <c r="K1540" s="5">
        <v>10.17487221</v>
      </c>
      <c r="L1540" s="5">
        <v>4.4306466699999998</v>
      </c>
      <c r="M1540" s="5" t="s">
        <v>799</v>
      </c>
      <c r="N1540" s="5" t="s">
        <v>42</v>
      </c>
      <c r="O1540" s="5" t="s">
        <v>42</v>
      </c>
      <c r="P1540" s="5">
        <v>4.4858190000000002</v>
      </c>
      <c r="Q1540" s="5">
        <v>68.530144000000007</v>
      </c>
      <c r="R1540" s="5">
        <v>68.530144000000007</v>
      </c>
      <c r="S1540" s="1" t="s">
        <v>49</v>
      </c>
      <c r="T1540" s="7">
        <v>640667</v>
      </c>
      <c r="U1540" s="7">
        <v>588561</v>
      </c>
      <c r="V1540" s="7">
        <v>563717</v>
      </c>
      <c r="W1540" s="7">
        <v>178000</v>
      </c>
      <c r="X1540" s="7">
        <v>678378</v>
      </c>
      <c r="Y1540" s="7">
        <v>659528</v>
      </c>
      <c r="Z1540" s="7">
        <v>646775</v>
      </c>
      <c r="AA1540" s="7">
        <v>640667</v>
      </c>
      <c r="AB1540" s="5">
        <v>23.326000000000001</v>
      </c>
      <c r="AC1540" s="5">
        <v>20.728000000000002</v>
      </c>
      <c r="AD1540" s="8">
        <v>3.53</v>
      </c>
      <c r="AE1540" s="8">
        <v>1.64</v>
      </c>
      <c r="AF1540" s="7">
        <v>62138584</v>
      </c>
      <c r="AG1540" s="7">
        <v>61972169</v>
      </c>
      <c r="AH1540" s="7">
        <v>61723246</v>
      </c>
      <c r="AI1540" s="5">
        <v>80.739999999999995</v>
      </c>
      <c r="AJ1540" s="7">
        <v>331</v>
      </c>
      <c r="AK1540" s="7">
        <v>50171323</v>
      </c>
      <c r="AL1540" s="6">
        <v>1897.479435</v>
      </c>
      <c r="AM1540" s="7">
        <v>46591191</v>
      </c>
      <c r="AN1540" s="5">
        <v>74.979489999999998</v>
      </c>
    </row>
    <row r="1541" spans="1:40" x14ac:dyDescent="0.3">
      <c r="A1541" s="4" t="s">
        <v>1590</v>
      </c>
      <c r="B1541" s="2">
        <v>5721789</v>
      </c>
      <c r="C1541" s="1" t="s">
        <v>54</v>
      </c>
      <c r="D1541" s="5">
        <v>2302.2282948500001</v>
      </c>
      <c r="E1541" s="6">
        <v>3250.6648740000001</v>
      </c>
      <c r="F1541" s="6" t="s">
        <v>42</v>
      </c>
      <c r="G1541" s="5">
        <v>0.23300000000000001</v>
      </c>
      <c r="H1541" s="5">
        <v>63.706667000000003</v>
      </c>
      <c r="I1541" s="5">
        <v>0.23300000000000001</v>
      </c>
      <c r="J1541" s="5">
        <v>63.706667000000003</v>
      </c>
      <c r="K1541" s="5">
        <v>1.0441433600000001</v>
      </c>
      <c r="L1541" s="5">
        <v>1.0441433600000001</v>
      </c>
      <c r="M1541" s="5">
        <v>14.279737000000001</v>
      </c>
      <c r="N1541" s="5" t="s">
        <v>42</v>
      </c>
      <c r="O1541" s="5" t="s">
        <v>42</v>
      </c>
      <c r="P1541" s="5">
        <v>24.665306999999999</v>
      </c>
      <c r="Q1541" s="5" t="s">
        <v>42</v>
      </c>
      <c r="R1541" s="5" t="s">
        <v>42</v>
      </c>
      <c r="S1541" s="1" t="s">
        <v>49</v>
      </c>
      <c r="T1541" s="7">
        <v>131790.978</v>
      </c>
      <c r="U1541" s="7">
        <v>108526.68399999999</v>
      </c>
      <c r="V1541" s="7">
        <v>106868.011</v>
      </c>
      <c r="W1541" s="7">
        <v>95043.678</v>
      </c>
      <c r="X1541" s="7">
        <v>131790.978</v>
      </c>
      <c r="Y1541" s="7">
        <v>127353.406</v>
      </c>
      <c r="Z1541" s="7">
        <v>122915.834</v>
      </c>
      <c r="AA1541" s="7">
        <v>115721.25900000001</v>
      </c>
      <c r="AB1541" s="8">
        <v>100</v>
      </c>
      <c r="AC1541" s="8">
        <v>100</v>
      </c>
      <c r="AD1541" s="5" t="s">
        <v>42</v>
      </c>
      <c r="AE1541" s="5" t="s">
        <v>42</v>
      </c>
      <c r="AF1541" s="7">
        <v>96335977</v>
      </c>
      <c r="AG1541" s="7">
        <v>96335977</v>
      </c>
      <c r="AH1541" s="7">
        <v>95820437</v>
      </c>
      <c r="AI1541" s="5">
        <v>17.52</v>
      </c>
      <c r="AJ1541" s="7">
        <v>200</v>
      </c>
      <c r="AK1541" s="7">
        <v>16884521</v>
      </c>
      <c r="AL1541" s="6">
        <v>403.37120599999997</v>
      </c>
      <c r="AM1541" s="7" t="s">
        <v>42</v>
      </c>
      <c r="AN1541" s="5" t="s">
        <v>42</v>
      </c>
    </row>
    <row r="1542" spans="1:40" x14ac:dyDescent="0.3">
      <c r="A1542" s="4" t="s">
        <v>1591</v>
      </c>
      <c r="B1542" s="2">
        <v>4994161</v>
      </c>
      <c r="C1542" s="1" t="s">
        <v>41</v>
      </c>
      <c r="D1542" s="5">
        <v>2219.5182057299999</v>
      </c>
      <c r="E1542" s="6">
        <v>2936.1922049999998</v>
      </c>
      <c r="F1542" s="6" t="s">
        <v>42</v>
      </c>
      <c r="G1542" s="5">
        <v>0.106</v>
      </c>
      <c r="H1542" s="5">
        <v>49.124487000000002</v>
      </c>
      <c r="I1542" s="5">
        <v>0.106</v>
      </c>
      <c r="J1542" s="5">
        <v>49.124487000000002</v>
      </c>
      <c r="K1542" s="5">
        <v>1.7891485199999999</v>
      </c>
      <c r="L1542" s="5">
        <v>1.53225806</v>
      </c>
      <c r="M1542" s="5" t="s">
        <v>799</v>
      </c>
      <c r="N1542" s="5" t="s">
        <v>42</v>
      </c>
      <c r="O1542" s="5" t="s">
        <v>42</v>
      </c>
      <c r="P1542" s="5">
        <v>0.94791599999999998</v>
      </c>
      <c r="Q1542" s="5">
        <v>7.5407630000000001</v>
      </c>
      <c r="R1542" s="5">
        <v>7.5407630000000001</v>
      </c>
      <c r="S1542" s="1" t="s">
        <v>49</v>
      </c>
      <c r="T1542" s="7">
        <v>3283499</v>
      </c>
      <c r="U1542" s="7">
        <v>3289978</v>
      </c>
      <c r="V1542" s="7">
        <v>2734372</v>
      </c>
      <c r="W1542" s="7">
        <v>2372178</v>
      </c>
      <c r="X1542" s="7">
        <v>3097524</v>
      </c>
      <c r="Y1542" s="7">
        <v>3169567</v>
      </c>
      <c r="Z1542" s="7">
        <v>3219865</v>
      </c>
      <c r="AA1542" s="7">
        <v>3283499</v>
      </c>
      <c r="AB1542" s="5">
        <v>21.460999999999999</v>
      </c>
      <c r="AC1542" s="5">
        <v>20.268999999999998</v>
      </c>
      <c r="AD1542" s="5">
        <v>13.135</v>
      </c>
      <c r="AE1542" s="8">
        <v>11.962999999999999</v>
      </c>
      <c r="AF1542" s="7">
        <v>61807803</v>
      </c>
      <c r="AG1542" s="7">
        <v>61807803</v>
      </c>
      <c r="AH1542" s="7">
        <v>63390516</v>
      </c>
      <c r="AI1542" s="5">
        <v>95.32</v>
      </c>
      <c r="AJ1542" s="7">
        <v>310</v>
      </c>
      <c r="AK1542" s="7">
        <v>58917655</v>
      </c>
      <c r="AL1542" s="6">
        <v>2115.7329909999999</v>
      </c>
      <c r="AM1542" s="7">
        <v>58915085</v>
      </c>
      <c r="AN1542" s="5">
        <v>95.319820000000007</v>
      </c>
    </row>
    <row r="1543" spans="1:40" x14ac:dyDescent="0.3">
      <c r="A1543" s="4" t="s">
        <v>1592</v>
      </c>
      <c r="B1543" s="2">
        <v>5721226</v>
      </c>
      <c r="C1543" s="1" t="s">
        <v>54</v>
      </c>
      <c r="D1543" s="5">
        <v>2347.9960860000001</v>
      </c>
      <c r="E1543" s="6">
        <v>4034.7877859999999</v>
      </c>
      <c r="F1543" s="6" t="s">
        <v>42</v>
      </c>
      <c r="G1543" s="5">
        <v>0.95</v>
      </c>
      <c r="H1543" s="5">
        <v>23.085713999999999</v>
      </c>
      <c r="I1543" s="5">
        <v>0.95</v>
      </c>
      <c r="J1543" s="5">
        <v>23.085713999999999</v>
      </c>
      <c r="K1543" s="5">
        <v>0.89525779000000005</v>
      </c>
      <c r="L1543" s="5">
        <v>0.89525779000000005</v>
      </c>
      <c r="M1543" s="5">
        <v>15.518566</v>
      </c>
      <c r="N1543" s="5" t="s">
        <v>42</v>
      </c>
      <c r="O1543" s="5" t="s">
        <v>42</v>
      </c>
      <c r="P1543" s="5">
        <v>19.546503000000001</v>
      </c>
      <c r="Q1543" s="5" t="s">
        <v>42</v>
      </c>
      <c r="R1543" s="5" t="s">
        <v>42</v>
      </c>
      <c r="S1543" s="1" t="s">
        <v>56</v>
      </c>
      <c r="T1543" s="7">
        <v>192470.85</v>
      </c>
      <c r="U1543" s="7">
        <v>157528.52900000001</v>
      </c>
      <c r="V1543" s="7">
        <v>150132.179</v>
      </c>
      <c r="W1543" s="7">
        <v>160368.981</v>
      </c>
      <c r="X1543" s="7">
        <v>206419.927</v>
      </c>
      <c r="Y1543" s="7">
        <v>199445.389</v>
      </c>
      <c r="Z1543" s="7">
        <v>192470.85</v>
      </c>
      <c r="AA1543" s="7">
        <v>183122.81400000001</v>
      </c>
      <c r="AB1543" s="8">
        <v>100</v>
      </c>
      <c r="AC1543" s="8">
        <v>100</v>
      </c>
      <c r="AD1543" s="5" t="s">
        <v>42</v>
      </c>
      <c r="AE1543" s="5" t="s">
        <v>42</v>
      </c>
      <c r="AF1543" s="7">
        <v>193729050</v>
      </c>
      <c r="AG1543" s="7">
        <v>193729050</v>
      </c>
      <c r="AH1543" s="7">
        <v>193749050</v>
      </c>
      <c r="AI1543" s="8">
        <v>24.5</v>
      </c>
      <c r="AJ1543" s="7">
        <v>258</v>
      </c>
      <c r="AK1543" s="7">
        <v>47457579</v>
      </c>
      <c r="AL1543" s="6">
        <v>575.18585700000006</v>
      </c>
      <c r="AM1543" s="7" t="s">
        <v>42</v>
      </c>
      <c r="AN1543" s="5" t="s">
        <v>42</v>
      </c>
    </row>
    <row r="1544" spans="1:40" x14ac:dyDescent="0.3">
      <c r="A1544" s="4" t="s">
        <v>1593</v>
      </c>
      <c r="B1544" s="2">
        <v>27474513</v>
      </c>
      <c r="C1544" s="1" t="s">
        <v>54</v>
      </c>
      <c r="D1544" s="5">
        <v>2772.0918019199999</v>
      </c>
      <c r="E1544" s="6">
        <v>1626.193591</v>
      </c>
      <c r="F1544" s="6" t="s">
        <v>42</v>
      </c>
      <c r="G1544" s="5">
        <v>1.800855672630217E-2</v>
      </c>
      <c r="H1544" s="5">
        <v>30.892140999999999</v>
      </c>
      <c r="I1544" s="5">
        <v>1.800855672630217E-2</v>
      </c>
      <c r="J1544" s="5">
        <v>30.892140999999999</v>
      </c>
      <c r="K1544" s="5">
        <v>1.2058678299999999</v>
      </c>
      <c r="L1544" s="5">
        <v>1.19633938</v>
      </c>
      <c r="M1544" s="5">
        <v>30.340496000000002</v>
      </c>
      <c r="N1544" s="5" t="s">
        <v>42</v>
      </c>
      <c r="O1544" s="5" t="s">
        <v>42</v>
      </c>
      <c r="P1544" s="5">
        <v>5.2833119999999996</v>
      </c>
      <c r="Q1544" s="5" t="s">
        <v>799</v>
      </c>
      <c r="R1544" s="5">
        <v>-62.610791999999996</v>
      </c>
      <c r="S1544" s="1" t="s">
        <v>49</v>
      </c>
      <c r="T1544" s="7">
        <v>175802.64509710757</v>
      </c>
      <c r="U1544" s="7">
        <v>785901.1581961622</v>
      </c>
      <c r="V1544" s="7">
        <v>1321046.7412157785</v>
      </c>
      <c r="W1544" s="7">
        <v>553980.23632468015</v>
      </c>
      <c r="X1544" s="7">
        <v>299829.0844498435</v>
      </c>
      <c r="Y1544" s="7">
        <v>260108.74814159927</v>
      </c>
      <c r="Z1544" s="7">
        <v>221956.61980649119</v>
      </c>
      <c r="AA1544" s="7">
        <v>175802.64509710757</v>
      </c>
      <c r="AB1544" s="5">
        <v>31.166</v>
      </c>
      <c r="AC1544" s="5">
        <v>29.181000000000001</v>
      </c>
      <c r="AD1544" s="5">
        <v>-36.188000000000002</v>
      </c>
      <c r="AE1544" s="5">
        <v>-9.9930000000000003</v>
      </c>
      <c r="AF1544" s="7">
        <v>1225416292</v>
      </c>
      <c r="AG1544" s="7">
        <v>1228868297</v>
      </c>
      <c r="AH1544" s="7">
        <v>1316451427</v>
      </c>
      <c r="AI1544" s="5">
        <v>21.47</v>
      </c>
      <c r="AJ1544" s="7">
        <v>113</v>
      </c>
      <c r="AK1544" s="7">
        <v>273067051</v>
      </c>
      <c r="AL1544" s="6">
        <v>595.28617099999997</v>
      </c>
      <c r="AM1544" s="7">
        <v>565087331</v>
      </c>
      <c r="AN1544" s="5">
        <v>44.439019999999999</v>
      </c>
    </row>
    <row r="1545" spans="1:40" x14ac:dyDescent="0.3">
      <c r="A1545" s="4" t="s">
        <v>1594</v>
      </c>
      <c r="B1545" s="2">
        <v>4307276</v>
      </c>
      <c r="C1545" s="1" t="s">
        <v>54</v>
      </c>
      <c r="D1545" s="5">
        <v>2539.9046570999999</v>
      </c>
      <c r="E1545" s="6">
        <v>2189.3176570000001</v>
      </c>
      <c r="F1545" s="6">
        <v>2332.243657</v>
      </c>
      <c r="G1545" s="5">
        <v>0.56000000000000005</v>
      </c>
      <c r="H1545" s="5">
        <v>23.58802</v>
      </c>
      <c r="I1545" s="5">
        <v>0.56000000000000005</v>
      </c>
      <c r="J1545" s="5">
        <v>23.58802</v>
      </c>
      <c r="K1545" s="5">
        <v>4.0866250100000006</v>
      </c>
      <c r="L1545" s="5">
        <v>3.4728221700000002</v>
      </c>
      <c r="M1545" s="5">
        <v>10.041634</v>
      </c>
      <c r="N1545" s="5" t="s">
        <v>42</v>
      </c>
      <c r="O1545" s="5" t="s">
        <v>42</v>
      </c>
      <c r="P1545" s="5">
        <v>1.5722339999999999</v>
      </c>
      <c r="Q1545" s="5">
        <v>13.149766</v>
      </c>
      <c r="R1545" s="5">
        <v>13.149766</v>
      </c>
      <c r="S1545" s="1" t="s">
        <v>49</v>
      </c>
      <c r="T1545" s="7">
        <v>1337062</v>
      </c>
      <c r="U1545" s="7">
        <v>1193506</v>
      </c>
      <c r="V1545" s="7">
        <v>1031839</v>
      </c>
      <c r="W1545" s="7">
        <v>872933</v>
      </c>
      <c r="X1545" s="7">
        <v>1392488</v>
      </c>
      <c r="Y1545" s="7">
        <v>1377266</v>
      </c>
      <c r="Z1545" s="7">
        <v>1357376</v>
      </c>
      <c r="AA1545" s="7">
        <v>1337062</v>
      </c>
      <c r="AB1545" s="5">
        <v>91.456999999999994</v>
      </c>
      <c r="AC1545" s="8">
        <v>91.38</v>
      </c>
      <c r="AD1545" s="8">
        <v>9.5050000000000008</v>
      </c>
      <c r="AE1545" s="8">
        <v>11.417999999999999</v>
      </c>
      <c r="AF1545" s="7">
        <v>66554546</v>
      </c>
      <c r="AG1545" s="7">
        <v>67622000</v>
      </c>
      <c r="AH1545" s="7">
        <v>68962000</v>
      </c>
      <c r="AI1545" s="5">
        <v>95.84</v>
      </c>
      <c r="AJ1545" s="7">
        <v>342</v>
      </c>
      <c r="AK1545" s="7">
        <v>63076863</v>
      </c>
      <c r="AL1545" s="6">
        <v>2434.1361430000002</v>
      </c>
      <c r="AM1545" s="7">
        <v>64355768</v>
      </c>
      <c r="AN1545" s="5">
        <v>97.778829999999999</v>
      </c>
    </row>
    <row r="1546" spans="1:40" x14ac:dyDescent="0.3">
      <c r="A1546" s="4" t="s">
        <v>1595</v>
      </c>
      <c r="B1546" s="2">
        <v>4154619</v>
      </c>
      <c r="C1546" s="1" t="s">
        <v>41</v>
      </c>
      <c r="D1546" s="5">
        <v>2331.96609184</v>
      </c>
      <c r="E1546" s="6">
        <v>2833.7960910000002</v>
      </c>
      <c r="F1546" s="6" t="s">
        <v>42</v>
      </c>
      <c r="G1546" s="5">
        <v>-1.1100000000000001</v>
      </c>
      <c r="H1546" s="5">
        <v>39.651162999999997</v>
      </c>
      <c r="I1546" s="5">
        <v>-1.1100000000000001</v>
      </c>
      <c r="J1546" s="5">
        <v>39.651162999999997</v>
      </c>
      <c r="K1546" s="5" t="s">
        <v>799</v>
      </c>
      <c r="L1546" s="5">
        <v>1.33076416</v>
      </c>
      <c r="M1546" s="5">
        <v>11.303087</v>
      </c>
      <c r="N1546" s="5" t="s">
        <v>42</v>
      </c>
      <c r="O1546" s="5" t="s">
        <v>42</v>
      </c>
      <c r="P1546" s="5">
        <v>2.0553370000000002</v>
      </c>
      <c r="Q1546" s="5">
        <v>6.4249239999999999</v>
      </c>
      <c r="R1546" s="5">
        <v>6.4249239999999999</v>
      </c>
      <c r="S1546" s="1" t="s">
        <v>49</v>
      </c>
      <c r="T1546" s="7">
        <v>1364028</v>
      </c>
      <c r="U1546" s="7">
        <v>1390997</v>
      </c>
      <c r="V1546" s="7">
        <v>1416722</v>
      </c>
      <c r="W1546" s="7">
        <v>1158829</v>
      </c>
      <c r="X1546" s="7">
        <v>1378750</v>
      </c>
      <c r="Y1546" s="7">
        <v>1366155</v>
      </c>
      <c r="Z1546" s="7">
        <v>1371371</v>
      </c>
      <c r="AA1546" s="7">
        <v>1364028</v>
      </c>
      <c r="AB1546" s="5">
        <v>85.536000000000001</v>
      </c>
      <c r="AC1546" s="5">
        <v>85.384</v>
      </c>
      <c r="AD1546" s="5">
        <v>31.248000000000001</v>
      </c>
      <c r="AE1546" s="5">
        <v>30.643000000000001</v>
      </c>
      <c r="AF1546" s="7">
        <v>42740848</v>
      </c>
      <c r="AG1546" s="7">
        <v>44740322</v>
      </c>
      <c r="AH1546" s="7">
        <v>45984858</v>
      </c>
      <c r="AI1546" s="5">
        <v>108.15</v>
      </c>
      <c r="AJ1546" s="7">
        <v>328</v>
      </c>
      <c r="AK1546" s="7">
        <v>46222668</v>
      </c>
      <c r="AL1546" s="6">
        <v>2521.908766</v>
      </c>
      <c r="AM1546" s="7">
        <v>42065954</v>
      </c>
      <c r="AN1546" s="5">
        <v>98.419889999999995</v>
      </c>
    </row>
    <row r="1547" spans="1:40" x14ac:dyDescent="0.3">
      <c r="A1547" s="4" t="s">
        <v>1596</v>
      </c>
      <c r="B1547" s="2">
        <v>4150603</v>
      </c>
      <c r="C1547" s="1" t="s">
        <v>54</v>
      </c>
      <c r="D1547" s="5">
        <v>2264.5929108</v>
      </c>
      <c r="E1547" s="6">
        <v>2284.6599099999999</v>
      </c>
      <c r="F1547" s="6" t="s">
        <v>42</v>
      </c>
      <c r="G1547" s="5">
        <v>1.53</v>
      </c>
      <c r="H1547" s="5">
        <v>30.577487999999999</v>
      </c>
      <c r="I1547" s="8">
        <v>1.5309999999999999</v>
      </c>
      <c r="J1547" s="5">
        <v>30.758123000000001</v>
      </c>
      <c r="K1547" s="5">
        <v>7.7180268500000002</v>
      </c>
      <c r="L1547" s="5">
        <v>3.3649289099999997</v>
      </c>
      <c r="M1547" s="5">
        <v>30.92559</v>
      </c>
      <c r="N1547" s="5" t="s">
        <v>42</v>
      </c>
      <c r="O1547" s="5" t="s">
        <v>42</v>
      </c>
      <c r="P1547" s="5">
        <v>3.2345730000000001</v>
      </c>
      <c r="Q1547" s="5">
        <v>15.092143</v>
      </c>
      <c r="R1547" s="5">
        <v>15.092143</v>
      </c>
      <c r="S1547" s="1" t="s">
        <v>47</v>
      </c>
      <c r="T1547" s="7">
        <v>720635</v>
      </c>
      <c r="U1547" s="7">
        <v>741048</v>
      </c>
      <c r="V1547" s="7">
        <v>735339</v>
      </c>
      <c r="W1547" s="7">
        <v>656232</v>
      </c>
      <c r="X1547" s="7">
        <v>706325</v>
      </c>
      <c r="Y1547" s="7">
        <v>720635</v>
      </c>
      <c r="Z1547" s="7">
        <v>728768</v>
      </c>
      <c r="AA1547" s="7">
        <v>735833</v>
      </c>
      <c r="AB1547" s="5">
        <v>39.131999999999998</v>
      </c>
      <c r="AC1547" s="5">
        <v>39.561999999999998</v>
      </c>
      <c r="AD1547" s="5">
        <v>19.486999999999998</v>
      </c>
      <c r="AE1547" s="5">
        <v>19.591999999999999</v>
      </c>
      <c r="AF1547" s="7">
        <v>11812917</v>
      </c>
      <c r="AG1547" s="7">
        <v>11761700</v>
      </c>
      <c r="AH1547" s="7">
        <v>11794883</v>
      </c>
      <c r="AI1547" s="5">
        <v>94.15</v>
      </c>
      <c r="AJ1547" s="7">
        <v>289</v>
      </c>
      <c r="AK1547" s="7">
        <v>11374736</v>
      </c>
      <c r="AL1547" s="6">
        <v>2132.0805150000001</v>
      </c>
      <c r="AM1547" s="7">
        <v>11853982</v>
      </c>
      <c r="AN1547" s="5">
        <v>98.115219999999994</v>
      </c>
    </row>
    <row r="1548" spans="1:40" x14ac:dyDescent="0.3">
      <c r="A1548" s="4" t="s">
        <v>1597</v>
      </c>
      <c r="B1548" s="2">
        <v>4096803</v>
      </c>
      <c r="C1548" s="1" t="s">
        <v>41</v>
      </c>
      <c r="D1548" s="5">
        <v>2127.3075564000001</v>
      </c>
      <c r="E1548" s="6" t="s">
        <v>42</v>
      </c>
      <c r="F1548" s="6">
        <v>1864.2955560000003</v>
      </c>
      <c r="G1548" s="5">
        <v>0.19</v>
      </c>
      <c r="H1548" s="5">
        <v>116.858974358974</v>
      </c>
      <c r="I1548" s="5">
        <v>0.19</v>
      </c>
      <c r="J1548" s="5">
        <v>116.858974358974</v>
      </c>
      <c r="K1548" s="5">
        <v>3.6147730272205099</v>
      </c>
      <c r="L1548" s="5">
        <v>2.5355184454852999</v>
      </c>
      <c r="M1548" s="5" t="s">
        <v>799</v>
      </c>
      <c r="N1548" s="5" t="s">
        <v>42</v>
      </c>
      <c r="O1548" s="5" t="s">
        <v>42</v>
      </c>
      <c r="P1548" s="5" t="s">
        <v>42</v>
      </c>
      <c r="Q1548" s="5" t="s">
        <v>42</v>
      </c>
      <c r="R1548" s="5" t="s">
        <v>42</v>
      </c>
      <c r="S1548" s="1" t="s">
        <v>49</v>
      </c>
      <c r="T1548" s="7">
        <v>418252</v>
      </c>
      <c r="U1548" s="7">
        <v>467127</v>
      </c>
      <c r="V1548" s="7">
        <v>419278</v>
      </c>
      <c r="W1548" s="7">
        <v>325103</v>
      </c>
      <c r="X1548" s="7">
        <v>418461</v>
      </c>
      <c r="Y1548" s="7">
        <v>417002</v>
      </c>
      <c r="Z1548" s="7">
        <v>414882</v>
      </c>
      <c r="AA1548" s="7">
        <v>418252</v>
      </c>
      <c r="AB1548" s="5" t="s">
        <v>42</v>
      </c>
      <c r="AC1548" s="5" t="s">
        <v>42</v>
      </c>
      <c r="AD1548" s="5" t="s">
        <v>42</v>
      </c>
      <c r="AE1548" s="5" t="s">
        <v>42</v>
      </c>
      <c r="AF1548" s="7">
        <v>23387522</v>
      </c>
      <c r="AG1548" s="7">
        <v>23353519</v>
      </c>
      <c r="AH1548" s="7">
        <v>23291693</v>
      </c>
      <c r="AI1548" s="8">
        <v>92.7</v>
      </c>
      <c r="AJ1548" s="7">
        <v>263</v>
      </c>
      <c r="AK1548" s="7">
        <v>21635863</v>
      </c>
      <c r="AL1548" s="6">
        <v>1972.1089119999999</v>
      </c>
      <c r="AM1548" s="7">
        <v>22105306</v>
      </c>
      <c r="AN1548" s="5">
        <v>94.715909999999994</v>
      </c>
    </row>
    <row r="1549" spans="1:40" x14ac:dyDescent="0.3">
      <c r="A1549" s="4" t="s">
        <v>1598</v>
      </c>
      <c r="B1549" s="2">
        <v>4316478</v>
      </c>
      <c r="C1549" s="1" t="s">
        <v>54</v>
      </c>
      <c r="D1549" s="5">
        <v>2299.7585291999999</v>
      </c>
      <c r="E1549" s="6">
        <v>2546.0585289999999</v>
      </c>
      <c r="F1549" s="6">
        <v>2371.5585289999999</v>
      </c>
      <c r="G1549" s="5">
        <v>2.7E-2</v>
      </c>
      <c r="H1549" s="5">
        <v>8.9308176100628902</v>
      </c>
      <c r="I1549" s="5">
        <v>2.7E-2</v>
      </c>
      <c r="J1549" s="5">
        <v>8.9308176100628902</v>
      </c>
      <c r="K1549" s="5">
        <v>0.97763153902428601</v>
      </c>
      <c r="L1549" s="5">
        <v>0.92128322233356097</v>
      </c>
      <c r="M1549" s="5">
        <v>14.504597</v>
      </c>
      <c r="N1549" s="5" t="s">
        <v>42</v>
      </c>
      <c r="O1549" s="5" t="s">
        <v>42</v>
      </c>
      <c r="P1549" s="5">
        <v>0.97378500000000001</v>
      </c>
      <c r="Q1549" s="5">
        <v>7.4686380000000003</v>
      </c>
      <c r="R1549" s="5">
        <v>7.2881331567301801</v>
      </c>
      <c r="S1549" s="1" t="s">
        <v>49</v>
      </c>
      <c r="T1549" s="7">
        <v>2737300</v>
      </c>
      <c r="U1549" s="7">
        <v>2105600</v>
      </c>
      <c r="V1549" s="7">
        <v>2180700</v>
      </c>
      <c r="W1549" s="7">
        <v>889790</v>
      </c>
      <c r="X1549" s="7">
        <v>2754100</v>
      </c>
      <c r="Y1549" s="7">
        <v>2777500</v>
      </c>
      <c r="Z1549" s="7">
        <v>2745000</v>
      </c>
      <c r="AA1549" s="7">
        <v>2737300</v>
      </c>
      <c r="AB1549" s="5">
        <v>24.974</v>
      </c>
      <c r="AC1549" s="5">
        <v>21.564</v>
      </c>
      <c r="AD1549" s="5">
        <v>16.623999999999999</v>
      </c>
      <c r="AE1549" s="8">
        <v>12.679</v>
      </c>
      <c r="AF1549" s="7">
        <v>161866867</v>
      </c>
      <c r="AG1549" s="7">
        <v>170572790</v>
      </c>
      <c r="AH1549" s="7">
        <v>165068101</v>
      </c>
      <c r="AI1549" s="5">
        <v>59.52</v>
      </c>
      <c r="AJ1549" s="7">
        <v>211</v>
      </c>
      <c r="AK1549" s="7">
        <v>96392925</v>
      </c>
      <c r="AL1549" s="6">
        <v>1368.7795349999999</v>
      </c>
      <c r="AM1549" s="7">
        <v>90387248</v>
      </c>
      <c r="AN1549" s="5">
        <v>55.810160000000003</v>
      </c>
    </row>
    <row r="1550" spans="1:40" x14ac:dyDescent="0.3">
      <c r="A1550" s="4" t="s">
        <v>1599</v>
      </c>
      <c r="B1550" s="2">
        <v>4810680</v>
      </c>
      <c r="C1550" s="1" t="s">
        <v>41</v>
      </c>
      <c r="D1550" s="5">
        <v>2055.3034544000002</v>
      </c>
      <c r="E1550" s="6">
        <v>1765.480454</v>
      </c>
      <c r="F1550" s="6" t="s">
        <v>42</v>
      </c>
      <c r="G1550" s="5">
        <v>-0.04</v>
      </c>
      <c r="H1550" s="5" t="s">
        <v>799</v>
      </c>
      <c r="I1550" s="5">
        <v>-0.04</v>
      </c>
      <c r="J1550" s="5" t="s">
        <v>799</v>
      </c>
      <c r="K1550" s="5">
        <v>7.0103092800000004</v>
      </c>
      <c r="L1550" s="5">
        <v>7.0103092800000004</v>
      </c>
      <c r="M1550" s="5" t="s">
        <v>799</v>
      </c>
      <c r="N1550" s="5" t="s">
        <v>42</v>
      </c>
      <c r="O1550" s="5" t="s">
        <v>42</v>
      </c>
      <c r="P1550" s="5">
        <v>59.887397</v>
      </c>
      <c r="Q1550" s="5" t="s">
        <v>799</v>
      </c>
      <c r="R1550" s="5">
        <v>-8.5658030000000007</v>
      </c>
      <c r="S1550" s="1" t="s">
        <v>49</v>
      </c>
      <c r="T1550" s="7">
        <v>237</v>
      </c>
      <c r="U1550" s="7">
        <v>596</v>
      </c>
      <c r="V1550" s="7">
        <v>1393</v>
      </c>
      <c r="W1550" s="7">
        <v>253</v>
      </c>
      <c r="X1550" s="7">
        <v>29480</v>
      </c>
      <c r="Y1550" s="7">
        <v>1373</v>
      </c>
      <c r="Z1550" s="7">
        <v>520</v>
      </c>
      <c r="AA1550" s="7">
        <v>237</v>
      </c>
      <c r="AB1550" s="5" t="s">
        <v>799</v>
      </c>
      <c r="AC1550" s="5">
        <v>-281.21800000000002</v>
      </c>
      <c r="AD1550" s="5" t="s">
        <v>799</v>
      </c>
      <c r="AE1550" s="5" t="s">
        <v>799</v>
      </c>
      <c r="AF1550" s="7">
        <v>603102073</v>
      </c>
      <c r="AG1550" s="7">
        <v>601048108</v>
      </c>
      <c r="AH1550" s="7">
        <v>542479666</v>
      </c>
      <c r="AI1550" s="5">
        <v>72.349999999999994</v>
      </c>
      <c r="AJ1550" s="7">
        <v>302</v>
      </c>
      <c r="AK1550" s="7">
        <v>437352808</v>
      </c>
      <c r="AL1550" s="6">
        <v>1486.9995469999999</v>
      </c>
      <c r="AM1550" s="7">
        <v>527580956</v>
      </c>
      <c r="AN1550" s="5">
        <v>87.275450000000006</v>
      </c>
    </row>
    <row r="1551" spans="1:40" x14ac:dyDescent="0.3">
      <c r="A1551" s="4" t="s">
        <v>1600</v>
      </c>
      <c r="B1551" s="2">
        <v>4963656</v>
      </c>
      <c r="C1551" s="1" t="s">
        <v>41</v>
      </c>
      <c r="D1551" s="5">
        <v>2518.6456619999999</v>
      </c>
      <c r="E1551" s="6">
        <v>3070.5036620000001</v>
      </c>
      <c r="F1551" s="6" t="s">
        <v>42</v>
      </c>
      <c r="G1551" s="5">
        <v>0.14000000000000001</v>
      </c>
      <c r="H1551" s="5">
        <v>37.367624999999997</v>
      </c>
      <c r="I1551" s="5">
        <v>0.14000000000000001</v>
      </c>
      <c r="J1551" s="5">
        <v>37.367624999999997</v>
      </c>
      <c r="K1551" s="5">
        <v>3.9150420000000001</v>
      </c>
      <c r="L1551" s="5">
        <v>1.6279989499999998</v>
      </c>
      <c r="M1551" s="5">
        <v>111.764706</v>
      </c>
      <c r="N1551" s="5" t="s">
        <v>42</v>
      </c>
      <c r="O1551" s="5" t="s">
        <v>42</v>
      </c>
      <c r="P1551" s="5">
        <v>1.300605</v>
      </c>
      <c r="Q1551" s="5">
        <v>9.6186790000000002</v>
      </c>
      <c r="R1551" s="5">
        <v>9.6186790000000002</v>
      </c>
      <c r="S1551" s="1" t="s">
        <v>49</v>
      </c>
      <c r="T1551" s="7">
        <v>2232567</v>
      </c>
      <c r="U1551" s="7">
        <v>2495046</v>
      </c>
      <c r="V1551" s="7">
        <v>2248740</v>
      </c>
      <c r="W1551" s="7">
        <v>2105322</v>
      </c>
      <c r="X1551" s="7">
        <v>2360827</v>
      </c>
      <c r="Y1551" s="7">
        <v>2316871</v>
      </c>
      <c r="Z1551" s="7">
        <v>2258243</v>
      </c>
      <c r="AA1551" s="7">
        <v>2232567</v>
      </c>
      <c r="AB1551" s="5">
        <v>18.510999999999999</v>
      </c>
      <c r="AC1551" s="5">
        <v>19.747</v>
      </c>
      <c r="AD1551" s="8">
        <v>12.188000000000001</v>
      </c>
      <c r="AE1551" s="5">
        <v>13.006</v>
      </c>
      <c r="AF1551" s="7">
        <v>101968000</v>
      </c>
      <c r="AG1551" s="7">
        <v>101945000</v>
      </c>
      <c r="AH1551" s="7">
        <v>102860000</v>
      </c>
      <c r="AI1551" s="5">
        <v>99.78</v>
      </c>
      <c r="AJ1551" s="7">
        <v>292</v>
      </c>
      <c r="AK1551" s="7">
        <v>101745684</v>
      </c>
      <c r="AL1551" s="6">
        <v>2513.1183940000001</v>
      </c>
      <c r="AM1551" s="7">
        <v>100166917</v>
      </c>
      <c r="AN1551" s="5">
        <v>98.23227</v>
      </c>
    </row>
    <row r="1552" spans="1:40" x14ac:dyDescent="0.3">
      <c r="A1552" s="4" t="s">
        <v>1601</v>
      </c>
      <c r="B1552" s="2">
        <v>4056502</v>
      </c>
      <c r="C1552" s="1" t="s">
        <v>54</v>
      </c>
      <c r="D1552" s="5">
        <v>2379.6376489600002</v>
      </c>
      <c r="E1552" s="6">
        <v>3295.1956479999999</v>
      </c>
      <c r="F1552" s="6">
        <v>3263.5506489999998</v>
      </c>
      <c r="G1552" s="5">
        <v>0.19</v>
      </c>
      <c r="H1552" s="5">
        <v>32.160953999999997</v>
      </c>
      <c r="I1552" s="5">
        <v>0.19</v>
      </c>
      <c r="J1552" s="5">
        <v>32.160953999999997</v>
      </c>
      <c r="K1552" s="5">
        <v>1.6173274399999999</v>
      </c>
      <c r="L1552" s="5">
        <v>1.6120116500000001</v>
      </c>
      <c r="M1552" s="5">
        <v>13.597984</v>
      </c>
      <c r="N1552" s="5" t="s">
        <v>42</v>
      </c>
      <c r="O1552" s="5" t="s">
        <v>42</v>
      </c>
      <c r="P1552" s="5">
        <v>1.669638</v>
      </c>
      <c r="Q1552" s="5">
        <v>9.0068839999999994</v>
      </c>
      <c r="R1552" s="5">
        <v>9.0068839999999994</v>
      </c>
      <c r="S1552" s="1" t="s">
        <v>49</v>
      </c>
      <c r="T1552" s="7">
        <v>1896635</v>
      </c>
      <c r="U1552" s="7">
        <v>1845329</v>
      </c>
      <c r="V1552" s="7">
        <v>1862616</v>
      </c>
      <c r="W1552" s="7">
        <v>1905485</v>
      </c>
      <c r="X1552" s="7">
        <v>1973599</v>
      </c>
      <c r="Y1552" s="7">
        <v>1965746</v>
      </c>
      <c r="Z1552" s="7">
        <v>1939319</v>
      </c>
      <c r="AA1552" s="7">
        <v>1896635</v>
      </c>
      <c r="AB1552" s="5">
        <v>22.893000000000001</v>
      </c>
      <c r="AC1552" s="8">
        <v>24.34</v>
      </c>
      <c r="AD1552" s="5">
        <v>15.718</v>
      </c>
      <c r="AE1552" s="5">
        <v>16.821000000000002</v>
      </c>
      <c r="AF1552" s="7">
        <v>110271000</v>
      </c>
      <c r="AG1552" s="7">
        <v>110271000</v>
      </c>
      <c r="AH1552" s="7">
        <v>113605000</v>
      </c>
      <c r="AI1552" s="8">
        <v>84.3</v>
      </c>
      <c r="AJ1552" s="7">
        <v>266</v>
      </c>
      <c r="AK1552" s="7">
        <v>92962578</v>
      </c>
      <c r="AL1552" s="6">
        <v>2006.132433</v>
      </c>
      <c r="AM1552" s="7">
        <v>102676590</v>
      </c>
      <c r="AN1552" s="5">
        <v>93.113370000000003</v>
      </c>
    </row>
    <row r="1553" spans="1:40" x14ac:dyDescent="0.3">
      <c r="A1553" s="4" t="s">
        <v>1602</v>
      </c>
      <c r="B1553" s="2">
        <v>29182856</v>
      </c>
      <c r="C1553" s="1" t="s">
        <v>54</v>
      </c>
      <c r="D1553" s="5">
        <v>2568.7355896600002</v>
      </c>
      <c r="E1553" s="6">
        <v>2199.1875890000001</v>
      </c>
      <c r="F1553" s="6" t="s">
        <v>42</v>
      </c>
      <c r="G1553" s="5">
        <v>0.247</v>
      </c>
      <c r="H1553" s="5">
        <v>31.513387999999999</v>
      </c>
      <c r="I1553" s="5">
        <v>0.247</v>
      </c>
      <c r="J1553" s="5">
        <v>31.513387999999999</v>
      </c>
      <c r="K1553" s="5">
        <v>51.858237550000005</v>
      </c>
      <c r="L1553" s="5">
        <v>19.846041060000001</v>
      </c>
      <c r="M1553" s="5">
        <v>10.476006</v>
      </c>
      <c r="N1553" s="5" t="s">
        <v>42</v>
      </c>
      <c r="O1553" s="5" t="s">
        <v>42</v>
      </c>
      <c r="P1553" s="5">
        <v>2.9913470000000002</v>
      </c>
      <c r="Q1553" s="5">
        <v>16.02054</v>
      </c>
      <c r="R1553" s="5">
        <v>16.02054</v>
      </c>
      <c r="S1553" s="1" t="s">
        <v>49</v>
      </c>
      <c r="T1553" s="7">
        <v>613579</v>
      </c>
      <c r="U1553" s="7">
        <v>437434</v>
      </c>
      <c r="V1553" s="7">
        <v>253953</v>
      </c>
      <c r="W1553" s="7">
        <v>230796</v>
      </c>
      <c r="X1553" s="7">
        <v>735183</v>
      </c>
      <c r="Y1553" s="7">
        <v>697146</v>
      </c>
      <c r="Z1553" s="7">
        <v>660272</v>
      </c>
      <c r="AA1553" s="7">
        <v>613579</v>
      </c>
      <c r="AB1553" s="5">
        <v>61.868000000000002</v>
      </c>
      <c r="AC1553" s="5">
        <v>62.968000000000004</v>
      </c>
      <c r="AD1553" s="8">
        <v>5.7930000000000001</v>
      </c>
      <c r="AE1553" s="5">
        <v>15.859</v>
      </c>
      <c r="AF1553" s="7">
        <v>94556907</v>
      </c>
      <c r="AG1553" s="7">
        <v>93123932</v>
      </c>
      <c r="AH1553" s="7">
        <v>90761485</v>
      </c>
      <c r="AI1553" s="5">
        <v>97.51</v>
      </c>
      <c r="AJ1553" s="7">
        <v>347</v>
      </c>
      <c r="AK1553" s="7">
        <v>92532062</v>
      </c>
      <c r="AL1553" s="6">
        <v>2504.8429179999998</v>
      </c>
      <c r="AM1553" s="7">
        <v>87033679</v>
      </c>
      <c r="AN1553" s="5">
        <v>91.718339999999998</v>
      </c>
    </row>
    <row r="1554" spans="1:40" x14ac:dyDescent="0.3">
      <c r="A1554" s="4" t="s">
        <v>1603</v>
      </c>
      <c r="B1554" s="2">
        <v>4226924</v>
      </c>
      <c r="C1554" s="1" t="s">
        <v>54</v>
      </c>
      <c r="D1554" s="5">
        <v>2732.63062365</v>
      </c>
      <c r="E1554" s="6">
        <v>6533.3776230000003</v>
      </c>
      <c r="F1554" s="6" t="s">
        <v>42</v>
      </c>
      <c r="G1554" s="5">
        <v>-0.42499999999999999</v>
      </c>
      <c r="H1554" s="5">
        <v>58.365018999999997</v>
      </c>
      <c r="I1554" s="5">
        <v>-0.10100000000000001</v>
      </c>
      <c r="J1554" s="5">
        <v>62.738419999999998</v>
      </c>
      <c r="K1554" s="5">
        <v>1.72072341</v>
      </c>
      <c r="L1554" s="5">
        <v>1.0518982100000001</v>
      </c>
      <c r="M1554" s="5">
        <v>12.554525999999999</v>
      </c>
      <c r="N1554" s="5" t="s">
        <v>42</v>
      </c>
      <c r="O1554" s="5" t="s">
        <v>42</v>
      </c>
      <c r="P1554" s="5">
        <v>0.58379400000000004</v>
      </c>
      <c r="Q1554" s="5">
        <v>5.304354</v>
      </c>
      <c r="R1554" s="5">
        <v>5.304354</v>
      </c>
      <c r="S1554" s="1" t="s">
        <v>49</v>
      </c>
      <c r="T1554" s="7">
        <v>11287607</v>
      </c>
      <c r="U1554" s="7">
        <v>11154722</v>
      </c>
      <c r="V1554" s="7">
        <v>10997989</v>
      </c>
      <c r="W1554" s="7">
        <v>10106321</v>
      </c>
      <c r="X1554" s="7">
        <v>11191239</v>
      </c>
      <c r="Y1554" s="7">
        <v>11261453</v>
      </c>
      <c r="Z1554" s="7">
        <v>11276267</v>
      </c>
      <c r="AA1554" s="7">
        <v>11287607</v>
      </c>
      <c r="AB1554" s="5">
        <v>40.075000000000003</v>
      </c>
      <c r="AC1554" s="5">
        <v>40.606999999999999</v>
      </c>
      <c r="AD1554" s="8">
        <v>3.7280000000000002</v>
      </c>
      <c r="AE1554" s="8">
        <v>4.0819999999999999</v>
      </c>
      <c r="AF1554" s="7">
        <v>59337000</v>
      </c>
      <c r="AG1554" s="7">
        <v>59281000</v>
      </c>
      <c r="AH1554" s="7">
        <v>59088000</v>
      </c>
      <c r="AI1554" s="5">
        <v>109.82</v>
      </c>
      <c r="AJ1554" s="7">
        <v>439</v>
      </c>
      <c r="AK1554" s="7">
        <v>65169636</v>
      </c>
      <c r="AL1554" s="6">
        <v>3001.061737</v>
      </c>
      <c r="AM1554" s="7">
        <v>58912932</v>
      </c>
      <c r="AN1554" s="5">
        <v>99.279449999999997</v>
      </c>
    </row>
    <row r="1555" spans="1:40" x14ac:dyDescent="0.3">
      <c r="A1555" s="4" t="s">
        <v>1604</v>
      </c>
      <c r="B1555" s="2">
        <v>116680599</v>
      </c>
      <c r="C1555" s="1" t="s">
        <v>54</v>
      </c>
      <c r="D1555" s="5">
        <v>1987.8239159100001</v>
      </c>
      <c r="E1555" s="6">
        <v>4634.5409149999996</v>
      </c>
      <c r="F1555" s="6" t="s">
        <v>42</v>
      </c>
      <c r="G1555" s="5">
        <v>-7.2999999999999995E-2</v>
      </c>
      <c r="H1555" s="5">
        <v>18.810573000000002</v>
      </c>
      <c r="I1555" s="5">
        <v>-7.2999999999999995E-2</v>
      </c>
      <c r="J1555" s="5">
        <v>18.810573000000002</v>
      </c>
      <c r="K1555" s="5">
        <v>3.8514732400000002</v>
      </c>
      <c r="L1555" s="5">
        <v>3.41236015</v>
      </c>
      <c r="M1555" s="5">
        <v>39.174312</v>
      </c>
      <c r="N1555" s="5" t="s">
        <v>42</v>
      </c>
      <c r="O1555" s="5" t="s">
        <v>42</v>
      </c>
      <c r="P1555" s="5">
        <v>1.3022199999999999</v>
      </c>
      <c r="Q1555" s="5">
        <v>8.9321520000000003</v>
      </c>
      <c r="R1555" s="5">
        <v>8.9321520000000003</v>
      </c>
      <c r="S1555" s="1" t="s">
        <v>49</v>
      </c>
      <c r="T1555" s="7">
        <v>3111492</v>
      </c>
      <c r="U1555" s="7">
        <v>2421994</v>
      </c>
      <c r="V1555" s="7">
        <v>1166563</v>
      </c>
      <c r="W1555" s="7" t="s">
        <v>42</v>
      </c>
      <c r="X1555" s="7">
        <v>3558953</v>
      </c>
      <c r="Y1555" s="7">
        <v>3337771</v>
      </c>
      <c r="Z1555" s="7">
        <v>3111492</v>
      </c>
      <c r="AA1555" s="7">
        <v>2421994</v>
      </c>
      <c r="AB1555" s="5">
        <v>15.217000000000001</v>
      </c>
      <c r="AC1555" s="5">
        <v>14.587</v>
      </c>
      <c r="AD1555" s="8">
        <v>8.7560000000000002</v>
      </c>
      <c r="AE1555" s="8">
        <v>6.9960000000000004</v>
      </c>
      <c r="AF1555" s="7">
        <v>152399733</v>
      </c>
      <c r="AG1555" s="7">
        <v>128723386</v>
      </c>
      <c r="AH1555" s="7" t="s">
        <v>42</v>
      </c>
      <c r="AI1555" s="5">
        <v>32.869999999999997</v>
      </c>
      <c r="AJ1555" s="7">
        <v>181</v>
      </c>
      <c r="AK1555" s="7">
        <v>51005430</v>
      </c>
      <c r="AL1555" s="6">
        <v>653.37955799999997</v>
      </c>
      <c r="AM1555" s="7">
        <v>44707292</v>
      </c>
      <c r="AN1555" s="5">
        <v>28.810420000000001</v>
      </c>
    </row>
    <row r="1556" spans="1:40" x14ac:dyDescent="0.3">
      <c r="A1556" s="4" t="s">
        <v>1605</v>
      </c>
      <c r="B1556" s="2">
        <v>4987812</v>
      </c>
      <c r="C1556" s="1" t="s">
        <v>41</v>
      </c>
      <c r="D1556" s="5">
        <v>2504.5655040000001</v>
      </c>
      <c r="E1556" s="6">
        <v>3022.823504</v>
      </c>
      <c r="F1556" s="6" t="s">
        <v>42</v>
      </c>
      <c r="G1556" s="5">
        <v>-0.30099999999999999</v>
      </c>
      <c r="H1556" s="5" t="s">
        <v>799</v>
      </c>
      <c r="I1556" s="5">
        <v>-0.30099999999999999</v>
      </c>
      <c r="J1556" s="5" t="s">
        <v>799</v>
      </c>
      <c r="K1556" s="5">
        <v>8.6920529799999997</v>
      </c>
      <c r="L1556" s="5">
        <v>1.68174902</v>
      </c>
      <c r="M1556" s="5">
        <v>46.614871999999998</v>
      </c>
      <c r="N1556" s="5" t="s">
        <v>42</v>
      </c>
      <c r="O1556" s="5" t="s">
        <v>42</v>
      </c>
      <c r="P1556" s="5">
        <v>3.5201709999999999</v>
      </c>
      <c r="Q1556" s="5" t="s">
        <v>799</v>
      </c>
      <c r="R1556" s="5" t="s">
        <v>799</v>
      </c>
      <c r="S1556" s="1" t="s">
        <v>47</v>
      </c>
      <c r="T1556" s="7">
        <v>835275</v>
      </c>
      <c r="U1556" s="7">
        <v>973882</v>
      </c>
      <c r="V1556" s="7">
        <v>988197</v>
      </c>
      <c r="W1556" s="7">
        <v>923996</v>
      </c>
      <c r="X1556" s="7">
        <v>858715</v>
      </c>
      <c r="Y1556" s="7">
        <v>835275</v>
      </c>
      <c r="Z1556" s="7">
        <v>839948</v>
      </c>
      <c r="AA1556" s="7">
        <v>895169</v>
      </c>
      <c r="AB1556" s="5">
        <v>23.452999999999999</v>
      </c>
      <c r="AC1556" s="8">
        <v>22.96</v>
      </c>
      <c r="AD1556" s="5">
        <v>-3.8119999999999998</v>
      </c>
      <c r="AE1556" s="5">
        <v>-1.7010000000000001</v>
      </c>
      <c r="AF1556" s="7">
        <v>58454728</v>
      </c>
      <c r="AG1556" s="7">
        <v>58093528</v>
      </c>
      <c r="AH1556" s="7">
        <v>57273559</v>
      </c>
      <c r="AI1556" s="5">
        <v>94.65</v>
      </c>
      <c r="AJ1556" s="7">
        <v>292</v>
      </c>
      <c r="AK1556" s="7">
        <v>56442258</v>
      </c>
      <c r="AL1556" s="6">
        <v>2370.5748359999998</v>
      </c>
      <c r="AM1556" s="7">
        <v>51408676</v>
      </c>
      <c r="AN1556" s="5">
        <v>86.209140000000005</v>
      </c>
    </row>
    <row r="1557" spans="1:40" x14ac:dyDescent="0.3">
      <c r="A1557" s="4" t="s">
        <v>1606</v>
      </c>
      <c r="B1557" s="2">
        <v>4157610</v>
      </c>
      <c r="C1557" s="1" t="s">
        <v>54</v>
      </c>
      <c r="D1557" s="5">
        <v>2152.2788243199998</v>
      </c>
      <c r="E1557" s="6">
        <v>3162.8788239999999</v>
      </c>
      <c r="F1557" s="6" t="s">
        <v>42</v>
      </c>
      <c r="G1557" s="5">
        <v>0.5</v>
      </c>
      <c r="H1557" s="5">
        <v>33.842745999999998</v>
      </c>
      <c r="I1557" s="5">
        <v>0.5</v>
      </c>
      <c r="J1557" s="5">
        <v>33.842745999999998</v>
      </c>
      <c r="K1557" s="5">
        <v>5.0570908499999998</v>
      </c>
      <c r="L1557" s="5">
        <v>1.78135292</v>
      </c>
      <c r="M1557" s="5">
        <v>141.481481</v>
      </c>
      <c r="N1557" s="5" t="s">
        <v>42</v>
      </c>
      <c r="O1557" s="5" t="s">
        <v>42</v>
      </c>
      <c r="P1557" s="5">
        <v>1.3011140000000001</v>
      </c>
      <c r="Q1557" s="5">
        <v>12.485459000000001</v>
      </c>
      <c r="R1557" s="5">
        <v>12.485459000000001</v>
      </c>
      <c r="S1557" s="1" t="s">
        <v>63</v>
      </c>
      <c r="T1557" s="7">
        <v>2318900</v>
      </c>
      <c r="U1557" s="7">
        <v>1990500</v>
      </c>
      <c r="V1557" s="7">
        <v>1820000</v>
      </c>
      <c r="W1557" s="7">
        <v>1652300</v>
      </c>
      <c r="X1557" s="7">
        <v>2430900</v>
      </c>
      <c r="Y1557" s="7">
        <v>2318900</v>
      </c>
      <c r="Z1557" s="7">
        <v>2215700</v>
      </c>
      <c r="AA1557" s="7">
        <v>2169500</v>
      </c>
      <c r="AB1557" s="5">
        <v>19.074000000000002</v>
      </c>
      <c r="AC1557" s="5">
        <v>18.849</v>
      </c>
      <c r="AD1557" s="8">
        <v>8.7669999999999995</v>
      </c>
      <c r="AE1557" s="8">
        <v>8.7539999999999996</v>
      </c>
      <c r="AF1557" s="7">
        <v>35271686</v>
      </c>
      <c r="AG1557" s="7">
        <v>35057966</v>
      </c>
      <c r="AH1557" s="7">
        <v>34722997</v>
      </c>
      <c r="AI1557" s="5">
        <v>95.79</v>
      </c>
      <c r="AJ1557" s="7">
        <v>295</v>
      </c>
      <c r="AK1557" s="7">
        <v>34339644</v>
      </c>
      <c r="AL1557" s="6">
        <v>2098.8390410000002</v>
      </c>
      <c r="AM1557" s="7">
        <v>34889522</v>
      </c>
      <c r="AN1557" s="5">
        <v>97.320880000000002</v>
      </c>
    </row>
    <row r="1558" spans="1:40" x14ac:dyDescent="0.3">
      <c r="A1558" s="4" t="s">
        <v>1607</v>
      </c>
      <c r="B1558" s="2">
        <v>100365658</v>
      </c>
      <c r="C1558" s="1" t="s">
        <v>41</v>
      </c>
      <c r="D1558" s="5">
        <v>2128.38140118</v>
      </c>
      <c r="E1558" s="6">
        <v>1853.6474009999999</v>
      </c>
      <c r="F1558" s="6" t="s">
        <v>42</v>
      </c>
      <c r="G1558" s="5">
        <v>0.27</v>
      </c>
      <c r="H1558" s="5">
        <v>121.62963000000001</v>
      </c>
      <c r="I1558" s="5">
        <v>0.27</v>
      </c>
      <c r="J1558" s="5">
        <v>121.62963000000001</v>
      </c>
      <c r="K1558" s="5">
        <v>5.5248990600000001</v>
      </c>
      <c r="L1558" s="5">
        <v>4.5010964900000001</v>
      </c>
      <c r="M1558" s="5">
        <v>34.137214</v>
      </c>
      <c r="N1558" s="5" t="s">
        <v>42</v>
      </c>
      <c r="O1558" s="5" t="s">
        <v>42</v>
      </c>
      <c r="P1558" s="5">
        <v>0.68690200000000001</v>
      </c>
      <c r="Q1558" s="5">
        <v>40.903115999999997</v>
      </c>
      <c r="R1558" s="5">
        <v>40.903115999999997</v>
      </c>
      <c r="S1558" s="1" t="s">
        <v>43</v>
      </c>
      <c r="T1558" s="7">
        <v>2698562</v>
      </c>
      <c r="U1558" s="7">
        <v>2217978</v>
      </c>
      <c r="V1558" s="7">
        <v>1198603</v>
      </c>
      <c r="W1558" s="7">
        <v>680766</v>
      </c>
      <c r="X1558" s="7">
        <v>2698562</v>
      </c>
      <c r="Y1558" s="7">
        <v>2143395</v>
      </c>
      <c r="Z1558" s="7">
        <v>2196429</v>
      </c>
      <c r="AA1558" s="7">
        <v>2271474</v>
      </c>
      <c r="AB1558" s="8">
        <v>12.638999999999999</v>
      </c>
      <c r="AC1558" s="8">
        <v>12.638999999999999</v>
      </c>
      <c r="AD1558" s="8">
        <v>1.4159999999999999</v>
      </c>
      <c r="AE1558" s="8">
        <v>1.4159999999999999</v>
      </c>
      <c r="AF1558" s="7">
        <v>129421797</v>
      </c>
      <c r="AG1558" s="7">
        <v>128893582</v>
      </c>
      <c r="AH1558" s="7">
        <v>118903435</v>
      </c>
      <c r="AI1558" s="5">
        <v>44.94</v>
      </c>
      <c r="AJ1558" s="7">
        <v>314</v>
      </c>
      <c r="AK1558" s="7">
        <v>58249077</v>
      </c>
      <c r="AL1558" s="6">
        <v>956.44984399999998</v>
      </c>
      <c r="AM1558" s="7">
        <v>62936096</v>
      </c>
      <c r="AN1558" s="5">
        <v>48.553829999999998</v>
      </c>
    </row>
    <row r="1559" spans="1:40" x14ac:dyDescent="0.3">
      <c r="A1559" s="4" t="s">
        <v>1608</v>
      </c>
      <c r="B1559" s="2">
        <v>6629942</v>
      </c>
      <c r="C1559" s="1" t="s">
        <v>41</v>
      </c>
      <c r="D1559" s="5">
        <v>3134.0115744</v>
      </c>
      <c r="E1559" s="6">
        <v>6748.0115740000001</v>
      </c>
      <c r="F1559" s="6" t="s">
        <v>42</v>
      </c>
      <c r="G1559" s="5">
        <v>-1.1839999999999999</v>
      </c>
      <c r="H1559" s="5" t="s">
        <v>799</v>
      </c>
      <c r="I1559" s="5">
        <v>-1.1839999999999999</v>
      </c>
      <c r="J1559" s="5" t="s">
        <v>799</v>
      </c>
      <c r="K1559" s="5" t="s">
        <v>799</v>
      </c>
      <c r="L1559" s="5">
        <v>2.8883013899999996</v>
      </c>
      <c r="M1559" s="5">
        <v>24.724187000000001</v>
      </c>
      <c r="N1559" s="5" t="s">
        <v>42</v>
      </c>
      <c r="O1559" s="5" t="s">
        <v>42</v>
      </c>
      <c r="P1559" s="5">
        <v>1.2984439999999999</v>
      </c>
      <c r="Q1559" s="5">
        <v>7.742985</v>
      </c>
      <c r="R1559" s="5">
        <v>7.742985</v>
      </c>
      <c r="S1559" s="1" t="s">
        <v>49</v>
      </c>
      <c r="T1559" s="7">
        <v>5510000</v>
      </c>
      <c r="U1559" s="7">
        <v>6220000</v>
      </c>
      <c r="V1559" s="7">
        <v>5437000</v>
      </c>
      <c r="W1559" s="7">
        <v>4689000</v>
      </c>
      <c r="X1559" s="7">
        <v>5197000</v>
      </c>
      <c r="Y1559" s="7">
        <v>5243000</v>
      </c>
      <c r="Z1559" s="7">
        <v>5331000</v>
      </c>
      <c r="AA1559" s="7">
        <v>5510000</v>
      </c>
      <c r="AB1559" s="5">
        <v>18.748000000000001</v>
      </c>
      <c r="AC1559" s="5">
        <v>13.489000000000001</v>
      </c>
      <c r="AD1559" s="5">
        <v>19.946000000000002</v>
      </c>
      <c r="AE1559" s="5">
        <v>14.893000000000001</v>
      </c>
      <c r="AF1559" s="7">
        <v>179287052</v>
      </c>
      <c r="AG1559" s="7">
        <v>179254637</v>
      </c>
      <c r="AH1559" s="7">
        <v>178452889</v>
      </c>
      <c r="AI1559" s="5">
        <v>23.76</v>
      </c>
      <c r="AJ1559" s="7">
        <v>176</v>
      </c>
      <c r="AK1559" s="7">
        <v>42591108</v>
      </c>
      <c r="AL1559" s="6">
        <v>744.49256700000001</v>
      </c>
      <c r="AM1559" s="7">
        <v>38892401</v>
      </c>
      <c r="AN1559" s="8">
        <v>21.692299999999999</v>
      </c>
    </row>
    <row r="1560" spans="1:40" x14ac:dyDescent="0.3">
      <c r="A1560" s="4" t="s">
        <v>1609</v>
      </c>
      <c r="B1560" s="2">
        <v>27851507</v>
      </c>
      <c r="C1560" s="1" t="s">
        <v>41</v>
      </c>
      <c r="D1560" s="5">
        <v>2139.32839788</v>
      </c>
      <c r="E1560" s="6">
        <v>2020.2953970000001</v>
      </c>
      <c r="F1560" s="6">
        <v>2017.8963979999999</v>
      </c>
      <c r="G1560" s="5">
        <v>-0.13800000000000001</v>
      </c>
      <c r="H1560" s="5" t="s">
        <v>799</v>
      </c>
      <c r="I1560" s="5">
        <v>-0.13800000000000001</v>
      </c>
      <c r="J1560" s="5" t="s">
        <v>799</v>
      </c>
      <c r="K1560" s="5">
        <v>28.443464120041497</v>
      </c>
      <c r="L1560" s="5">
        <v>18.666163000960299</v>
      </c>
      <c r="M1560" s="5" t="s">
        <v>799</v>
      </c>
      <c r="N1560" s="5" t="s">
        <v>42</v>
      </c>
      <c r="O1560" s="5" t="s">
        <v>42</v>
      </c>
      <c r="P1560" s="5">
        <v>0.818693</v>
      </c>
      <c r="Q1560" s="5" t="s">
        <v>799</v>
      </c>
      <c r="R1560" s="5" t="s">
        <v>799</v>
      </c>
      <c r="S1560" s="1" t="s">
        <v>49</v>
      </c>
      <c r="T1560" s="7">
        <v>1824483</v>
      </c>
      <c r="U1560" s="7">
        <v>1433983</v>
      </c>
      <c r="V1560" s="7">
        <v>1168002</v>
      </c>
      <c r="W1560" s="7">
        <v>958490</v>
      </c>
      <c r="X1560" s="7">
        <v>2467921</v>
      </c>
      <c r="Y1560" s="7">
        <v>2232320</v>
      </c>
      <c r="Z1560" s="7">
        <v>2013749</v>
      </c>
      <c r="AA1560" s="7">
        <v>1824483</v>
      </c>
      <c r="AB1560" s="8">
        <v>11.023999999999999</v>
      </c>
      <c r="AC1560" s="8">
        <v>10.454000000000001</v>
      </c>
      <c r="AD1560" s="5">
        <v>-5.7169999999999996</v>
      </c>
      <c r="AE1560" s="5">
        <v>-3.7959999999999998</v>
      </c>
      <c r="AF1560" s="7">
        <v>191595786</v>
      </c>
      <c r="AG1560" s="7">
        <v>191236747</v>
      </c>
      <c r="AH1560" s="7">
        <v>188911520</v>
      </c>
      <c r="AI1560" s="5">
        <v>42.88</v>
      </c>
      <c r="AJ1560" s="7">
        <v>169</v>
      </c>
      <c r="AK1560" s="7">
        <v>82207666</v>
      </c>
      <c r="AL1560" s="6">
        <v>917.43755199999998</v>
      </c>
      <c r="AM1560" s="7">
        <v>100482711</v>
      </c>
      <c r="AN1560" s="5">
        <v>52.417720000000003</v>
      </c>
    </row>
    <row r="1561" spans="1:40" x14ac:dyDescent="0.3">
      <c r="A1561" s="4" t="s">
        <v>1610</v>
      </c>
      <c r="B1561" s="2">
        <v>10655322</v>
      </c>
      <c r="C1561" s="1" t="s">
        <v>54</v>
      </c>
      <c r="D1561" s="5">
        <v>2347.5191835000001</v>
      </c>
      <c r="E1561" s="6">
        <v>6780.1361829999996</v>
      </c>
      <c r="F1561" s="6" t="s">
        <v>42</v>
      </c>
      <c r="G1561" s="5">
        <v>-7.0000000000000007E-2</v>
      </c>
      <c r="H1561" s="5">
        <v>27.334593999999999</v>
      </c>
      <c r="I1561" s="5">
        <v>-7.0000000000000007E-2</v>
      </c>
      <c r="J1561" s="5">
        <v>27.334593999999999</v>
      </c>
      <c r="K1561" s="5">
        <v>0.82107774000000011</v>
      </c>
      <c r="L1561" s="5">
        <v>0.82107774000000011</v>
      </c>
      <c r="M1561" s="5" t="s">
        <v>799</v>
      </c>
      <c r="N1561" s="5" t="s">
        <v>42</v>
      </c>
      <c r="O1561" s="5" t="s">
        <v>42</v>
      </c>
      <c r="P1561" s="5">
        <v>2.498799</v>
      </c>
      <c r="Q1561" s="5">
        <v>4.6246539999999996</v>
      </c>
      <c r="R1561" s="5">
        <v>4.6246539999999996</v>
      </c>
      <c r="S1561" s="1" t="s">
        <v>49</v>
      </c>
      <c r="T1561" s="7">
        <v>2382602</v>
      </c>
      <c r="U1561" s="7">
        <v>3057065</v>
      </c>
      <c r="V1561" s="7">
        <v>1476977</v>
      </c>
      <c r="W1561" s="7">
        <v>754221</v>
      </c>
      <c r="X1561" s="7">
        <v>2713358</v>
      </c>
      <c r="Y1561" s="7">
        <v>2610882</v>
      </c>
      <c r="Z1561" s="7">
        <v>2449938</v>
      </c>
      <c r="AA1561" s="7">
        <v>2382602</v>
      </c>
      <c r="AB1561" s="5">
        <v>54.741</v>
      </c>
      <c r="AC1561" s="5">
        <v>54.499000000000002</v>
      </c>
      <c r="AD1561" s="5">
        <v>55.695999999999998</v>
      </c>
      <c r="AE1561" s="5">
        <v>54.057000000000002</v>
      </c>
      <c r="AF1561" s="7">
        <v>162391343</v>
      </c>
      <c r="AG1561" s="7">
        <v>111516601</v>
      </c>
      <c r="AH1561" s="7">
        <v>88608800</v>
      </c>
      <c r="AI1561" s="5">
        <v>93.55</v>
      </c>
      <c r="AJ1561" s="7">
        <v>290</v>
      </c>
      <c r="AK1561" s="7">
        <v>151868325</v>
      </c>
      <c r="AL1561" s="6">
        <v>2196.0159789999998</v>
      </c>
      <c r="AM1561" s="7">
        <v>156699321</v>
      </c>
      <c r="AN1561" s="5">
        <v>96.521990000000002</v>
      </c>
    </row>
    <row r="1562" spans="1:40" x14ac:dyDescent="0.3">
      <c r="A1562" s="4" t="s">
        <v>1611</v>
      </c>
      <c r="B1562" s="2">
        <v>4094856</v>
      </c>
      <c r="C1562" s="1" t="s">
        <v>41</v>
      </c>
      <c r="D1562" s="5">
        <v>2276.0778922200002</v>
      </c>
      <c r="E1562" s="6">
        <v>1771.2478920000001</v>
      </c>
      <c r="F1562" s="6" t="s">
        <v>42</v>
      </c>
      <c r="G1562" s="5">
        <v>1.49</v>
      </c>
      <c r="H1562" s="5">
        <v>10.350332999999999</v>
      </c>
      <c r="I1562" s="5">
        <v>1.49</v>
      </c>
      <c r="J1562" s="5">
        <v>10.350332999999999</v>
      </c>
      <c r="K1562" s="5">
        <v>2.33283358</v>
      </c>
      <c r="L1562" s="5">
        <v>2.33283358</v>
      </c>
      <c r="M1562" s="5">
        <v>12.983497</v>
      </c>
      <c r="N1562" s="5" t="s">
        <v>42</v>
      </c>
      <c r="O1562" s="5" t="s">
        <v>42</v>
      </c>
      <c r="P1562" s="5">
        <v>1.6465449999999999</v>
      </c>
      <c r="Q1562" s="5">
        <v>6.8766299999999996</v>
      </c>
      <c r="R1562" s="5">
        <v>6.8766299999999996</v>
      </c>
      <c r="S1562" s="1" t="s">
        <v>49</v>
      </c>
      <c r="T1562" s="7">
        <v>1130604</v>
      </c>
      <c r="U1562" s="7">
        <v>919998</v>
      </c>
      <c r="V1562" s="7">
        <v>662428</v>
      </c>
      <c r="W1562" s="7">
        <v>474560</v>
      </c>
      <c r="X1562" s="7">
        <v>1075736</v>
      </c>
      <c r="Y1562" s="7">
        <v>1111497</v>
      </c>
      <c r="Z1562" s="7">
        <v>1128956</v>
      </c>
      <c r="AA1562" s="7">
        <v>1130604</v>
      </c>
      <c r="AB1562" s="5">
        <v>43.454999999999998</v>
      </c>
      <c r="AC1562" s="5">
        <v>44.279000000000003</v>
      </c>
      <c r="AD1562" s="8">
        <v>24.17</v>
      </c>
      <c r="AE1562" s="8">
        <v>22.76</v>
      </c>
      <c r="AF1562" s="7">
        <v>32504000</v>
      </c>
      <c r="AG1562" s="7">
        <v>32617000</v>
      </c>
      <c r="AH1562" s="7">
        <v>32772000</v>
      </c>
      <c r="AI1562" s="5">
        <v>95.67</v>
      </c>
      <c r="AJ1562" s="7">
        <v>454</v>
      </c>
      <c r="AK1562" s="7">
        <v>31100197</v>
      </c>
      <c r="AL1562" s="6">
        <v>2177.6357929999999</v>
      </c>
      <c r="AM1562" s="7">
        <v>32144741</v>
      </c>
      <c r="AN1562" s="8">
        <v>98.888300000000001</v>
      </c>
    </row>
    <row r="1563" spans="1:40" x14ac:dyDescent="0.3">
      <c r="A1563" s="4" t="s">
        <v>1612</v>
      </c>
      <c r="B1563" s="2">
        <v>4995937</v>
      </c>
      <c r="C1563" s="1" t="s">
        <v>54</v>
      </c>
      <c r="D1563" s="5">
        <v>2235.9501414000001</v>
      </c>
      <c r="E1563" s="6">
        <v>2340.3691410000001</v>
      </c>
      <c r="F1563" s="6" t="s">
        <v>42</v>
      </c>
      <c r="G1563" s="8">
        <v>2.2799999999999998</v>
      </c>
      <c r="H1563" s="5">
        <v>18.670694999999998</v>
      </c>
      <c r="I1563" s="8">
        <v>2.2799999999999998</v>
      </c>
      <c r="J1563" s="5">
        <v>18.670694999999998</v>
      </c>
      <c r="K1563" s="5">
        <v>3.3777874900000002</v>
      </c>
      <c r="L1563" s="5">
        <v>2.1734798</v>
      </c>
      <c r="M1563" s="5">
        <v>14.294525999999999</v>
      </c>
      <c r="N1563" s="5" t="s">
        <v>42</v>
      </c>
      <c r="O1563" s="5" t="s">
        <v>42</v>
      </c>
      <c r="P1563" s="5">
        <v>1.40924</v>
      </c>
      <c r="Q1563" s="5">
        <v>9.8807290000000005</v>
      </c>
      <c r="R1563" s="5">
        <v>9.8807290000000005</v>
      </c>
      <c r="S1563" s="1" t="s">
        <v>49</v>
      </c>
      <c r="T1563" s="7">
        <v>1689651</v>
      </c>
      <c r="U1563" s="7">
        <v>1513616</v>
      </c>
      <c r="V1563" s="7">
        <v>1334223</v>
      </c>
      <c r="W1563" s="7">
        <v>1163466</v>
      </c>
      <c r="X1563" s="7">
        <v>1660732</v>
      </c>
      <c r="Y1563" s="7">
        <v>1679075</v>
      </c>
      <c r="Z1563" s="7">
        <v>1703466</v>
      </c>
      <c r="AA1563" s="7">
        <v>1689651</v>
      </c>
      <c r="AB1563" s="5">
        <v>26.847999999999999</v>
      </c>
      <c r="AC1563" s="5">
        <v>25.869</v>
      </c>
      <c r="AD1563" s="5">
        <v>14.555999999999999</v>
      </c>
      <c r="AE1563" s="5">
        <v>13.696</v>
      </c>
      <c r="AF1563" s="7">
        <v>11930883</v>
      </c>
      <c r="AG1563" s="7">
        <v>11927107</v>
      </c>
      <c r="AH1563" s="7">
        <v>11879695</v>
      </c>
      <c r="AI1563" s="5">
        <v>92.96</v>
      </c>
      <c r="AJ1563" s="7">
        <v>315</v>
      </c>
      <c r="AK1563" s="7">
        <v>11211069</v>
      </c>
      <c r="AL1563" s="6">
        <v>2078.5321920000001</v>
      </c>
      <c r="AM1563" s="7">
        <v>11872640</v>
      </c>
      <c r="AN1563" s="5">
        <v>98.445279999999997</v>
      </c>
    </row>
    <row r="1564" spans="1:40" x14ac:dyDescent="0.3">
      <c r="A1564" s="4" t="s">
        <v>1613</v>
      </c>
      <c r="B1564" s="2">
        <v>4914178</v>
      </c>
      <c r="C1564" s="1" t="s">
        <v>41</v>
      </c>
      <c r="D1564" s="5">
        <v>2247.0945385999999</v>
      </c>
      <c r="E1564" s="6">
        <v>2163.9405379999998</v>
      </c>
      <c r="F1564" s="6" t="s">
        <v>42</v>
      </c>
      <c r="G1564" s="8">
        <v>1.1499999999999999</v>
      </c>
      <c r="H1564" s="5">
        <v>17.606251</v>
      </c>
      <c r="I1564" s="8">
        <v>1.1499999999999999</v>
      </c>
      <c r="J1564" s="5">
        <v>17.606251</v>
      </c>
      <c r="K1564" s="5">
        <v>11.001548170000001</v>
      </c>
      <c r="L1564" s="5">
        <v>1.3088879099999999</v>
      </c>
      <c r="M1564" s="5">
        <v>14.972447000000001</v>
      </c>
      <c r="N1564" s="5" t="s">
        <v>42</v>
      </c>
      <c r="O1564" s="5" t="s">
        <v>42</v>
      </c>
      <c r="P1564" s="5">
        <v>1.7866439999999999</v>
      </c>
      <c r="Q1564" s="5">
        <v>8.9181799999999996</v>
      </c>
      <c r="R1564" s="5">
        <v>8.9181799999999996</v>
      </c>
      <c r="S1564" s="1" t="s">
        <v>49</v>
      </c>
      <c r="T1564" s="7">
        <v>1132924</v>
      </c>
      <c r="U1564" s="7">
        <v>1065480</v>
      </c>
      <c r="V1564" s="7">
        <v>1131686</v>
      </c>
      <c r="W1564" s="7">
        <v>1027653</v>
      </c>
      <c r="X1564" s="7">
        <v>1211176</v>
      </c>
      <c r="Y1564" s="7">
        <v>1191154</v>
      </c>
      <c r="Z1564" s="7">
        <v>1166568</v>
      </c>
      <c r="AA1564" s="7">
        <v>1132924</v>
      </c>
      <c r="AB1564" s="8">
        <v>44.93</v>
      </c>
      <c r="AC1564" s="5">
        <v>47.377000000000002</v>
      </c>
      <c r="AD1564" s="8">
        <v>14.78</v>
      </c>
      <c r="AE1564" s="5">
        <v>17.736000000000001</v>
      </c>
      <c r="AF1564" s="7">
        <v>24324470</v>
      </c>
      <c r="AG1564" s="7">
        <v>24378025</v>
      </c>
      <c r="AH1564" s="7">
        <v>24174123</v>
      </c>
      <c r="AI1564" s="5">
        <v>93.69</v>
      </c>
      <c r="AJ1564" s="7">
        <v>294</v>
      </c>
      <c r="AK1564" s="7">
        <v>22790751</v>
      </c>
      <c r="AL1564" s="6">
        <v>2105.4095769999999</v>
      </c>
      <c r="AM1564" s="7">
        <v>23502148</v>
      </c>
      <c r="AN1564" s="5">
        <v>96.61936</v>
      </c>
    </row>
    <row r="1565" spans="1:40" x14ac:dyDescent="0.3">
      <c r="A1565" s="4" t="s">
        <v>1614</v>
      </c>
      <c r="B1565" s="2">
        <v>4991114</v>
      </c>
      <c r="C1565" s="1" t="s">
        <v>41</v>
      </c>
      <c r="D1565" s="5">
        <v>2216.0593180999999</v>
      </c>
      <c r="E1565" s="6">
        <v>1956.0463179999999</v>
      </c>
      <c r="F1565" s="6" t="s">
        <v>42</v>
      </c>
      <c r="G1565" s="5">
        <v>0.25600000000000001</v>
      </c>
      <c r="H1565" s="5" t="s">
        <v>799</v>
      </c>
      <c r="I1565" s="5">
        <v>0.25600000000000001</v>
      </c>
      <c r="J1565" s="5" t="s">
        <v>799</v>
      </c>
      <c r="K1565" s="5">
        <v>3.9954430799999998</v>
      </c>
      <c r="L1565" s="5">
        <v>3.9954430799999998</v>
      </c>
      <c r="M1565" s="5">
        <v>66.083444999999998</v>
      </c>
      <c r="N1565" s="5" t="s">
        <v>42</v>
      </c>
      <c r="O1565" s="5" t="s">
        <v>42</v>
      </c>
      <c r="P1565" s="5">
        <v>5.5015590000000003</v>
      </c>
      <c r="Q1565" s="5">
        <v>52.749212999999997</v>
      </c>
      <c r="R1565" s="5">
        <v>52.749212999999997</v>
      </c>
      <c r="S1565" s="1" t="s">
        <v>49</v>
      </c>
      <c r="T1565" s="7">
        <v>405059</v>
      </c>
      <c r="U1565" s="7">
        <v>399079</v>
      </c>
      <c r="V1565" s="7">
        <v>359364</v>
      </c>
      <c r="W1565" s="7">
        <v>296576</v>
      </c>
      <c r="X1565" s="7">
        <v>355544</v>
      </c>
      <c r="Y1565" s="7">
        <v>370222</v>
      </c>
      <c r="Z1565" s="7">
        <v>391115</v>
      </c>
      <c r="AA1565" s="7">
        <v>405059</v>
      </c>
      <c r="AB1565" s="5">
        <v>50.591999999999999</v>
      </c>
      <c r="AC1565" s="5">
        <v>50.902999999999999</v>
      </c>
      <c r="AD1565" s="5">
        <v>16.934999999999999</v>
      </c>
      <c r="AE1565" s="8">
        <v>9.827</v>
      </c>
      <c r="AF1565" s="7">
        <v>45133051</v>
      </c>
      <c r="AG1565" s="7">
        <v>45028141</v>
      </c>
      <c r="AH1565" s="7">
        <v>44449975</v>
      </c>
      <c r="AI1565" s="5">
        <v>43.88</v>
      </c>
      <c r="AJ1565" s="7">
        <v>228</v>
      </c>
      <c r="AK1565" s="7">
        <v>19803327</v>
      </c>
      <c r="AL1565" s="6">
        <v>972.34335499999997</v>
      </c>
      <c r="AM1565" s="7">
        <v>23002742</v>
      </c>
      <c r="AN1565" s="8">
        <v>50.965899999999998</v>
      </c>
    </row>
    <row r="1566" spans="1:40" x14ac:dyDescent="0.3">
      <c r="A1566" s="4" t="s">
        <v>1615</v>
      </c>
      <c r="B1566" s="2">
        <v>4133210</v>
      </c>
      <c r="C1566" s="1" t="s">
        <v>54</v>
      </c>
      <c r="D1566" s="5">
        <v>2064.752559</v>
      </c>
      <c r="E1566" s="6">
        <v>2611.328559</v>
      </c>
      <c r="F1566" s="6" t="s">
        <v>42</v>
      </c>
      <c r="G1566" s="8">
        <v>1.07</v>
      </c>
      <c r="H1566" s="5">
        <v>28.099406999999999</v>
      </c>
      <c r="I1566" s="8">
        <v>1.07</v>
      </c>
      <c r="J1566" s="5">
        <v>28.099406999999999</v>
      </c>
      <c r="K1566" s="5">
        <v>4.2443373300000005</v>
      </c>
      <c r="L1566" s="5">
        <v>2.2156408700000001</v>
      </c>
      <c r="M1566" s="5" t="s">
        <v>799</v>
      </c>
      <c r="N1566" s="5" t="s">
        <v>42</v>
      </c>
      <c r="O1566" s="5" t="s">
        <v>42</v>
      </c>
      <c r="P1566" s="5">
        <v>1.5646899999999999</v>
      </c>
      <c r="Q1566" s="5">
        <v>12.826834</v>
      </c>
      <c r="R1566" s="5">
        <v>12.826834</v>
      </c>
      <c r="S1566" s="1" t="s">
        <v>49</v>
      </c>
      <c r="T1566" s="7">
        <v>1665187</v>
      </c>
      <c r="U1566" s="7">
        <v>1757109</v>
      </c>
      <c r="V1566" s="7">
        <v>1510644</v>
      </c>
      <c r="W1566" s="7">
        <v>1176274</v>
      </c>
      <c r="X1566" s="7">
        <v>1668911</v>
      </c>
      <c r="Y1566" s="7">
        <v>1635264</v>
      </c>
      <c r="Z1566" s="7">
        <v>1607948</v>
      </c>
      <c r="AA1566" s="7">
        <v>1665187</v>
      </c>
      <c r="AB1566" s="5">
        <v>20.960999999999999</v>
      </c>
      <c r="AC1566" s="5">
        <v>18.738</v>
      </c>
      <c r="AD1566" s="8">
        <v>12.193</v>
      </c>
      <c r="AE1566" s="8">
        <v>11.263999999999999</v>
      </c>
      <c r="AF1566" s="7">
        <v>20751282</v>
      </c>
      <c r="AG1566" s="7">
        <v>20747039</v>
      </c>
      <c r="AH1566" s="7">
        <v>20642396</v>
      </c>
      <c r="AI1566" s="5">
        <v>95.2</v>
      </c>
      <c r="AJ1566" s="7">
        <v>311</v>
      </c>
      <c r="AK1566" s="7">
        <v>19754977</v>
      </c>
      <c r="AL1566" s="6">
        <v>1965.6202109999999</v>
      </c>
      <c r="AM1566" s="7">
        <v>20470295</v>
      </c>
      <c r="AN1566" s="5">
        <v>98.645930000000007</v>
      </c>
    </row>
    <row r="1567" spans="1:40" x14ac:dyDescent="0.3">
      <c r="A1567" s="4" t="s">
        <v>1616</v>
      </c>
      <c r="B1567" s="2">
        <v>4980633</v>
      </c>
      <c r="C1567" s="1" t="s">
        <v>54</v>
      </c>
      <c r="D1567" s="5">
        <v>2303.2149267</v>
      </c>
      <c r="E1567" s="6">
        <v>2915.5899260000001</v>
      </c>
      <c r="F1567" s="6" t="s">
        <v>42</v>
      </c>
      <c r="G1567" s="8">
        <v>3.16</v>
      </c>
      <c r="H1567" s="5">
        <v>3.489039</v>
      </c>
      <c r="I1567" s="8">
        <v>3.16</v>
      </c>
      <c r="J1567" s="5">
        <v>3.489039</v>
      </c>
      <c r="K1567" s="5">
        <v>0.81341551000000001</v>
      </c>
      <c r="L1567" s="5">
        <v>0.81105836999999992</v>
      </c>
      <c r="M1567" s="5">
        <v>2.796119</v>
      </c>
      <c r="N1567" s="5" t="s">
        <v>42</v>
      </c>
      <c r="O1567" s="5" t="s">
        <v>42</v>
      </c>
      <c r="P1567" s="5">
        <v>2.1184340000000002</v>
      </c>
      <c r="Q1567" s="5">
        <v>3.321383</v>
      </c>
      <c r="R1567" s="5">
        <v>3.321383</v>
      </c>
      <c r="S1567" s="1" t="s">
        <v>49</v>
      </c>
      <c r="T1567" s="7">
        <v>1341222</v>
      </c>
      <c r="U1567" s="7">
        <v>1562873</v>
      </c>
      <c r="V1567" s="7">
        <v>540786</v>
      </c>
      <c r="W1567" s="7">
        <v>915892</v>
      </c>
      <c r="X1567" s="7">
        <v>1376295</v>
      </c>
      <c r="Y1567" s="7">
        <v>1399488</v>
      </c>
      <c r="Z1567" s="7">
        <v>1348127</v>
      </c>
      <c r="AA1567" s="7">
        <v>1341222</v>
      </c>
      <c r="AB1567" s="5">
        <v>75.483000000000004</v>
      </c>
      <c r="AC1567" s="5">
        <v>75.072999999999993</v>
      </c>
      <c r="AD1567" s="5">
        <v>63.844999999999999</v>
      </c>
      <c r="AE1567" s="5">
        <v>63.664999999999999</v>
      </c>
      <c r="AF1567" s="7">
        <v>47293941</v>
      </c>
      <c r="AG1567" s="7">
        <v>49944039</v>
      </c>
      <c r="AH1567" s="7">
        <v>48965499</v>
      </c>
      <c r="AI1567" s="5">
        <v>75.930000000000007</v>
      </c>
      <c r="AJ1567" s="7">
        <v>349</v>
      </c>
      <c r="AK1567" s="7">
        <v>35910936</v>
      </c>
      <c r="AL1567" s="6">
        <v>1748.8625830000001</v>
      </c>
      <c r="AM1567" s="7">
        <v>40287318</v>
      </c>
      <c r="AN1567" s="5">
        <v>85.184950000000001</v>
      </c>
    </row>
    <row r="1568" spans="1:40" x14ac:dyDescent="0.3">
      <c r="A1568" s="4" t="s">
        <v>1617</v>
      </c>
      <c r="B1568" s="2">
        <v>4988369</v>
      </c>
      <c r="C1568" s="1" t="s">
        <v>41</v>
      </c>
      <c r="D1568" s="5">
        <v>1976.2619558399999</v>
      </c>
      <c r="E1568" s="6">
        <v>2447.7569549999998</v>
      </c>
      <c r="F1568" s="6" t="s">
        <v>42</v>
      </c>
      <c r="G1568" s="5">
        <v>0.63</v>
      </c>
      <c r="H1568" s="5">
        <v>48.241155999999997</v>
      </c>
      <c r="I1568" s="5">
        <v>0.63</v>
      </c>
      <c r="J1568" s="5">
        <v>117.5</v>
      </c>
      <c r="K1568" s="5">
        <v>7.5422606499999993</v>
      </c>
      <c r="L1568" s="5">
        <v>2.2649012800000001</v>
      </c>
      <c r="M1568" s="5" t="s">
        <v>799</v>
      </c>
      <c r="N1568" s="5" t="s">
        <v>42</v>
      </c>
      <c r="O1568" s="5" t="s">
        <v>42</v>
      </c>
      <c r="P1568" s="5">
        <v>2.4081760000000001</v>
      </c>
      <c r="Q1568" s="5">
        <v>18.843612</v>
      </c>
      <c r="R1568" s="5">
        <v>18.843612</v>
      </c>
      <c r="S1568" s="1" t="s">
        <v>49</v>
      </c>
      <c r="T1568" s="7">
        <v>860488</v>
      </c>
      <c r="U1568" s="7">
        <v>669448</v>
      </c>
      <c r="V1568" s="7">
        <v>481384</v>
      </c>
      <c r="W1568" s="7">
        <v>661659</v>
      </c>
      <c r="X1568" s="7">
        <v>1016436</v>
      </c>
      <c r="Y1568" s="7">
        <v>974176</v>
      </c>
      <c r="Z1568" s="7">
        <v>913440</v>
      </c>
      <c r="AA1568" s="7">
        <v>860488</v>
      </c>
      <c r="AB1568" s="8">
        <v>12.782999999999999</v>
      </c>
      <c r="AC1568" s="8">
        <v>11.701000000000001</v>
      </c>
      <c r="AD1568" s="5">
        <v>13.378</v>
      </c>
      <c r="AE1568" s="8">
        <v>11.864000000000001</v>
      </c>
      <c r="AF1568" s="7">
        <v>18428955</v>
      </c>
      <c r="AG1568" s="7">
        <v>18420008</v>
      </c>
      <c r="AH1568" s="7">
        <v>15747289</v>
      </c>
      <c r="AI1568" s="5">
        <v>88.28</v>
      </c>
      <c r="AJ1568" s="7">
        <v>184</v>
      </c>
      <c r="AK1568" s="7">
        <v>18020259</v>
      </c>
      <c r="AL1568" s="6">
        <v>1744.7214759999999</v>
      </c>
      <c r="AM1568" s="7">
        <v>18931754</v>
      </c>
      <c r="AN1568" s="5">
        <v>92.749470000000002</v>
      </c>
    </row>
    <row r="1569" spans="1:40" x14ac:dyDescent="0.3">
      <c r="A1569" s="4" t="s">
        <v>1618</v>
      </c>
      <c r="B1569" s="2">
        <v>100464</v>
      </c>
      <c r="C1569" s="1" t="s">
        <v>41</v>
      </c>
      <c r="D1569" s="5">
        <v>2180.8952071600002</v>
      </c>
      <c r="E1569" s="6" t="s">
        <v>42</v>
      </c>
      <c r="F1569" s="6">
        <v>2399.752207</v>
      </c>
      <c r="G1569" s="5">
        <v>0.83899999999999997</v>
      </c>
      <c r="H1569" s="5">
        <v>96.3783783783784</v>
      </c>
      <c r="I1569" s="5">
        <v>0.83899999999999997</v>
      </c>
      <c r="J1569" s="5">
        <v>10.773413897280999</v>
      </c>
      <c r="K1569" s="5">
        <v>1.32655270221681</v>
      </c>
      <c r="L1569" s="5">
        <v>1.10228371248667</v>
      </c>
      <c r="M1569" s="5">
        <v>44.133662999999999</v>
      </c>
      <c r="N1569" s="5" t="s">
        <v>42</v>
      </c>
      <c r="O1569" s="5" t="s">
        <v>42</v>
      </c>
      <c r="P1569" s="5" t="s">
        <v>42</v>
      </c>
      <c r="Q1569" s="5" t="s">
        <v>42</v>
      </c>
      <c r="R1569" s="5" t="s">
        <v>42</v>
      </c>
      <c r="S1569" s="1" t="s">
        <v>49</v>
      </c>
      <c r="T1569" s="7">
        <v>701311</v>
      </c>
      <c r="U1569" s="7">
        <v>699852</v>
      </c>
      <c r="V1569" s="7">
        <v>640261</v>
      </c>
      <c r="W1569" s="7">
        <v>701130</v>
      </c>
      <c r="X1569" s="7">
        <v>717085</v>
      </c>
      <c r="Y1569" s="7">
        <v>700367</v>
      </c>
      <c r="Z1569" s="7">
        <v>698823</v>
      </c>
      <c r="AA1569" s="7">
        <v>701311</v>
      </c>
      <c r="AB1569" s="5" t="s">
        <v>42</v>
      </c>
      <c r="AC1569" s="5" t="s">
        <v>42</v>
      </c>
      <c r="AD1569" s="5" t="s">
        <v>42</v>
      </c>
      <c r="AE1569" s="5" t="s">
        <v>42</v>
      </c>
      <c r="AF1569" s="7">
        <v>61206606</v>
      </c>
      <c r="AG1569" s="7">
        <v>61205969</v>
      </c>
      <c r="AH1569" s="7">
        <v>61070095</v>
      </c>
      <c r="AI1569" s="5">
        <v>77.709999999999994</v>
      </c>
      <c r="AJ1569" s="7">
        <v>282</v>
      </c>
      <c r="AK1569" s="7">
        <v>47525567</v>
      </c>
      <c r="AL1569" s="6">
        <v>1694.7617190000001</v>
      </c>
      <c r="AM1569" s="7">
        <v>60155876</v>
      </c>
      <c r="AN1569" s="5">
        <v>98.361379999999997</v>
      </c>
    </row>
    <row r="1570" spans="1:40" x14ac:dyDescent="0.3">
      <c r="A1570" s="4" t="s">
        <v>1619</v>
      </c>
      <c r="B1570" s="2">
        <v>100541</v>
      </c>
      <c r="C1570" s="1" t="s">
        <v>54</v>
      </c>
      <c r="D1570" s="5">
        <v>2271.8377605999999</v>
      </c>
      <c r="E1570" s="6" t="s">
        <v>42</v>
      </c>
      <c r="F1570" s="6">
        <v>1538.126761</v>
      </c>
      <c r="G1570" s="8">
        <v>1.18</v>
      </c>
      <c r="H1570" s="5">
        <v>11.6416938110749</v>
      </c>
      <c r="I1570" s="8">
        <v>1.18</v>
      </c>
      <c r="J1570" s="5">
        <v>11.6416938110749</v>
      </c>
      <c r="K1570" s="5">
        <v>1.3735538251764601</v>
      </c>
      <c r="L1570" s="5">
        <v>0.85466956226265789</v>
      </c>
      <c r="M1570" s="5">
        <v>16.826741999999999</v>
      </c>
      <c r="N1570" s="5" t="s">
        <v>42</v>
      </c>
      <c r="O1570" s="5" t="s">
        <v>42</v>
      </c>
      <c r="P1570" s="5" t="s">
        <v>42</v>
      </c>
      <c r="Q1570" s="5" t="s">
        <v>42</v>
      </c>
      <c r="R1570" s="5" t="s">
        <v>42</v>
      </c>
      <c r="S1570" s="1" t="s">
        <v>49</v>
      </c>
      <c r="T1570" s="7">
        <v>629482</v>
      </c>
      <c r="U1570" s="7">
        <v>630551</v>
      </c>
      <c r="V1570" s="7">
        <v>645087</v>
      </c>
      <c r="W1570" s="7">
        <v>662329</v>
      </c>
      <c r="X1570" s="7">
        <v>638740</v>
      </c>
      <c r="Y1570" s="7">
        <v>637375</v>
      </c>
      <c r="Z1570" s="7">
        <v>621029</v>
      </c>
      <c r="AA1570" s="7">
        <v>629482</v>
      </c>
      <c r="AB1570" s="5" t="s">
        <v>42</v>
      </c>
      <c r="AC1570" s="5" t="s">
        <v>42</v>
      </c>
      <c r="AD1570" s="5" t="s">
        <v>42</v>
      </c>
      <c r="AE1570" s="5" t="s">
        <v>42</v>
      </c>
      <c r="AF1570" s="7">
        <v>63564028</v>
      </c>
      <c r="AG1570" s="7">
        <v>56367924</v>
      </c>
      <c r="AH1570" s="7">
        <v>56140713</v>
      </c>
      <c r="AI1570" s="5">
        <v>90.54</v>
      </c>
      <c r="AJ1570" s="7">
        <v>279</v>
      </c>
      <c r="AK1570" s="7">
        <v>57550881</v>
      </c>
      <c r="AL1570" s="6">
        <v>2056.8684859999998</v>
      </c>
      <c r="AM1570" s="7">
        <v>62031940</v>
      </c>
      <c r="AN1570" s="5">
        <v>97.587140000000005</v>
      </c>
    </row>
    <row r="1571" spans="1:40" x14ac:dyDescent="0.3">
      <c r="A1571" s="4" t="s">
        <v>1620</v>
      </c>
      <c r="B1571" s="2">
        <v>4992571</v>
      </c>
      <c r="C1571" s="1" t="s">
        <v>54</v>
      </c>
      <c r="D1571" s="5">
        <v>2161.28301534</v>
      </c>
      <c r="E1571" s="6">
        <v>4052.4830149999998</v>
      </c>
      <c r="F1571" s="6" t="s">
        <v>42</v>
      </c>
      <c r="G1571" s="5">
        <v>0.17</v>
      </c>
      <c r="H1571" s="5" t="s">
        <v>799</v>
      </c>
      <c r="I1571" s="5">
        <v>0.20499999999999999</v>
      </c>
      <c r="J1571" s="5" t="s">
        <v>799</v>
      </c>
      <c r="K1571" s="5" t="s">
        <v>799</v>
      </c>
      <c r="L1571" s="5">
        <v>1.5179320200000002</v>
      </c>
      <c r="M1571" s="5">
        <v>19.040842000000001</v>
      </c>
      <c r="N1571" s="5" t="s">
        <v>42</v>
      </c>
      <c r="O1571" s="5" t="s">
        <v>42</v>
      </c>
      <c r="P1571" s="5">
        <v>1.273245</v>
      </c>
      <c r="Q1571" s="5">
        <v>7.4330210000000001</v>
      </c>
      <c r="R1571" s="5">
        <v>7.4330210000000001</v>
      </c>
      <c r="S1571" s="1" t="s">
        <v>43</v>
      </c>
      <c r="T1571" s="7">
        <v>3182800</v>
      </c>
      <c r="U1571" s="7">
        <v>2826000</v>
      </c>
      <c r="V1571" s="7">
        <v>2315300</v>
      </c>
      <c r="W1571" s="7">
        <v>2241400</v>
      </c>
      <c r="X1571" s="7">
        <v>3182800</v>
      </c>
      <c r="Y1571" s="7">
        <v>3108000</v>
      </c>
      <c r="Z1571" s="7">
        <v>3038000</v>
      </c>
      <c r="AA1571" s="7">
        <v>2943600</v>
      </c>
      <c r="AB1571" s="5">
        <v>33.850999999999999</v>
      </c>
      <c r="AC1571" s="5">
        <v>33.850999999999999</v>
      </c>
      <c r="AD1571" s="5">
        <v>16.077000000000002</v>
      </c>
      <c r="AE1571" s="5">
        <v>16.077000000000002</v>
      </c>
      <c r="AF1571" s="7">
        <v>70200000</v>
      </c>
      <c r="AG1571" s="7">
        <v>70200000</v>
      </c>
      <c r="AH1571" s="7">
        <v>69900000</v>
      </c>
      <c r="AI1571" s="5">
        <v>92.14</v>
      </c>
      <c r="AJ1571" s="7">
        <v>327</v>
      </c>
      <c r="AK1571" s="7">
        <v>64721793</v>
      </c>
      <c r="AL1571" s="6">
        <v>1991.48957</v>
      </c>
      <c r="AM1571" s="7">
        <v>69615128</v>
      </c>
      <c r="AN1571" s="5">
        <v>99.110460000000003</v>
      </c>
    </row>
    <row r="1572" spans="1:40" x14ac:dyDescent="0.3">
      <c r="A1572" s="4" t="s">
        <v>1621</v>
      </c>
      <c r="B1572" s="2">
        <v>4098709</v>
      </c>
      <c r="C1572" s="1" t="s">
        <v>54</v>
      </c>
      <c r="D1572" s="5">
        <v>2286.91727915</v>
      </c>
      <c r="E1572" s="6">
        <v>2816.590279</v>
      </c>
      <c r="F1572" s="6">
        <v>2826.9082790000002</v>
      </c>
      <c r="G1572" s="5">
        <v>-0.01</v>
      </c>
      <c r="H1572" s="5" t="s">
        <v>799</v>
      </c>
      <c r="I1572" s="5">
        <v>-0.01</v>
      </c>
      <c r="J1572" s="5" t="s">
        <v>799</v>
      </c>
      <c r="K1572" s="5">
        <v>1.38752329306316</v>
      </c>
      <c r="L1572" s="5">
        <v>1.3029345741095699</v>
      </c>
      <c r="M1572" s="5">
        <v>19.545155000000001</v>
      </c>
      <c r="N1572" s="5" t="s">
        <v>42</v>
      </c>
      <c r="O1572" s="5" t="s">
        <v>42</v>
      </c>
      <c r="P1572" s="5">
        <v>9.5620580000000004</v>
      </c>
      <c r="Q1572" s="5">
        <v>15.420275</v>
      </c>
      <c r="R1572" s="5">
        <v>17.849685736520701</v>
      </c>
      <c r="S1572" s="1" t="s">
        <v>49</v>
      </c>
      <c r="T1572" s="7">
        <v>238735</v>
      </c>
      <c r="U1572" s="7">
        <v>233029</v>
      </c>
      <c r="V1572" s="7">
        <v>208921</v>
      </c>
      <c r="W1572" s="7">
        <v>201947</v>
      </c>
      <c r="X1572" s="7">
        <v>272577</v>
      </c>
      <c r="Y1572" s="7">
        <v>268664</v>
      </c>
      <c r="Z1572" s="7">
        <v>266266</v>
      </c>
      <c r="AA1572" s="7">
        <v>238735</v>
      </c>
      <c r="AB1572" s="5">
        <v>72.787999999999997</v>
      </c>
      <c r="AC1572" s="5">
        <v>73.691999999999993</v>
      </c>
      <c r="AD1572" s="8">
        <v>59.65</v>
      </c>
      <c r="AE1572" s="5">
        <v>60.719000000000001</v>
      </c>
      <c r="AF1572" s="7">
        <v>77130431</v>
      </c>
      <c r="AG1572" s="7">
        <v>67917128</v>
      </c>
      <c r="AH1572" s="7">
        <v>67531335</v>
      </c>
      <c r="AI1572" s="5">
        <v>68.349999999999994</v>
      </c>
      <c r="AJ1572" s="7">
        <v>356</v>
      </c>
      <c r="AK1572" s="7">
        <v>52716153</v>
      </c>
      <c r="AL1572" s="6">
        <v>1563.033936</v>
      </c>
      <c r="AM1572" s="7">
        <v>76776131</v>
      </c>
      <c r="AN1572" s="5">
        <v>99.540649999999999</v>
      </c>
    </row>
    <row r="1573" spans="1:40" x14ac:dyDescent="0.3">
      <c r="A1573" s="4" t="s">
        <v>1622</v>
      </c>
      <c r="B1573" s="2">
        <v>4992370</v>
      </c>
      <c r="C1573" s="1" t="s">
        <v>54</v>
      </c>
      <c r="D1573" s="5">
        <v>2409.2385696199999</v>
      </c>
      <c r="E1573" s="6">
        <v>3480.0005689999998</v>
      </c>
      <c r="F1573" s="6" t="s">
        <v>42</v>
      </c>
      <c r="G1573" s="5">
        <v>-4.2000000000000003E-2</v>
      </c>
      <c r="H1573" s="5" t="s">
        <v>799</v>
      </c>
      <c r="I1573" s="5">
        <v>-4.2000000000000003E-2</v>
      </c>
      <c r="J1573" s="5" t="s">
        <v>799</v>
      </c>
      <c r="K1573" s="5" t="s">
        <v>799</v>
      </c>
      <c r="L1573" s="5">
        <v>1.84184886</v>
      </c>
      <c r="M1573" s="5">
        <v>77.986799000000005</v>
      </c>
      <c r="N1573" s="5" t="s">
        <v>42</v>
      </c>
      <c r="O1573" s="5" t="s">
        <v>42</v>
      </c>
      <c r="P1573" s="5">
        <v>2.1531910000000001</v>
      </c>
      <c r="Q1573" s="5">
        <v>9.4903329999999997</v>
      </c>
      <c r="R1573" s="5">
        <v>9.4903329999999997</v>
      </c>
      <c r="S1573" s="1" t="s">
        <v>49</v>
      </c>
      <c r="T1573" s="7">
        <v>1450871</v>
      </c>
      <c r="U1573" s="7">
        <v>1261868</v>
      </c>
      <c r="V1573" s="7">
        <v>1258846</v>
      </c>
      <c r="W1573" s="7">
        <v>1124391</v>
      </c>
      <c r="X1573" s="7">
        <v>1616206</v>
      </c>
      <c r="Y1573" s="7">
        <v>1589400</v>
      </c>
      <c r="Z1573" s="7">
        <v>1546152</v>
      </c>
      <c r="AA1573" s="7">
        <v>1450871</v>
      </c>
      <c r="AB1573" s="5">
        <v>31.396000000000001</v>
      </c>
      <c r="AC1573" s="5">
        <v>31.419</v>
      </c>
      <c r="AD1573" s="5">
        <v>19.425999999999998</v>
      </c>
      <c r="AE1573" s="5">
        <v>21.495999999999999</v>
      </c>
      <c r="AF1573" s="7">
        <v>50838405</v>
      </c>
      <c r="AG1573" s="7">
        <v>50761087</v>
      </c>
      <c r="AH1573" s="7">
        <v>50673305</v>
      </c>
      <c r="AI1573" s="5">
        <v>89.24</v>
      </c>
      <c r="AJ1573" s="7">
        <v>281</v>
      </c>
      <c r="AK1573" s="7">
        <v>45461071</v>
      </c>
      <c r="AL1573" s="6">
        <v>2148.4902149999998</v>
      </c>
      <c r="AM1573" s="7">
        <v>46239439</v>
      </c>
      <c r="AN1573" s="5">
        <v>90.772319999999993</v>
      </c>
    </row>
    <row r="1574" spans="1:40" x14ac:dyDescent="0.3">
      <c r="A1574" s="4" t="s">
        <v>1623</v>
      </c>
      <c r="B1574" s="2">
        <v>4068469</v>
      </c>
      <c r="C1574" s="1" t="s">
        <v>54</v>
      </c>
      <c r="D1574" s="5">
        <v>2087.5549420000002</v>
      </c>
      <c r="E1574" s="6">
        <v>4711.5549419999998</v>
      </c>
      <c r="F1574" s="6" t="s">
        <v>42</v>
      </c>
      <c r="G1574" s="5">
        <v>-0.34699999999999998</v>
      </c>
      <c r="H1574" s="5" t="s">
        <v>799</v>
      </c>
      <c r="I1574" s="5">
        <v>-0.34699999999999998</v>
      </c>
      <c r="J1574" s="5" t="s">
        <v>799</v>
      </c>
      <c r="K1574" s="5">
        <v>1.1982570800000001</v>
      </c>
      <c r="L1574" s="5">
        <v>0.72782612000000002</v>
      </c>
      <c r="M1574" s="5">
        <v>83.333332999999996</v>
      </c>
      <c r="N1574" s="5" t="s">
        <v>42</v>
      </c>
      <c r="O1574" s="5" t="s">
        <v>42</v>
      </c>
      <c r="P1574" s="5">
        <v>0.579955</v>
      </c>
      <c r="Q1574" s="5">
        <v>3.6758769999999998</v>
      </c>
      <c r="R1574" s="5">
        <v>3.6758769999999998</v>
      </c>
      <c r="S1574" s="1" t="s">
        <v>45</v>
      </c>
      <c r="T1574" s="7">
        <v>8168000</v>
      </c>
      <c r="U1574" s="7">
        <v>8759000</v>
      </c>
      <c r="V1574" s="7">
        <v>8968000</v>
      </c>
      <c r="W1574" s="7">
        <v>7554000</v>
      </c>
      <c r="X1574" s="7">
        <v>8124000</v>
      </c>
      <c r="Y1574" s="7">
        <v>8152000</v>
      </c>
      <c r="Z1574" s="7">
        <v>8116000</v>
      </c>
      <c r="AA1574" s="7">
        <v>8168000</v>
      </c>
      <c r="AB1574" s="5">
        <v>27.827999999999999</v>
      </c>
      <c r="AC1574" s="5">
        <v>28.213000000000001</v>
      </c>
      <c r="AD1574" s="8">
        <v>4.726</v>
      </c>
      <c r="AE1574" s="8">
        <v>4.1109999999999998</v>
      </c>
      <c r="AF1574" s="7">
        <v>94881046</v>
      </c>
      <c r="AG1574" s="7">
        <v>94840224</v>
      </c>
      <c r="AH1574" s="7">
        <v>94161807</v>
      </c>
      <c r="AI1574" s="5">
        <v>92.22</v>
      </c>
      <c r="AJ1574" s="7">
        <v>361</v>
      </c>
      <c r="AK1574" s="7">
        <v>87505893</v>
      </c>
      <c r="AL1574" s="6">
        <v>1925.1296460000001</v>
      </c>
      <c r="AM1574" s="7">
        <v>84301513</v>
      </c>
      <c r="AN1574" s="5">
        <v>88.842370000000003</v>
      </c>
    </row>
    <row r="1575" spans="1:40" x14ac:dyDescent="0.3">
      <c r="A1575" s="4" t="s">
        <v>1624</v>
      </c>
      <c r="B1575" s="2">
        <v>5724621</v>
      </c>
      <c r="C1575" s="1" t="s">
        <v>54</v>
      </c>
      <c r="D1575" s="5">
        <v>2358.31687491</v>
      </c>
      <c r="E1575" s="6">
        <v>2358.3142240000002</v>
      </c>
      <c r="F1575" s="6" t="s">
        <v>42</v>
      </c>
      <c r="G1575" s="8">
        <v>1.05</v>
      </c>
      <c r="H1575" s="5" t="s">
        <v>42</v>
      </c>
      <c r="I1575" s="8">
        <v>1.05</v>
      </c>
      <c r="J1575" s="5" t="s">
        <v>42</v>
      </c>
      <c r="K1575" s="5" t="s">
        <v>42</v>
      </c>
      <c r="L1575" s="5" t="s">
        <v>42</v>
      </c>
      <c r="M1575" s="5" t="s">
        <v>42</v>
      </c>
      <c r="N1575" s="5" t="s">
        <v>42</v>
      </c>
      <c r="O1575" s="5" t="s">
        <v>42</v>
      </c>
      <c r="P1575" s="5" t="s">
        <v>42</v>
      </c>
      <c r="Q1575" s="5" t="s">
        <v>42</v>
      </c>
      <c r="R1575" s="5" t="s">
        <v>42</v>
      </c>
      <c r="S1575" s="1" t="s">
        <v>56</v>
      </c>
      <c r="T1575" s="7">
        <v>20042.352999999999</v>
      </c>
      <c r="U1575" s="7">
        <v>28988.677</v>
      </c>
      <c r="V1575" s="7">
        <v>30061.938999999998</v>
      </c>
      <c r="W1575" s="7">
        <v>30014.57</v>
      </c>
      <c r="X1575" s="7">
        <v>20042.352999999999</v>
      </c>
      <c r="Y1575" s="7">
        <v>22638.714</v>
      </c>
      <c r="Z1575" s="7">
        <v>25235.075000000001</v>
      </c>
      <c r="AA1575" s="7">
        <v>27111.876</v>
      </c>
      <c r="AB1575" s="8">
        <v>100</v>
      </c>
      <c r="AC1575" s="8">
        <v>100</v>
      </c>
      <c r="AD1575" s="5" t="s">
        <v>42</v>
      </c>
      <c r="AE1575" s="5" t="s">
        <v>42</v>
      </c>
      <c r="AF1575" s="7">
        <v>157388026</v>
      </c>
      <c r="AG1575" s="7">
        <v>157388026</v>
      </c>
      <c r="AH1575" s="7">
        <v>157388026</v>
      </c>
      <c r="AI1575" s="8">
        <v>22.2</v>
      </c>
      <c r="AJ1575" s="7">
        <v>195</v>
      </c>
      <c r="AK1575" s="7">
        <v>34945284</v>
      </c>
      <c r="AL1575" s="6">
        <v>523.82980699999996</v>
      </c>
      <c r="AM1575" s="7" t="s">
        <v>42</v>
      </c>
      <c r="AN1575" s="5" t="s">
        <v>42</v>
      </c>
    </row>
    <row r="1576" spans="1:40" x14ac:dyDescent="0.3">
      <c r="A1576" s="4" t="s">
        <v>1625</v>
      </c>
      <c r="B1576" s="2">
        <v>114112474</v>
      </c>
      <c r="C1576" s="1" t="s">
        <v>54</v>
      </c>
      <c r="D1576" s="5">
        <v>2422.5375303599999</v>
      </c>
      <c r="E1576" s="6">
        <v>5183.5375299999996</v>
      </c>
      <c r="F1576" s="6">
        <v>5121.5375299999996</v>
      </c>
      <c r="G1576" s="5">
        <v>0.32</v>
      </c>
      <c r="H1576" s="5" t="s">
        <v>799</v>
      </c>
      <c r="I1576" s="5">
        <v>0.32</v>
      </c>
      <c r="J1576" s="5" t="s">
        <v>799</v>
      </c>
      <c r="K1576" s="5" t="s">
        <v>799</v>
      </c>
      <c r="L1576" s="5">
        <v>9.1662095400000005</v>
      </c>
      <c r="M1576" s="5">
        <v>20.465401</v>
      </c>
      <c r="N1576" s="5">
        <v>60.0078520880502</v>
      </c>
      <c r="O1576" s="5">
        <v>9.0815217391304408</v>
      </c>
      <c r="P1576" s="5">
        <v>1.2035149999999999</v>
      </c>
      <c r="Q1576" s="5">
        <v>6.86334</v>
      </c>
      <c r="R1576" s="5">
        <v>6.86334</v>
      </c>
      <c r="S1576" s="1" t="s">
        <v>49</v>
      </c>
      <c r="T1576" s="7">
        <v>4191000</v>
      </c>
      <c r="U1576" s="7">
        <v>4131000</v>
      </c>
      <c r="V1576" s="7">
        <v>3549000</v>
      </c>
      <c r="W1576" s="7">
        <v>2991000</v>
      </c>
      <c r="X1576" s="7">
        <v>4307000</v>
      </c>
      <c r="Y1576" s="7">
        <v>4296000</v>
      </c>
      <c r="Z1576" s="7">
        <v>4255000</v>
      </c>
      <c r="AA1576" s="7">
        <v>4191000</v>
      </c>
      <c r="AB1576" s="5">
        <v>23.503</v>
      </c>
      <c r="AC1576" s="5">
        <v>23.009</v>
      </c>
      <c r="AD1576" s="8">
        <v>15.82</v>
      </c>
      <c r="AE1576" s="5">
        <v>16.369</v>
      </c>
      <c r="AF1576" s="7">
        <v>72400000</v>
      </c>
      <c r="AG1576" s="7">
        <v>72200000</v>
      </c>
      <c r="AH1576" s="7">
        <v>70600000</v>
      </c>
      <c r="AI1576" s="5">
        <v>97.3</v>
      </c>
      <c r="AJ1576" s="7">
        <v>349</v>
      </c>
      <c r="AK1576" s="7">
        <v>70527160</v>
      </c>
      <c r="AL1576" s="6">
        <v>2357.017687</v>
      </c>
      <c r="AM1576" s="7">
        <v>72205379</v>
      </c>
      <c r="AN1576" s="5">
        <v>99.610579999999999</v>
      </c>
    </row>
    <row r="1577" spans="1:40" x14ac:dyDescent="0.3">
      <c r="A1577" s="4" t="s">
        <v>1626</v>
      </c>
      <c r="B1577" s="2">
        <v>5326575</v>
      </c>
      <c r="C1577" s="1" t="s">
        <v>41</v>
      </c>
      <c r="D1577" s="5">
        <v>2154.7447490700001</v>
      </c>
      <c r="E1577" s="6">
        <v>973.38374899999997</v>
      </c>
      <c r="F1577" s="6" t="s">
        <v>42</v>
      </c>
      <c r="G1577" s="5">
        <v>-0.60099999999999998</v>
      </c>
      <c r="H1577" s="5" t="s">
        <v>799</v>
      </c>
      <c r="I1577" s="5">
        <v>-0.60099999999999998</v>
      </c>
      <c r="J1577" s="5" t="s">
        <v>799</v>
      </c>
      <c r="K1577" s="5">
        <v>1.8238349600000001</v>
      </c>
      <c r="L1577" s="5">
        <v>1.8238349600000001</v>
      </c>
      <c r="M1577" s="5" t="s">
        <v>799</v>
      </c>
      <c r="N1577" s="5" t="s">
        <v>42</v>
      </c>
      <c r="O1577" s="5" t="s">
        <v>42</v>
      </c>
      <c r="P1577" s="5">
        <v>248.18555599999999</v>
      </c>
      <c r="Q1577" s="5" t="s">
        <v>799</v>
      </c>
      <c r="R1577" s="5">
        <v>-4.4222599999999996</v>
      </c>
      <c r="S1577" s="1" t="s">
        <v>49</v>
      </c>
      <c r="T1577" s="7">
        <v>23385</v>
      </c>
      <c r="U1577" s="7">
        <v>50931</v>
      </c>
      <c r="V1577" s="7">
        <v>27941</v>
      </c>
      <c r="W1577" s="7">
        <v>19538</v>
      </c>
      <c r="X1577" s="7">
        <v>3922</v>
      </c>
      <c r="Y1577" s="7">
        <v>11961</v>
      </c>
      <c r="Z1577" s="7">
        <v>15505</v>
      </c>
      <c r="AA1577" s="7">
        <v>23385</v>
      </c>
      <c r="AB1577" s="5" t="s">
        <v>799</v>
      </c>
      <c r="AC1577" s="5" t="s">
        <v>799</v>
      </c>
      <c r="AD1577" s="5" t="s">
        <v>799</v>
      </c>
      <c r="AE1577" s="5" t="s">
        <v>799</v>
      </c>
      <c r="AF1577" s="7">
        <v>86357856</v>
      </c>
      <c r="AG1577" s="7">
        <v>76090834</v>
      </c>
      <c r="AH1577" s="7">
        <v>58626437</v>
      </c>
      <c r="AI1577" s="5">
        <v>109.17</v>
      </c>
      <c r="AJ1577" s="7">
        <v>262</v>
      </c>
      <c r="AK1577" s="7">
        <v>94361846</v>
      </c>
      <c r="AL1577" s="6">
        <v>2352.4408199999998</v>
      </c>
      <c r="AM1577" s="7">
        <v>85536544</v>
      </c>
      <c r="AN1577" s="5">
        <v>98.964209999999994</v>
      </c>
    </row>
    <row r="1578" spans="1:40" x14ac:dyDescent="0.3">
      <c r="A1578" s="4" t="s">
        <v>1627</v>
      </c>
      <c r="B1578" s="2">
        <v>100374</v>
      </c>
      <c r="C1578" s="1" t="s">
        <v>41</v>
      </c>
      <c r="D1578" s="5">
        <v>2260.9819511199998</v>
      </c>
      <c r="E1578" s="6" t="s">
        <v>42</v>
      </c>
      <c r="F1578" s="6">
        <v>2235.1889510000005</v>
      </c>
      <c r="G1578" s="5">
        <v>0.8</v>
      </c>
      <c r="H1578" s="5">
        <v>16.876760563380302</v>
      </c>
      <c r="I1578" s="5">
        <v>0.8</v>
      </c>
      <c r="J1578" s="5">
        <v>16.876760563380302</v>
      </c>
      <c r="K1578" s="5">
        <v>2.01150347428716</v>
      </c>
      <c r="L1578" s="5">
        <v>1.4856866489967002</v>
      </c>
      <c r="M1578" s="5">
        <v>13.776947</v>
      </c>
      <c r="N1578" s="5" t="s">
        <v>42</v>
      </c>
      <c r="O1578" s="5" t="s">
        <v>42</v>
      </c>
      <c r="P1578" s="5" t="s">
        <v>42</v>
      </c>
      <c r="Q1578" s="5" t="s">
        <v>42</v>
      </c>
      <c r="R1578" s="5" t="s">
        <v>42</v>
      </c>
      <c r="S1578" s="1" t="s">
        <v>49</v>
      </c>
      <c r="T1578" s="7">
        <v>520397</v>
      </c>
      <c r="U1578" s="7">
        <v>517768</v>
      </c>
      <c r="V1578" s="7">
        <v>478882</v>
      </c>
      <c r="W1578" s="7">
        <v>461954</v>
      </c>
      <c r="X1578" s="7">
        <v>566076</v>
      </c>
      <c r="Y1578" s="7">
        <v>553764</v>
      </c>
      <c r="Z1578" s="7">
        <v>534488</v>
      </c>
      <c r="AA1578" s="7">
        <v>520397</v>
      </c>
      <c r="AB1578" s="5" t="s">
        <v>42</v>
      </c>
      <c r="AC1578" s="5" t="s">
        <v>42</v>
      </c>
      <c r="AD1578" s="5" t="s">
        <v>42</v>
      </c>
      <c r="AE1578" s="5" t="s">
        <v>42</v>
      </c>
      <c r="AF1578" s="7">
        <v>47176828</v>
      </c>
      <c r="AG1578" s="7">
        <v>47165369</v>
      </c>
      <c r="AH1578" s="7">
        <v>47087597</v>
      </c>
      <c r="AI1578" s="5">
        <v>63.98</v>
      </c>
      <c r="AJ1578" s="7">
        <v>258</v>
      </c>
      <c r="AK1578" s="7">
        <v>30183459</v>
      </c>
      <c r="AL1578" s="6">
        <v>1446.6931890000001</v>
      </c>
      <c r="AM1578" s="7">
        <v>45869060</v>
      </c>
      <c r="AN1578" s="5">
        <v>97.227940000000004</v>
      </c>
    </row>
    <row r="1579" spans="1:40" x14ac:dyDescent="0.3">
      <c r="A1579" s="4" t="s">
        <v>1628</v>
      </c>
      <c r="B1579" s="2">
        <v>4070924</v>
      </c>
      <c r="C1579" s="1" t="s">
        <v>54</v>
      </c>
      <c r="D1579" s="5">
        <v>2164.5728252200001</v>
      </c>
      <c r="E1579" s="6">
        <v>5834.1728249999996</v>
      </c>
      <c r="F1579" s="6" t="s">
        <v>42</v>
      </c>
      <c r="G1579" s="5">
        <v>2.13</v>
      </c>
      <c r="H1579" s="5">
        <v>11.237132000000001</v>
      </c>
      <c r="I1579" s="5">
        <v>2.13</v>
      </c>
      <c r="J1579" s="5">
        <v>11.237132000000001</v>
      </c>
      <c r="K1579" s="5">
        <v>8.63946507</v>
      </c>
      <c r="L1579" s="5">
        <v>2.1322959800000003</v>
      </c>
      <c r="M1579" s="5" t="s">
        <v>799</v>
      </c>
      <c r="N1579" s="5" t="s">
        <v>42</v>
      </c>
      <c r="O1579" s="5" t="s">
        <v>42</v>
      </c>
      <c r="P1579" s="5">
        <v>0.419323</v>
      </c>
      <c r="Q1579" s="5">
        <v>9.2371320000000008</v>
      </c>
      <c r="R1579" s="5">
        <v>9.2371320000000008</v>
      </c>
      <c r="S1579" s="1" t="s">
        <v>49</v>
      </c>
      <c r="T1579" s="7">
        <v>14372400</v>
      </c>
      <c r="U1579" s="7">
        <v>14001100</v>
      </c>
      <c r="V1579" s="7">
        <v>12396400</v>
      </c>
      <c r="W1579" s="7">
        <v>9767000</v>
      </c>
      <c r="X1579" s="7">
        <v>13913300</v>
      </c>
      <c r="Y1579" s="7">
        <v>14065300</v>
      </c>
      <c r="Z1579" s="7">
        <v>14265200</v>
      </c>
      <c r="AA1579" s="7">
        <v>14372400</v>
      </c>
      <c r="AB1579" s="5">
        <v>15.625</v>
      </c>
      <c r="AC1579" s="5">
        <v>15.525</v>
      </c>
      <c r="AD1579" s="8">
        <v>4.4130000000000003</v>
      </c>
      <c r="AE1579" s="8">
        <v>4.2229999999999999</v>
      </c>
      <c r="AF1579" s="7">
        <v>34185062</v>
      </c>
      <c r="AG1579" s="7">
        <v>34120247</v>
      </c>
      <c r="AH1579" s="7">
        <v>33886654</v>
      </c>
      <c r="AI1579" s="5">
        <v>46.11</v>
      </c>
      <c r="AJ1579" s="7">
        <v>237</v>
      </c>
      <c r="AK1579" s="7">
        <v>15765134</v>
      </c>
      <c r="AL1579" s="6">
        <v>998.09063300000003</v>
      </c>
      <c r="AM1579" s="7">
        <v>14861445</v>
      </c>
      <c r="AN1579" s="5">
        <v>43.467149999999997</v>
      </c>
    </row>
    <row r="1580" spans="1:40" x14ac:dyDescent="0.3">
      <c r="A1580" s="4" t="s">
        <v>1629</v>
      </c>
      <c r="B1580" s="2">
        <v>100499</v>
      </c>
      <c r="C1580" s="1" t="s">
        <v>41</v>
      </c>
      <c r="D1580" s="5">
        <v>2180.70338769</v>
      </c>
      <c r="E1580" s="6" t="s">
        <v>42</v>
      </c>
      <c r="F1580" s="6">
        <v>3299.1823880000002</v>
      </c>
      <c r="G1580" s="5">
        <v>0.53900000000000003</v>
      </c>
      <c r="H1580" s="5">
        <v>15.6028708133971</v>
      </c>
      <c r="I1580" s="5">
        <v>0.53900000000000003</v>
      </c>
      <c r="J1580" s="5">
        <v>15.6028708133971</v>
      </c>
      <c r="K1580" s="5">
        <v>1.42430195348816</v>
      </c>
      <c r="L1580" s="5">
        <v>0.82069854709700607</v>
      </c>
      <c r="M1580" s="5">
        <v>11.49859</v>
      </c>
      <c r="N1580" s="5" t="s">
        <v>42</v>
      </c>
      <c r="O1580" s="5" t="s">
        <v>42</v>
      </c>
      <c r="P1580" s="5" t="s">
        <v>42</v>
      </c>
      <c r="Q1580" s="5" t="s">
        <v>42</v>
      </c>
      <c r="R1580" s="5" t="s">
        <v>42</v>
      </c>
      <c r="S1580" s="1" t="s">
        <v>49</v>
      </c>
      <c r="T1580" s="7">
        <v>601785</v>
      </c>
      <c r="U1580" s="7">
        <v>589804</v>
      </c>
      <c r="V1580" s="7">
        <v>590718</v>
      </c>
      <c r="W1580" s="7">
        <v>607665</v>
      </c>
      <c r="X1580" s="7">
        <v>591129</v>
      </c>
      <c r="Y1580" s="7">
        <v>588936</v>
      </c>
      <c r="Z1580" s="7">
        <v>594396</v>
      </c>
      <c r="AA1580" s="7">
        <v>601785</v>
      </c>
      <c r="AB1580" s="5" t="s">
        <v>42</v>
      </c>
      <c r="AC1580" s="5" t="s">
        <v>42</v>
      </c>
      <c r="AD1580" s="5" t="s">
        <v>42</v>
      </c>
      <c r="AE1580" s="5" t="s">
        <v>42</v>
      </c>
      <c r="AF1580" s="7">
        <v>66871479</v>
      </c>
      <c r="AG1580" s="7">
        <v>59579310</v>
      </c>
      <c r="AH1580" s="7">
        <v>59364696</v>
      </c>
      <c r="AI1580" s="5">
        <v>68.959999999999994</v>
      </c>
      <c r="AJ1580" s="7">
        <v>282</v>
      </c>
      <c r="AK1580" s="7">
        <v>46113447</v>
      </c>
      <c r="AL1580" s="6">
        <v>1503.7595060000001</v>
      </c>
      <c r="AM1580" s="7">
        <v>63475934</v>
      </c>
      <c r="AN1580" s="5">
        <v>94.921220000000005</v>
      </c>
    </row>
    <row r="1581" spans="1:40" x14ac:dyDescent="0.3">
      <c r="A1581" s="4" t="s">
        <v>1630</v>
      </c>
      <c r="B1581" s="2">
        <v>4274604</v>
      </c>
      <c r="C1581" s="1" t="s">
        <v>41</v>
      </c>
      <c r="D1581" s="5">
        <v>2308.7301368100002</v>
      </c>
      <c r="E1581" s="6">
        <v>2540.1041359999999</v>
      </c>
      <c r="F1581" s="6" t="s">
        <v>42</v>
      </c>
      <c r="G1581" s="5">
        <v>3.6999999999999998E-2</v>
      </c>
      <c r="H1581" s="5">
        <v>137.89915999999999</v>
      </c>
      <c r="I1581" s="5">
        <v>3.6999999999999998E-2</v>
      </c>
      <c r="J1581" s="5">
        <v>137.89915999999999</v>
      </c>
      <c r="K1581" s="5" t="s">
        <v>799</v>
      </c>
      <c r="L1581" s="5">
        <v>3.1907447000000002</v>
      </c>
      <c r="M1581" s="5">
        <v>14.625667999999999</v>
      </c>
      <c r="N1581" s="5" t="s">
        <v>42</v>
      </c>
      <c r="O1581" s="5" t="s">
        <v>42</v>
      </c>
      <c r="P1581" s="5">
        <v>3.842041</v>
      </c>
      <c r="Q1581" s="5">
        <v>22.675521</v>
      </c>
      <c r="R1581" s="5">
        <v>22.675521</v>
      </c>
      <c r="S1581" s="1" t="s">
        <v>49</v>
      </c>
      <c r="T1581" s="7">
        <v>619710</v>
      </c>
      <c r="U1581" s="7">
        <v>577069</v>
      </c>
      <c r="V1581" s="7">
        <v>468413</v>
      </c>
      <c r="W1581" s="7">
        <v>221628</v>
      </c>
      <c r="X1581" s="7">
        <v>661134</v>
      </c>
      <c r="Y1581" s="7">
        <v>649216</v>
      </c>
      <c r="Z1581" s="7">
        <v>638879</v>
      </c>
      <c r="AA1581" s="7">
        <v>619710</v>
      </c>
      <c r="AB1581" s="5">
        <v>33.854999999999997</v>
      </c>
      <c r="AC1581" s="5">
        <v>60.511000000000003</v>
      </c>
      <c r="AD1581" s="8">
        <v>12.744</v>
      </c>
      <c r="AE1581" s="5">
        <v>13.742000000000001</v>
      </c>
      <c r="AF1581" s="7">
        <v>141148000</v>
      </c>
      <c r="AG1581" s="7">
        <v>141141000</v>
      </c>
      <c r="AH1581" s="7">
        <v>137821000</v>
      </c>
      <c r="AI1581" s="5">
        <v>86.94</v>
      </c>
      <c r="AJ1581" s="7">
        <v>338</v>
      </c>
      <c r="AK1581" s="7">
        <v>122313064</v>
      </c>
      <c r="AL1581" s="6">
        <v>2007.1573800000001</v>
      </c>
      <c r="AM1581" s="7">
        <v>138074904</v>
      </c>
      <c r="AN1581" s="5">
        <v>98.140929999999997</v>
      </c>
    </row>
    <row r="1582" spans="1:40" x14ac:dyDescent="0.3">
      <c r="A1582" s="4" t="s">
        <v>1631</v>
      </c>
      <c r="B1582" s="2">
        <v>4137149</v>
      </c>
      <c r="C1582" s="1" t="s">
        <v>54</v>
      </c>
      <c r="D1582" s="5">
        <v>2037.7097394299999</v>
      </c>
      <c r="E1582" s="6">
        <v>5301.9857389999997</v>
      </c>
      <c r="F1582" s="6">
        <v>5307.1687390000006</v>
      </c>
      <c r="G1582" s="5">
        <v>7.5819999999999999</v>
      </c>
      <c r="H1582" s="5">
        <v>9.5293279999999996</v>
      </c>
      <c r="I1582" s="5">
        <v>7.5819999999999999</v>
      </c>
      <c r="J1582" s="5">
        <v>9.5293279999999996</v>
      </c>
      <c r="K1582" s="5" t="s">
        <v>799</v>
      </c>
      <c r="L1582" s="5">
        <v>1.08114635</v>
      </c>
      <c r="M1582" s="5">
        <v>6.4710190000000001</v>
      </c>
      <c r="N1582" s="5">
        <v>11.1003408447613</v>
      </c>
      <c r="O1582" s="5">
        <v>11.284241823857201</v>
      </c>
      <c r="P1582" s="5">
        <v>3.3051810000000001</v>
      </c>
      <c r="Q1582" s="5">
        <v>7.0290290000000004</v>
      </c>
      <c r="R1582" s="5">
        <v>7.0290290000000004</v>
      </c>
      <c r="S1582" s="1" t="s">
        <v>49</v>
      </c>
      <c r="T1582" s="7">
        <v>1678081</v>
      </c>
      <c r="U1582" s="7">
        <v>1706043</v>
      </c>
      <c r="V1582" s="7">
        <v>1605836</v>
      </c>
      <c r="W1582" s="7">
        <v>1325229</v>
      </c>
      <c r="X1582" s="7">
        <v>1604144</v>
      </c>
      <c r="Y1582" s="7">
        <v>1630937</v>
      </c>
      <c r="Z1582" s="7">
        <v>1660500</v>
      </c>
      <c r="AA1582" s="7">
        <v>1678081</v>
      </c>
      <c r="AB1582" s="5">
        <v>73.724999999999994</v>
      </c>
      <c r="AC1582" s="8">
        <v>73.617000000000004</v>
      </c>
      <c r="AD1582" s="5">
        <v>52.668999999999997</v>
      </c>
      <c r="AE1582" s="8">
        <v>51.755000000000003</v>
      </c>
      <c r="AF1582" s="7">
        <v>5619077</v>
      </c>
      <c r="AG1582" s="7">
        <v>5619200</v>
      </c>
      <c r="AH1582" s="7">
        <v>5616921</v>
      </c>
      <c r="AI1582" s="5">
        <v>108.14</v>
      </c>
      <c r="AJ1582" s="7">
        <v>352</v>
      </c>
      <c r="AK1582" s="7">
        <v>6076898</v>
      </c>
      <c r="AL1582" s="6">
        <v>2203.543983</v>
      </c>
      <c r="AM1582" s="7">
        <v>5060113</v>
      </c>
      <c r="AN1582" s="8">
        <v>90.044600000000003</v>
      </c>
    </row>
    <row r="1583" spans="1:40" x14ac:dyDescent="0.3">
      <c r="A1583" s="4" t="s">
        <v>1632</v>
      </c>
      <c r="B1583" s="2">
        <v>27758603</v>
      </c>
      <c r="C1583" s="1" t="s">
        <v>41</v>
      </c>
      <c r="D1583" s="5">
        <v>2155.6735325999998</v>
      </c>
      <c r="E1583" s="6">
        <v>1721.944532</v>
      </c>
      <c r="F1583" s="6" t="s">
        <v>42</v>
      </c>
      <c r="G1583" s="5">
        <v>-0.36599999999999999</v>
      </c>
      <c r="H1583" s="5" t="s">
        <v>799</v>
      </c>
      <c r="I1583" s="5">
        <v>-0.36599999999999999</v>
      </c>
      <c r="J1583" s="5" t="s">
        <v>799</v>
      </c>
      <c r="K1583" s="5">
        <v>4.31284621</v>
      </c>
      <c r="L1583" s="5">
        <v>4.31284621</v>
      </c>
      <c r="M1583" s="5" t="s">
        <v>799</v>
      </c>
      <c r="N1583" s="5" t="s">
        <v>42</v>
      </c>
      <c r="O1583" s="5" t="s">
        <v>42</v>
      </c>
      <c r="P1583" s="5">
        <v>251.268719</v>
      </c>
      <c r="Q1583" s="5" t="s">
        <v>799</v>
      </c>
      <c r="R1583" s="5">
        <v>-10.789667</v>
      </c>
      <c r="S1583" s="1" t="s">
        <v>49</v>
      </c>
      <c r="T1583" s="7">
        <v>6853</v>
      </c>
      <c r="U1583" s="7" t="s">
        <v>42</v>
      </c>
      <c r="V1583" s="7" t="s">
        <v>42</v>
      </c>
      <c r="W1583" s="7" t="s">
        <v>42</v>
      </c>
      <c r="X1583" s="7">
        <v>6853</v>
      </c>
      <c r="Y1583" s="7">
        <v>6853</v>
      </c>
      <c r="Z1583" s="7">
        <v>6853</v>
      </c>
      <c r="AA1583" s="7">
        <v>6853</v>
      </c>
      <c r="AB1583" s="8">
        <v>100</v>
      </c>
      <c r="AC1583" s="8">
        <v>100</v>
      </c>
      <c r="AD1583" s="5" t="s">
        <v>799</v>
      </c>
      <c r="AE1583" s="5" t="s">
        <v>799</v>
      </c>
      <c r="AF1583" s="7">
        <v>131659103</v>
      </c>
      <c r="AG1583" s="7">
        <v>113177764</v>
      </c>
      <c r="AH1583" s="7">
        <v>97567483</v>
      </c>
      <c r="AI1583" s="8">
        <v>60.2</v>
      </c>
      <c r="AJ1583" s="7">
        <v>111</v>
      </c>
      <c r="AK1583" s="7">
        <v>79366448</v>
      </c>
      <c r="AL1583" s="6">
        <v>1297.6414239999999</v>
      </c>
      <c r="AM1583" s="7">
        <v>90273823</v>
      </c>
      <c r="AN1583" s="5">
        <v>68.469409999999996</v>
      </c>
    </row>
    <row r="1584" spans="1:40" x14ac:dyDescent="0.3">
      <c r="A1584" s="4" t="s">
        <v>1633</v>
      </c>
      <c r="B1584" s="2">
        <v>111794661</v>
      </c>
      <c r="C1584" s="1" t="s">
        <v>54</v>
      </c>
      <c r="D1584" s="5">
        <v>1996.9230511200001</v>
      </c>
      <c r="E1584" s="6">
        <v>2564.9230510000002</v>
      </c>
      <c r="F1584" s="6" t="s">
        <v>42</v>
      </c>
      <c r="G1584" s="5">
        <v>0.7</v>
      </c>
      <c r="H1584" s="5">
        <v>20.255973000000001</v>
      </c>
      <c r="I1584" s="5">
        <v>0.7</v>
      </c>
      <c r="J1584" s="5">
        <v>20.255973000000001</v>
      </c>
      <c r="K1584" s="5">
        <v>2.4622724700000003</v>
      </c>
      <c r="L1584" s="5">
        <v>1.17191164</v>
      </c>
      <c r="M1584" s="5">
        <v>11.983847000000001</v>
      </c>
      <c r="N1584" s="5" t="s">
        <v>42</v>
      </c>
      <c r="O1584" s="5" t="s">
        <v>42</v>
      </c>
      <c r="P1584" s="5">
        <v>0.74302500000000005</v>
      </c>
      <c r="Q1584" s="5">
        <v>5.0341959999999997</v>
      </c>
      <c r="R1584" s="5">
        <v>5.0341959999999997</v>
      </c>
      <c r="S1584" s="1" t="s">
        <v>49</v>
      </c>
      <c r="T1584" s="7">
        <v>3500000</v>
      </c>
      <c r="U1584" s="7">
        <v>3348000</v>
      </c>
      <c r="V1584" s="7">
        <v>3227000</v>
      </c>
      <c r="W1584" s="7">
        <v>1034000</v>
      </c>
      <c r="X1584" s="7">
        <v>3452000</v>
      </c>
      <c r="Y1584" s="7">
        <v>3509000</v>
      </c>
      <c r="Z1584" s="7">
        <v>3528000</v>
      </c>
      <c r="AA1584" s="7">
        <v>3500000</v>
      </c>
      <c r="AB1584" s="5">
        <v>20.686</v>
      </c>
      <c r="AC1584" s="5">
        <v>21.812999999999999</v>
      </c>
      <c r="AD1584" s="5">
        <v>14.343</v>
      </c>
      <c r="AE1584" s="5">
        <v>14.137</v>
      </c>
      <c r="AF1584" s="7">
        <v>42058194</v>
      </c>
      <c r="AG1584" s="7">
        <v>43677801</v>
      </c>
      <c r="AH1584" s="7">
        <v>46685317</v>
      </c>
      <c r="AI1584" s="5">
        <v>102.35</v>
      </c>
      <c r="AJ1584" s="7">
        <v>418</v>
      </c>
      <c r="AK1584" s="7">
        <v>43048190</v>
      </c>
      <c r="AL1584" s="6">
        <v>2043.9280610000001</v>
      </c>
      <c r="AM1584" s="7">
        <v>38998827</v>
      </c>
      <c r="AN1584" s="5">
        <v>92.72587</v>
      </c>
    </row>
    <row r="1585" spans="1:40" x14ac:dyDescent="0.3">
      <c r="A1585" s="4" t="s">
        <v>1634</v>
      </c>
      <c r="B1585" s="2">
        <v>4121173</v>
      </c>
      <c r="C1585" s="1" t="s">
        <v>41</v>
      </c>
      <c r="D1585" s="5">
        <v>2102.5194031800002</v>
      </c>
      <c r="E1585" s="6">
        <v>1789.1224030000001</v>
      </c>
      <c r="F1585" s="6">
        <v>1868.0794029999997</v>
      </c>
      <c r="G1585" s="5">
        <v>0.02</v>
      </c>
      <c r="H1585" s="5" t="s">
        <v>799</v>
      </c>
      <c r="I1585" s="5">
        <v>0.02</v>
      </c>
      <c r="J1585" s="5" t="s">
        <v>799</v>
      </c>
      <c r="K1585" s="5">
        <v>4.8071495799999999</v>
      </c>
      <c r="L1585" s="5">
        <v>3.1035529899999998</v>
      </c>
      <c r="M1585" s="5">
        <v>48.899521999999997</v>
      </c>
      <c r="N1585" s="5" t="s">
        <v>799</v>
      </c>
      <c r="O1585" s="5">
        <v>67.038932831950206</v>
      </c>
      <c r="P1585" s="5">
        <v>4.1844359999999998</v>
      </c>
      <c r="Q1585" s="5">
        <v>59.663268000000002</v>
      </c>
      <c r="R1585" s="5">
        <v>59.663268000000002</v>
      </c>
      <c r="S1585" s="1" t="s">
        <v>49</v>
      </c>
      <c r="T1585" s="7">
        <v>380720</v>
      </c>
      <c r="U1585" s="7">
        <v>316350</v>
      </c>
      <c r="V1585" s="7">
        <v>248409</v>
      </c>
      <c r="W1585" s="7">
        <v>185928</v>
      </c>
      <c r="X1585" s="7">
        <v>427566</v>
      </c>
      <c r="Y1585" s="7">
        <v>413474</v>
      </c>
      <c r="Z1585" s="7">
        <v>399496</v>
      </c>
      <c r="AA1585" s="7">
        <v>380720</v>
      </c>
      <c r="AB1585" s="5">
        <v>68.137</v>
      </c>
      <c r="AC1585" s="5">
        <v>71.457999999999998</v>
      </c>
      <c r="AD1585" s="5">
        <v>-4.1260000000000003</v>
      </c>
      <c r="AE1585" s="8">
        <v>6.5659999999999998</v>
      </c>
      <c r="AF1585" s="7">
        <v>205517689</v>
      </c>
      <c r="AG1585" s="7">
        <v>207819898</v>
      </c>
      <c r="AH1585" s="7">
        <v>202896081</v>
      </c>
      <c r="AI1585" s="5">
        <v>75.33</v>
      </c>
      <c r="AJ1585" s="7">
        <v>246</v>
      </c>
      <c r="AK1585" s="7">
        <v>154966489</v>
      </c>
      <c r="AL1585" s="6">
        <v>1583.757517</v>
      </c>
      <c r="AM1585" s="7">
        <v>177022130</v>
      </c>
      <c r="AN1585" s="5">
        <v>86.047539999999998</v>
      </c>
    </row>
    <row r="1586" spans="1:40" x14ac:dyDescent="0.3">
      <c r="A1586" s="4" t="s">
        <v>1635</v>
      </c>
      <c r="B1586" s="2">
        <v>4159229</v>
      </c>
      <c r="C1586" s="1" t="s">
        <v>54</v>
      </c>
      <c r="D1586" s="5">
        <v>2034.3224874</v>
      </c>
      <c r="E1586" s="6">
        <v>2259.7164870000001</v>
      </c>
      <c r="F1586" s="6">
        <v>2387.673487</v>
      </c>
      <c r="G1586" s="5">
        <v>0.92</v>
      </c>
      <c r="H1586" s="5">
        <v>18.775020000000001</v>
      </c>
      <c r="I1586" s="5">
        <v>0.92</v>
      </c>
      <c r="J1586" s="5">
        <v>18.775020000000001</v>
      </c>
      <c r="K1586" s="5">
        <v>8.0390812500000006</v>
      </c>
      <c r="L1586" s="5">
        <v>2.7589858199999999</v>
      </c>
      <c r="M1586" s="5">
        <v>12.022558</v>
      </c>
      <c r="N1586" s="5">
        <v>15.901522796934101</v>
      </c>
      <c r="O1586" s="5">
        <v>18.689285910455801</v>
      </c>
      <c r="P1586" s="5">
        <v>1.726693</v>
      </c>
      <c r="Q1586" s="5">
        <v>8.300046</v>
      </c>
      <c r="R1586" s="5">
        <v>8.300046</v>
      </c>
      <c r="S1586" s="1" t="s">
        <v>98</v>
      </c>
      <c r="T1586" s="7">
        <v>1323365</v>
      </c>
      <c r="U1586" s="7">
        <v>1224262</v>
      </c>
      <c r="V1586" s="7">
        <v>1109800</v>
      </c>
      <c r="W1586" s="7">
        <v>912643</v>
      </c>
      <c r="X1586" s="7">
        <v>1308696</v>
      </c>
      <c r="Y1586" s="7">
        <v>1319979</v>
      </c>
      <c r="Z1586" s="7">
        <v>1323365</v>
      </c>
      <c r="AA1586" s="7">
        <v>1301482</v>
      </c>
      <c r="AB1586" s="5">
        <v>36.319000000000003</v>
      </c>
      <c r="AC1586" s="5">
        <v>36.408000000000001</v>
      </c>
      <c r="AD1586" s="5">
        <v>17.841000000000001</v>
      </c>
      <c r="AE1586" s="5">
        <v>17.751999999999999</v>
      </c>
      <c r="AF1586" s="7">
        <v>43375746</v>
      </c>
      <c r="AG1586" s="7">
        <v>44170987</v>
      </c>
      <c r="AH1586" s="7">
        <v>47518520</v>
      </c>
      <c r="AI1586" s="5">
        <v>93.56</v>
      </c>
      <c r="AJ1586" s="7">
        <v>243</v>
      </c>
      <c r="AK1586" s="7">
        <v>40582776</v>
      </c>
      <c r="AL1586" s="6">
        <v>1903.3321940000001</v>
      </c>
      <c r="AM1586" s="7">
        <v>36753523</v>
      </c>
      <c r="AN1586" s="5">
        <v>84.732889999999998</v>
      </c>
    </row>
    <row r="1587" spans="1:40" x14ac:dyDescent="0.3">
      <c r="A1587" s="4" t="s">
        <v>1636</v>
      </c>
      <c r="B1587" s="2">
        <v>5210215</v>
      </c>
      <c r="C1587" s="1" t="s">
        <v>41</v>
      </c>
      <c r="D1587" s="5">
        <v>1927.4457375</v>
      </c>
      <c r="E1587" s="6">
        <v>1387.031737</v>
      </c>
      <c r="F1587" s="6" t="s">
        <v>42</v>
      </c>
      <c r="G1587" s="5">
        <v>-0.30399999999999999</v>
      </c>
      <c r="H1587" s="5" t="s">
        <v>799</v>
      </c>
      <c r="I1587" s="5">
        <v>-0.30399999999999999</v>
      </c>
      <c r="J1587" s="5" t="s">
        <v>799</v>
      </c>
      <c r="K1587" s="5">
        <v>3.5858077500000003</v>
      </c>
      <c r="L1587" s="5">
        <v>3.5858077500000003</v>
      </c>
      <c r="M1587" s="5" t="s">
        <v>799</v>
      </c>
      <c r="N1587" s="5" t="s">
        <v>42</v>
      </c>
      <c r="O1587" s="5" t="s">
        <v>42</v>
      </c>
      <c r="P1587" s="5" t="s">
        <v>799</v>
      </c>
      <c r="Q1587" s="5" t="s">
        <v>799</v>
      </c>
      <c r="R1587" s="5">
        <v>-14.492025</v>
      </c>
      <c r="S1587" s="1" t="s">
        <v>49</v>
      </c>
      <c r="T1587" s="7">
        <v>204</v>
      </c>
      <c r="U1587" s="7">
        <v>191</v>
      </c>
      <c r="V1587" s="7">
        <v>10358</v>
      </c>
      <c r="W1587" s="7" t="s">
        <v>42</v>
      </c>
      <c r="X1587" s="7">
        <v>684</v>
      </c>
      <c r="Y1587" s="7">
        <v>539</v>
      </c>
      <c r="Z1587" s="7">
        <v>204</v>
      </c>
      <c r="AA1587" s="7">
        <v>203</v>
      </c>
      <c r="AB1587" s="5" t="s">
        <v>799</v>
      </c>
      <c r="AC1587" s="5" t="s">
        <v>799</v>
      </c>
      <c r="AD1587" s="5" t="s">
        <v>799</v>
      </c>
      <c r="AE1587" s="5" t="s">
        <v>799</v>
      </c>
      <c r="AF1587" s="7">
        <v>67537858</v>
      </c>
      <c r="AG1587" s="7">
        <v>66659852</v>
      </c>
      <c r="AH1587" s="7">
        <v>5068687</v>
      </c>
      <c r="AI1587" s="5">
        <v>64.48</v>
      </c>
      <c r="AJ1587" s="7">
        <v>153</v>
      </c>
      <c r="AK1587" s="7">
        <v>43607465</v>
      </c>
      <c r="AL1587" s="6">
        <v>1242.812752</v>
      </c>
      <c r="AM1587" s="7">
        <v>46818113</v>
      </c>
      <c r="AN1587" s="5">
        <v>69.227170000000001</v>
      </c>
    </row>
    <row r="1588" spans="1:40" x14ac:dyDescent="0.3">
      <c r="A1588" s="4" t="s">
        <v>1637</v>
      </c>
      <c r="B1588" s="2">
        <v>4914225</v>
      </c>
      <c r="C1588" s="1" t="s">
        <v>54</v>
      </c>
      <c r="D1588" s="5">
        <v>2303.7792119800001</v>
      </c>
      <c r="E1588" s="6">
        <v>2155.4372109999999</v>
      </c>
      <c r="F1588" s="6" t="s">
        <v>42</v>
      </c>
      <c r="G1588" s="5">
        <v>0.46</v>
      </c>
      <c r="H1588" s="5">
        <v>24.496950999999999</v>
      </c>
      <c r="I1588" s="5">
        <v>0.46</v>
      </c>
      <c r="J1588" s="5">
        <v>24.496950999999999</v>
      </c>
      <c r="K1588" s="5">
        <v>3.6870483000000003</v>
      </c>
      <c r="L1588" s="5">
        <v>2.6350742</v>
      </c>
      <c r="M1588" s="5">
        <v>22.104538999999999</v>
      </c>
      <c r="N1588" s="5" t="s">
        <v>42</v>
      </c>
      <c r="O1588" s="5" t="s">
        <v>42</v>
      </c>
      <c r="P1588" s="5">
        <v>2.9643449999999998</v>
      </c>
      <c r="Q1588" s="5">
        <v>16.354841</v>
      </c>
      <c r="R1588" s="5">
        <v>16.354841</v>
      </c>
      <c r="S1588" s="1" t="s">
        <v>49</v>
      </c>
      <c r="T1588" s="7">
        <v>769365</v>
      </c>
      <c r="U1588" s="7">
        <v>686970</v>
      </c>
      <c r="V1588" s="7">
        <v>570776</v>
      </c>
      <c r="W1588" s="7">
        <v>471063</v>
      </c>
      <c r="X1588" s="7">
        <v>727121</v>
      </c>
      <c r="Y1588" s="7">
        <v>751039</v>
      </c>
      <c r="Z1588" s="7">
        <v>760448</v>
      </c>
      <c r="AA1588" s="7">
        <v>769365</v>
      </c>
      <c r="AB1588" s="5">
        <v>33.383000000000003</v>
      </c>
      <c r="AC1588" s="5">
        <v>33.874000000000002</v>
      </c>
      <c r="AD1588" s="5">
        <v>17.611999999999998</v>
      </c>
      <c r="AE1588" s="5">
        <v>17.927</v>
      </c>
      <c r="AF1588" s="7">
        <v>71340127</v>
      </c>
      <c r="AG1588" s="7">
        <v>71417104</v>
      </c>
      <c r="AH1588" s="7">
        <v>71607899</v>
      </c>
      <c r="AI1588" s="5">
        <v>15.73</v>
      </c>
      <c r="AJ1588" s="7">
        <v>200</v>
      </c>
      <c r="AK1588" s="7">
        <v>11221038</v>
      </c>
      <c r="AL1588" s="6">
        <v>360.644161</v>
      </c>
      <c r="AM1588" s="7">
        <v>25072037</v>
      </c>
      <c r="AN1588" s="5">
        <v>35.144370000000002</v>
      </c>
    </row>
    <row r="1589" spans="1:40" x14ac:dyDescent="0.3">
      <c r="A1589" s="4" t="s">
        <v>1638</v>
      </c>
      <c r="B1589" s="2">
        <v>4972896</v>
      </c>
      <c r="C1589" s="1" t="s">
        <v>41</v>
      </c>
      <c r="D1589" s="5">
        <v>2321.2229821199999</v>
      </c>
      <c r="E1589" s="6">
        <v>2076.9319820000001</v>
      </c>
      <c r="F1589" s="6" t="s">
        <v>42</v>
      </c>
      <c r="G1589" s="5">
        <v>0.5</v>
      </c>
      <c r="H1589" s="5">
        <v>6.6066479999999999</v>
      </c>
      <c r="I1589" s="5">
        <v>0.5</v>
      </c>
      <c r="J1589" s="5">
        <v>6.6066479999999999</v>
      </c>
      <c r="K1589" s="5">
        <v>0.68756756999999991</v>
      </c>
      <c r="L1589" s="5">
        <v>0.63229055999999995</v>
      </c>
      <c r="M1589" s="5" t="s">
        <v>42</v>
      </c>
      <c r="N1589" s="5" t="s">
        <v>42</v>
      </c>
      <c r="O1589" s="5" t="s">
        <v>42</v>
      </c>
      <c r="P1589" s="5">
        <v>1.1790590000000001</v>
      </c>
      <c r="Q1589" s="5">
        <v>3.5219529999999999</v>
      </c>
      <c r="R1589" s="5">
        <v>3.5219529999999999</v>
      </c>
      <c r="S1589" s="1" t="s">
        <v>49</v>
      </c>
      <c r="T1589" s="7">
        <v>1759836</v>
      </c>
      <c r="U1589" s="7">
        <v>1836332</v>
      </c>
      <c r="V1589" s="7">
        <v>2257083</v>
      </c>
      <c r="W1589" s="7">
        <v>1689931</v>
      </c>
      <c r="X1589" s="7">
        <v>1761517</v>
      </c>
      <c r="Y1589" s="7">
        <v>1739188</v>
      </c>
      <c r="Z1589" s="7">
        <v>1741555</v>
      </c>
      <c r="AA1589" s="7">
        <v>1759836</v>
      </c>
      <c r="AB1589" s="5">
        <v>78.731999999999999</v>
      </c>
      <c r="AC1589" s="5">
        <v>79.043999999999997</v>
      </c>
      <c r="AD1589" s="5">
        <v>30.198</v>
      </c>
      <c r="AE1589" s="8">
        <v>31.61</v>
      </c>
      <c r="AF1589" s="7">
        <v>237498763</v>
      </c>
      <c r="AG1589" s="7">
        <v>237123763</v>
      </c>
      <c r="AH1589" s="7">
        <v>235841764</v>
      </c>
      <c r="AI1589" s="5">
        <v>23.94</v>
      </c>
      <c r="AJ1589" s="7">
        <v>158</v>
      </c>
      <c r="AK1589" s="7">
        <v>58256062</v>
      </c>
      <c r="AL1589" s="6">
        <v>555.76283100000001</v>
      </c>
      <c r="AM1589" s="7">
        <v>84282995</v>
      </c>
      <c r="AN1589" s="5">
        <v>34.639490000000002</v>
      </c>
    </row>
    <row r="1590" spans="1:40" x14ac:dyDescent="0.3">
      <c r="A1590" s="4" t="s">
        <v>1639</v>
      </c>
      <c r="B1590" s="2">
        <v>27860629</v>
      </c>
      <c r="C1590" s="1" t="s">
        <v>41</v>
      </c>
      <c r="D1590" s="5">
        <v>1620.7765331799999</v>
      </c>
      <c r="E1590" s="6">
        <v>1618.5895330000001</v>
      </c>
      <c r="F1590" s="6" t="s">
        <v>42</v>
      </c>
      <c r="G1590" s="5">
        <v>-0.26100000000000001</v>
      </c>
      <c r="H1590" s="5" t="s">
        <v>799</v>
      </c>
      <c r="I1590" s="5">
        <v>-0.26100000000000001</v>
      </c>
      <c r="J1590" s="5" t="s">
        <v>799</v>
      </c>
      <c r="K1590" s="5">
        <v>2.5080732000000001</v>
      </c>
      <c r="L1590" s="5">
        <v>2.4120082800000002</v>
      </c>
      <c r="M1590" s="5" t="s">
        <v>799</v>
      </c>
      <c r="N1590" s="5" t="s">
        <v>42</v>
      </c>
      <c r="O1590" s="5" t="s">
        <v>42</v>
      </c>
      <c r="P1590" s="5">
        <v>10.616069</v>
      </c>
      <c r="Q1590" s="5">
        <v>40.666035000000001</v>
      </c>
      <c r="R1590" s="5">
        <v>40.666035000000001</v>
      </c>
      <c r="S1590" s="1" t="s">
        <v>49</v>
      </c>
      <c r="T1590" s="7">
        <v>126842</v>
      </c>
      <c r="U1590" s="7">
        <v>3037</v>
      </c>
      <c r="V1590" s="7" t="s">
        <v>42</v>
      </c>
      <c r="W1590" s="7" t="s">
        <v>42</v>
      </c>
      <c r="X1590" s="7">
        <v>152466</v>
      </c>
      <c r="Y1590" s="7">
        <v>158668</v>
      </c>
      <c r="Z1590" s="7">
        <v>153084</v>
      </c>
      <c r="AA1590" s="7">
        <v>126842</v>
      </c>
      <c r="AB1590" s="5">
        <v>60.337000000000003</v>
      </c>
      <c r="AC1590" s="5">
        <v>62.316000000000003</v>
      </c>
      <c r="AD1590" s="8">
        <v>1.8</v>
      </c>
      <c r="AE1590" s="5">
        <v>22.991</v>
      </c>
      <c r="AF1590" s="7">
        <v>347800186</v>
      </c>
      <c r="AG1590" s="7">
        <v>328616426</v>
      </c>
      <c r="AH1590" s="7">
        <v>254558178</v>
      </c>
      <c r="AI1590" s="5">
        <v>29.73</v>
      </c>
      <c r="AJ1590" s="7">
        <v>208</v>
      </c>
      <c r="AK1590" s="7">
        <v>103412985</v>
      </c>
      <c r="AL1590" s="6">
        <v>481.90451000000002</v>
      </c>
      <c r="AM1590" s="7">
        <v>239613698</v>
      </c>
      <c r="AN1590" s="5">
        <v>68.892889999999994</v>
      </c>
    </row>
    <row r="1591" spans="1:40" x14ac:dyDescent="0.3">
      <c r="A1591" s="4" t="s">
        <v>1640</v>
      </c>
      <c r="B1591" s="2">
        <v>4255032</v>
      </c>
      <c r="C1591" s="1" t="s">
        <v>54</v>
      </c>
      <c r="D1591" s="5">
        <v>2114.0754750000001</v>
      </c>
      <c r="E1591" s="6">
        <v>2699.260475</v>
      </c>
      <c r="F1591" s="6">
        <v>2699.260475</v>
      </c>
      <c r="G1591" s="8">
        <v>1.2070000000000001</v>
      </c>
      <c r="H1591" s="5">
        <v>3.6960380000000002</v>
      </c>
      <c r="I1591" s="8">
        <v>1.2070000000000001</v>
      </c>
      <c r="J1591" s="5">
        <v>3.6960380000000002</v>
      </c>
      <c r="K1591" s="5">
        <v>0.99214223000000001</v>
      </c>
      <c r="L1591" s="5">
        <v>0.99214223000000001</v>
      </c>
      <c r="M1591" s="5">
        <v>29.205607000000001</v>
      </c>
      <c r="N1591" s="5" t="s">
        <v>42</v>
      </c>
      <c r="O1591" s="5" t="s">
        <v>42</v>
      </c>
      <c r="P1591" s="5">
        <v>31.140522000000001</v>
      </c>
      <c r="Q1591" s="5" t="s">
        <v>42</v>
      </c>
      <c r="R1591" s="5">
        <v>3.73723691989461</v>
      </c>
      <c r="S1591" s="1" t="s">
        <v>82</v>
      </c>
      <c r="T1591" s="7">
        <v>69557</v>
      </c>
      <c r="U1591" s="7">
        <v>56999</v>
      </c>
      <c r="V1591" s="7">
        <v>24899</v>
      </c>
      <c r="W1591" s="7">
        <v>16064</v>
      </c>
      <c r="X1591" s="7">
        <v>86680</v>
      </c>
      <c r="Y1591" s="7">
        <v>86370</v>
      </c>
      <c r="Z1591" s="7">
        <v>77122</v>
      </c>
      <c r="AA1591" s="7">
        <v>69557</v>
      </c>
      <c r="AB1591" s="8">
        <v>100</v>
      </c>
      <c r="AC1591" s="8">
        <v>100</v>
      </c>
      <c r="AD1591" s="5" t="s">
        <v>42</v>
      </c>
      <c r="AE1591" s="5" t="s">
        <v>42</v>
      </c>
      <c r="AF1591" s="7">
        <v>169126038</v>
      </c>
      <c r="AG1591" s="7">
        <v>169126038</v>
      </c>
      <c r="AH1591" s="7">
        <v>136131530</v>
      </c>
      <c r="AI1591" s="5">
        <v>30.26</v>
      </c>
      <c r="AJ1591" s="7">
        <v>237</v>
      </c>
      <c r="AK1591" s="7">
        <v>51179637</v>
      </c>
      <c r="AL1591" s="6">
        <v>639.74546199999997</v>
      </c>
      <c r="AM1591" s="7" t="s">
        <v>42</v>
      </c>
      <c r="AN1591" s="5" t="s">
        <v>42</v>
      </c>
    </row>
    <row r="1592" spans="1:40" x14ac:dyDescent="0.3">
      <c r="A1592" s="4" t="s">
        <v>1641</v>
      </c>
      <c r="B1592" s="2">
        <v>6376635</v>
      </c>
      <c r="C1592" s="1" t="s">
        <v>54</v>
      </c>
      <c r="D1592" s="5" t="s">
        <v>42</v>
      </c>
      <c r="E1592" s="6" t="s">
        <v>42</v>
      </c>
      <c r="F1592" s="6" t="s">
        <v>42</v>
      </c>
      <c r="G1592" s="5">
        <v>2E-3</v>
      </c>
      <c r="H1592" s="5" t="s">
        <v>42</v>
      </c>
      <c r="I1592" s="5">
        <v>2E-3</v>
      </c>
      <c r="J1592" s="5" t="s">
        <v>42</v>
      </c>
      <c r="K1592" s="5" t="s">
        <v>42</v>
      </c>
      <c r="L1592" s="5" t="s">
        <v>42</v>
      </c>
      <c r="M1592" s="5" t="s">
        <v>42</v>
      </c>
      <c r="N1592" s="5" t="s">
        <v>42</v>
      </c>
      <c r="O1592" s="5" t="s">
        <v>42</v>
      </c>
      <c r="P1592" s="5" t="s">
        <v>42</v>
      </c>
      <c r="Q1592" s="5" t="s">
        <v>42</v>
      </c>
      <c r="R1592" s="5" t="s">
        <v>42</v>
      </c>
      <c r="S1592" s="1" t="s">
        <v>49</v>
      </c>
      <c r="T1592" s="7">
        <v>1680000</v>
      </c>
      <c r="U1592" s="7">
        <v>1862800</v>
      </c>
      <c r="V1592" s="7">
        <v>2124000</v>
      </c>
      <c r="W1592" s="7">
        <v>2042500</v>
      </c>
      <c r="X1592" s="7">
        <v>1738600</v>
      </c>
      <c r="Y1592" s="7">
        <v>1719900</v>
      </c>
      <c r="Z1592" s="7">
        <v>1677200</v>
      </c>
      <c r="AA1592" s="7">
        <v>1680000</v>
      </c>
      <c r="AB1592" s="5">
        <v>21.207999999999998</v>
      </c>
      <c r="AC1592" s="5">
        <v>22.305</v>
      </c>
      <c r="AD1592" s="8">
        <v>1.917</v>
      </c>
      <c r="AE1592" s="5">
        <v>0.47199999999999998</v>
      </c>
      <c r="AF1592" s="7">
        <v>202500000</v>
      </c>
      <c r="AG1592" s="7">
        <v>201000000</v>
      </c>
      <c r="AH1592" s="7">
        <v>197200000</v>
      </c>
      <c r="AI1592" s="5">
        <v>0.15</v>
      </c>
      <c r="AJ1592" s="7">
        <v>193</v>
      </c>
      <c r="AK1592" s="7">
        <v>300855</v>
      </c>
      <c r="AL1592" s="6" t="s">
        <v>42</v>
      </c>
      <c r="AM1592" s="7">
        <v>127229417</v>
      </c>
      <c r="AN1592" s="5">
        <v>62.827759999999998</v>
      </c>
    </row>
    <row r="1593" spans="1:40" x14ac:dyDescent="0.3">
      <c r="A1593" s="4" t="s">
        <v>1642</v>
      </c>
      <c r="B1593" s="2">
        <v>4047880</v>
      </c>
      <c r="C1593" s="1" t="s">
        <v>54</v>
      </c>
      <c r="D1593" s="5">
        <v>2266.4251883000002</v>
      </c>
      <c r="E1593" s="6">
        <v>2266.1707780000002</v>
      </c>
      <c r="F1593" s="6" t="s">
        <v>42</v>
      </c>
      <c r="G1593" s="8">
        <v>1.6140000000000001</v>
      </c>
      <c r="H1593" s="5">
        <v>4.0253819999999996</v>
      </c>
      <c r="I1593" s="8">
        <v>1.6140000000000001</v>
      </c>
      <c r="J1593" s="5">
        <v>4.0253819999999996</v>
      </c>
      <c r="K1593" s="5">
        <v>0.85686548000000007</v>
      </c>
      <c r="L1593" s="5">
        <v>0.85686548000000007</v>
      </c>
      <c r="M1593" s="5" t="s">
        <v>42</v>
      </c>
      <c r="N1593" s="5" t="s">
        <v>42</v>
      </c>
      <c r="O1593" s="5" t="s">
        <v>42</v>
      </c>
      <c r="P1593" s="5">
        <v>65.196997999999994</v>
      </c>
      <c r="Q1593" s="5" t="s">
        <v>42</v>
      </c>
      <c r="R1593" s="5" t="s">
        <v>42</v>
      </c>
      <c r="S1593" s="1" t="s">
        <v>49</v>
      </c>
      <c r="T1593" s="7">
        <v>35140.358</v>
      </c>
      <c r="U1593" s="7">
        <v>34876.61</v>
      </c>
      <c r="V1593" s="7">
        <v>32963.677000000003</v>
      </c>
      <c r="W1593" s="7">
        <v>33531.275000000001</v>
      </c>
      <c r="X1593" s="7">
        <v>34758.821000000004</v>
      </c>
      <c r="Y1593" s="7">
        <v>34949.589</v>
      </c>
      <c r="Z1593" s="7">
        <v>35140.358</v>
      </c>
      <c r="AA1593" s="7">
        <v>35139.775999999998</v>
      </c>
      <c r="AB1593" s="8">
        <v>100</v>
      </c>
      <c r="AC1593" s="8">
        <v>100</v>
      </c>
      <c r="AD1593" s="5" t="s">
        <v>42</v>
      </c>
      <c r="AE1593" s="5" t="s">
        <v>42</v>
      </c>
      <c r="AF1593" s="7">
        <v>124027617</v>
      </c>
      <c r="AG1593" s="7">
        <v>124027617</v>
      </c>
      <c r="AH1593" s="7">
        <v>120779791</v>
      </c>
      <c r="AI1593" s="5">
        <v>28.13</v>
      </c>
      <c r="AJ1593" s="7">
        <v>179</v>
      </c>
      <c r="AK1593" s="7">
        <v>31403278</v>
      </c>
      <c r="AL1593" s="6">
        <v>637.48654299999998</v>
      </c>
      <c r="AM1593" s="7">
        <v>108771553</v>
      </c>
      <c r="AN1593" s="8">
        <v>97.424899999999994</v>
      </c>
    </row>
    <row r="1594" spans="1:40" x14ac:dyDescent="0.3">
      <c r="A1594" s="4" t="s">
        <v>1643</v>
      </c>
      <c r="B1594" s="2">
        <v>5721653</v>
      </c>
      <c r="C1594" s="1" t="s">
        <v>54</v>
      </c>
      <c r="D1594" s="5">
        <v>2161.6368474999999</v>
      </c>
      <c r="E1594" s="6">
        <v>2499.6223669999999</v>
      </c>
      <c r="F1594" s="6" t="s">
        <v>42</v>
      </c>
      <c r="G1594" s="5">
        <v>0.90200000000000002</v>
      </c>
      <c r="H1594" s="5">
        <v>8.169492</v>
      </c>
      <c r="I1594" s="5">
        <v>0.90200000000000002</v>
      </c>
      <c r="J1594" s="5">
        <v>8.169492</v>
      </c>
      <c r="K1594" s="5">
        <v>0.90150750000000002</v>
      </c>
      <c r="L1594" s="5">
        <v>0.90150750000000002</v>
      </c>
      <c r="M1594" s="5">
        <v>16.185358999999998</v>
      </c>
      <c r="N1594" s="5" t="s">
        <v>42</v>
      </c>
      <c r="O1594" s="5" t="s">
        <v>42</v>
      </c>
      <c r="P1594" s="5">
        <v>45.252198</v>
      </c>
      <c r="Q1594" s="5" t="s">
        <v>42</v>
      </c>
      <c r="R1594" s="5" t="s">
        <v>42</v>
      </c>
      <c r="S1594" s="1" t="s">
        <v>49</v>
      </c>
      <c r="T1594" s="7">
        <v>54506.214999999997</v>
      </c>
      <c r="U1594" s="7">
        <v>48407.235999999997</v>
      </c>
      <c r="V1594" s="7">
        <v>48480.317000000003</v>
      </c>
      <c r="W1594" s="7">
        <v>48063.607000000004</v>
      </c>
      <c r="X1594" s="7">
        <v>55237.59</v>
      </c>
      <c r="Y1594" s="7">
        <v>54871.902000000002</v>
      </c>
      <c r="Z1594" s="7">
        <v>54506.214999999997</v>
      </c>
      <c r="AA1594" s="7">
        <v>53556.843999999997</v>
      </c>
      <c r="AB1594" s="8">
        <v>100</v>
      </c>
      <c r="AC1594" s="8">
        <v>100</v>
      </c>
      <c r="AD1594" s="5" t="s">
        <v>42</v>
      </c>
      <c r="AE1594" s="5" t="s">
        <v>42</v>
      </c>
      <c r="AF1594" s="7">
        <v>89842584</v>
      </c>
      <c r="AG1594" s="7">
        <v>89842584</v>
      </c>
      <c r="AH1594" s="7">
        <v>90158425</v>
      </c>
      <c r="AI1594" s="8">
        <v>25.4</v>
      </c>
      <c r="AJ1594" s="7">
        <v>183</v>
      </c>
      <c r="AK1594" s="7">
        <v>22783715</v>
      </c>
      <c r="AL1594" s="6">
        <v>549.08753100000001</v>
      </c>
      <c r="AM1594" s="7" t="s">
        <v>42</v>
      </c>
      <c r="AN1594" s="5" t="s">
        <v>42</v>
      </c>
    </row>
    <row r="1595" spans="1:40" x14ac:dyDescent="0.3">
      <c r="A1595" s="4" t="s">
        <v>1644</v>
      </c>
      <c r="B1595" s="2">
        <v>4599461</v>
      </c>
      <c r="C1595" s="1" t="s">
        <v>54</v>
      </c>
      <c r="D1595" s="5">
        <v>1980.9084159900001</v>
      </c>
      <c r="E1595" s="6">
        <v>1681.308415</v>
      </c>
      <c r="F1595" s="6">
        <v>1469.0084160000001</v>
      </c>
      <c r="G1595" s="5">
        <v>0.879</v>
      </c>
      <c r="H1595" s="5">
        <v>4.4772727272727302</v>
      </c>
      <c r="I1595" s="5">
        <v>0.879</v>
      </c>
      <c r="J1595" s="5">
        <v>4.4772727272727302</v>
      </c>
      <c r="K1595" s="5">
        <v>0.75254669000000007</v>
      </c>
      <c r="L1595" s="5">
        <v>0.75253900238954496</v>
      </c>
      <c r="M1595" s="5">
        <v>3.0194924208662002</v>
      </c>
      <c r="N1595" s="5" t="s">
        <v>42</v>
      </c>
      <c r="O1595" s="5" t="s">
        <v>42</v>
      </c>
      <c r="P1595" s="5">
        <v>0.73103499999999999</v>
      </c>
      <c r="Q1595" s="5">
        <v>3.7619479999999998</v>
      </c>
      <c r="R1595" s="5">
        <v>3.4330647721196499</v>
      </c>
      <c r="S1595" s="1" t="s">
        <v>49</v>
      </c>
      <c r="T1595" s="7">
        <v>1957100</v>
      </c>
      <c r="U1595" s="7">
        <v>1509400</v>
      </c>
      <c r="V1595" s="7">
        <v>1194800</v>
      </c>
      <c r="W1595" s="7">
        <v>781800</v>
      </c>
      <c r="X1595" s="7">
        <v>2299900</v>
      </c>
      <c r="Y1595" s="7">
        <v>2151300</v>
      </c>
      <c r="Z1595" s="7">
        <v>2064400</v>
      </c>
      <c r="AA1595" s="7">
        <v>1957100</v>
      </c>
      <c r="AB1595" s="5">
        <v>60.442</v>
      </c>
      <c r="AC1595" s="5">
        <v>23.704999999999998</v>
      </c>
      <c r="AD1595" s="5">
        <v>58.036000000000001</v>
      </c>
      <c r="AE1595" s="5">
        <v>19.431999999999999</v>
      </c>
      <c r="AF1595" s="7">
        <v>111726363</v>
      </c>
      <c r="AG1595" s="7">
        <v>116006345</v>
      </c>
      <c r="AH1595" s="7">
        <v>117914754</v>
      </c>
      <c r="AI1595" s="5">
        <v>39.78</v>
      </c>
      <c r="AJ1595" s="7">
        <v>160</v>
      </c>
      <c r="AK1595" s="7">
        <v>44443810</v>
      </c>
      <c r="AL1595" s="6">
        <v>787.98875099999998</v>
      </c>
      <c r="AM1595" s="7">
        <v>53411419</v>
      </c>
      <c r="AN1595" s="5">
        <v>47.805570000000003</v>
      </c>
    </row>
    <row r="1596" spans="1:40" x14ac:dyDescent="0.3">
      <c r="A1596" s="4" t="s">
        <v>1645</v>
      </c>
      <c r="B1596" s="2">
        <v>4376382</v>
      </c>
      <c r="C1596" s="1" t="s">
        <v>54</v>
      </c>
      <c r="D1596" s="5">
        <v>2183.2351226400001</v>
      </c>
      <c r="E1596" s="6">
        <v>2927.5711219999998</v>
      </c>
      <c r="F1596" s="6">
        <v>2918.570123</v>
      </c>
      <c r="G1596" s="5">
        <v>0.38</v>
      </c>
      <c r="H1596" s="5">
        <v>26.833463999999999</v>
      </c>
      <c r="I1596" s="5">
        <v>0.38</v>
      </c>
      <c r="J1596" s="5">
        <v>26.833463999999999</v>
      </c>
      <c r="K1596" s="5" t="s">
        <v>799</v>
      </c>
      <c r="L1596" s="5">
        <v>4.3432042500000003</v>
      </c>
      <c r="M1596" s="5">
        <v>15.125605999999999</v>
      </c>
      <c r="N1596" s="5">
        <v>15.437133748084801</v>
      </c>
      <c r="O1596" s="5">
        <v>18.980252176921901</v>
      </c>
      <c r="P1596" s="5">
        <v>3.5541200000000002</v>
      </c>
      <c r="Q1596" s="5">
        <v>11.529025000000001</v>
      </c>
      <c r="R1596" s="5">
        <v>11.529025000000001</v>
      </c>
      <c r="S1596" s="1" t="s">
        <v>49</v>
      </c>
      <c r="T1596" s="7">
        <v>694709</v>
      </c>
      <c r="U1596" s="7">
        <v>618409</v>
      </c>
      <c r="V1596" s="7">
        <v>589796</v>
      </c>
      <c r="W1596" s="7">
        <v>510588</v>
      </c>
      <c r="X1596" s="7">
        <v>823712</v>
      </c>
      <c r="Y1596" s="7">
        <v>785115</v>
      </c>
      <c r="Z1596" s="7">
        <v>740213</v>
      </c>
      <c r="AA1596" s="7">
        <v>694709</v>
      </c>
      <c r="AB1596" s="5">
        <v>51.526000000000003</v>
      </c>
      <c r="AC1596" s="5">
        <v>51.314</v>
      </c>
      <c r="AD1596" s="8">
        <v>28.57</v>
      </c>
      <c r="AE1596" s="5">
        <v>29.030999999999999</v>
      </c>
      <c r="AF1596" s="7">
        <v>63609122</v>
      </c>
      <c r="AG1596" s="7">
        <v>64446211</v>
      </c>
      <c r="AH1596" s="7">
        <v>64630922</v>
      </c>
      <c r="AI1596" s="5">
        <v>103.58</v>
      </c>
      <c r="AJ1596" s="7">
        <v>311</v>
      </c>
      <c r="AK1596" s="7">
        <v>65891735</v>
      </c>
      <c r="AL1596" s="6">
        <v>2261.4043449999999</v>
      </c>
      <c r="AM1596" s="7">
        <v>63143871</v>
      </c>
      <c r="AN1596" s="5">
        <v>99.260850000000005</v>
      </c>
    </row>
    <row r="1597" spans="1:40" x14ac:dyDescent="0.3">
      <c r="A1597" s="4" t="s">
        <v>1646</v>
      </c>
      <c r="B1597" s="2">
        <v>9282297</v>
      </c>
      <c r="C1597" s="1" t="s">
        <v>54</v>
      </c>
      <c r="D1597" s="5">
        <v>1931.2059180799999</v>
      </c>
      <c r="E1597" s="6">
        <v>2363.6675380000001</v>
      </c>
      <c r="F1597" s="6">
        <v>2306.3575255210167</v>
      </c>
      <c r="G1597" s="5">
        <v>0.29862457731471459</v>
      </c>
      <c r="H1597" s="5">
        <v>5.3920630000000003</v>
      </c>
      <c r="I1597" s="5">
        <v>0.29862457731471459</v>
      </c>
      <c r="J1597" s="5">
        <v>5.3920630000000003</v>
      </c>
      <c r="K1597" s="5">
        <v>0.90526651000000002</v>
      </c>
      <c r="L1597" s="5">
        <v>0.72809685999999996</v>
      </c>
      <c r="M1597" s="5" t="s">
        <v>799</v>
      </c>
      <c r="N1597" s="5" t="s">
        <v>42</v>
      </c>
      <c r="O1597" s="5" t="s">
        <v>42</v>
      </c>
      <c r="P1597" s="5">
        <v>0.731097</v>
      </c>
      <c r="Q1597" s="5">
        <v>1.772932</v>
      </c>
      <c r="R1597" s="5">
        <v>1.772932</v>
      </c>
      <c r="S1597" s="1" t="s">
        <v>49</v>
      </c>
      <c r="T1597" s="7">
        <v>3141634.0657012509</v>
      </c>
      <c r="U1597" s="7">
        <v>2941270.0857098773</v>
      </c>
      <c r="V1597" s="7">
        <v>1911460.1646354902</v>
      </c>
      <c r="W1597" s="7">
        <v>1309276.8259899761</v>
      </c>
      <c r="X1597" s="7">
        <v>3415632.4865872976</v>
      </c>
      <c r="Y1597" s="7">
        <v>3375861.5580077209</v>
      </c>
      <c r="Z1597" s="7">
        <v>3283587.0377168031</v>
      </c>
      <c r="AA1597" s="7">
        <v>3141634.0657012509</v>
      </c>
      <c r="AB1597" s="5">
        <v>48.134999999999998</v>
      </c>
      <c r="AC1597" s="5">
        <v>47.728999999999999</v>
      </c>
      <c r="AD1597" s="5">
        <v>42.871000000000002</v>
      </c>
      <c r="AE1597" s="5">
        <v>41.131999999999998</v>
      </c>
      <c r="AF1597" s="7">
        <v>311988032</v>
      </c>
      <c r="AG1597" s="7">
        <v>319069299</v>
      </c>
      <c r="AH1597" s="7">
        <v>319727324</v>
      </c>
      <c r="AI1597" s="5">
        <v>54.34</v>
      </c>
      <c r="AJ1597" s="7">
        <v>325</v>
      </c>
      <c r="AK1597" s="7">
        <v>169544586</v>
      </c>
      <c r="AL1597" s="6">
        <v>1049.4809869999999</v>
      </c>
      <c r="AM1597" s="7">
        <v>175799800</v>
      </c>
      <c r="AN1597" s="5">
        <v>56.34825</v>
      </c>
    </row>
    <row r="1598" spans="1:40" x14ac:dyDescent="0.3">
      <c r="A1598" s="4" t="s">
        <v>1647</v>
      </c>
      <c r="B1598" s="2">
        <v>4067529</v>
      </c>
      <c r="C1598" s="1" t="s">
        <v>41</v>
      </c>
      <c r="D1598" s="5">
        <v>2230.2653578999998</v>
      </c>
      <c r="E1598" s="6">
        <v>2899.0533569999998</v>
      </c>
      <c r="F1598" s="6" t="s">
        <v>42</v>
      </c>
      <c r="G1598" s="5">
        <v>-0.51800000000000002</v>
      </c>
      <c r="H1598" s="5">
        <v>23.925926</v>
      </c>
      <c r="I1598" s="5">
        <v>-0.51800000000000002</v>
      </c>
      <c r="J1598" s="5">
        <v>23.925926</v>
      </c>
      <c r="K1598" s="5">
        <v>4.8995070199999997</v>
      </c>
      <c r="L1598" s="5">
        <v>1.67241974</v>
      </c>
      <c r="M1598" s="5">
        <v>7.2408000000000001</v>
      </c>
      <c r="N1598" s="5" t="s">
        <v>42</v>
      </c>
      <c r="O1598" s="5" t="s">
        <v>42</v>
      </c>
      <c r="P1598" s="5">
        <v>0.90582399999999996</v>
      </c>
      <c r="Q1598" s="5">
        <v>7.2269459999999999</v>
      </c>
      <c r="R1598" s="5">
        <v>7.2269459999999999</v>
      </c>
      <c r="S1598" s="1" t="s">
        <v>43</v>
      </c>
      <c r="T1598" s="7">
        <v>3200460</v>
      </c>
      <c r="U1598" s="7">
        <v>3310083</v>
      </c>
      <c r="V1598" s="7">
        <v>3338588</v>
      </c>
      <c r="W1598" s="7">
        <v>3303684</v>
      </c>
      <c r="X1598" s="7">
        <v>3200460</v>
      </c>
      <c r="Y1598" s="7">
        <v>3281118</v>
      </c>
      <c r="Z1598" s="7">
        <v>3308039</v>
      </c>
      <c r="AA1598" s="7">
        <v>3316953</v>
      </c>
      <c r="AB1598" s="5">
        <v>29.997</v>
      </c>
      <c r="AC1598" s="5">
        <v>29.997</v>
      </c>
      <c r="AD1598" s="8">
        <v>9.7919999999999998</v>
      </c>
      <c r="AE1598" s="8">
        <v>9.7919999999999998</v>
      </c>
      <c r="AF1598" s="7">
        <v>67123188</v>
      </c>
      <c r="AG1598" s="7">
        <v>67399519</v>
      </c>
      <c r="AH1598" s="7">
        <v>63982892</v>
      </c>
      <c r="AI1598" s="5">
        <v>95.94</v>
      </c>
      <c r="AJ1598" s="7">
        <v>187</v>
      </c>
      <c r="AK1598" s="7">
        <v>62929170</v>
      </c>
      <c r="AL1598" s="6">
        <v>2439.1346290000001</v>
      </c>
      <c r="AM1598" s="7">
        <v>60393472</v>
      </c>
      <c r="AN1598" s="5">
        <v>92.071259999999995</v>
      </c>
    </row>
    <row r="1599" spans="1:40" x14ac:dyDescent="0.3">
      <c r="A1599" s="4" t="s">
        <v>1648</v>
      </c>
      <c r="B1599" s="2">
        <v>4813182</v>
      </c>
      <c r="C1599" s="1" t="s">
        <v>54</v>
      </c>
      <c r="D1599" s="5">
        <v>2135.7935764200001</v>
      </c>
      <c r="E1599" s="6">
        <v>3038.1375760000001</v>
      </c>
      <c r="F1599" s="6" t="s">
        <v>42</v>
      </c>
      <c r="G1599" s="5">
        <v>1.57</v>
      </c>
      <c r="H1599" s="5">
        <v>16.380005000000001</v>
      </c>
      <c r="I1599" s="5">
        <v>1.57</v>
      </c>
      <c r="J1599" s="5">
        <v>16.380005000000001</v>
      </c>
      <c r="K1599" s="5" t="s">
        <v>799</v>
      </c>
      <c r="L1599" s="5">
        <v>2.2889492200000001</v>
      </c>
      <c r="M1599" s="5">
        <v>12.817945999999999</v>
      </c>
      <c r="N1599" s="5" t="s">
        <v>42</v>
      </c>
      <c r="O1599" s="5" t="s">
        <v>42</v>
      </c>
      <c r="P1599" s="5">
        <v>2.35859</v>
      </c>
      <c r="Q1599" s="5">
        <v>13.447906</v>
      </c>
      <c r="R1599" s="5">
        <v>13.447906</v>
      </c>
      <c r="S1599" s="1" t="s">
        <v>49</v>
      </c>
      <c r="T1599" s="7">
        <v>1244744</v>
      </c>
      <c r="U1599" s="7">
        <v>1045472</v>
      </c>
      <c r="V1599" s="7">
        <v>1010635</v>
      </c>
      <c r="W1599" s="7">
        <v>862459</v>
      </c>
      <c r="X1599" s="7">
        <v>1288116</v>
      </c>
      <c r="Y1599" s="7">
        <v>1275994</v>
      </c>
      <c r="Z1599" s="7">
        <v>1261549</v>
      </c>
      <c r="AA1599" s="7">
        <v>1244744</v>
      </c>
      <c r="AB1599" s="5">
        <v>55.018999999999998</v>
      </c>
      <c r="AC1599" s="5">
        <v>55.814999999999998</v>
      </c>
      <c r="AD1599" s="5">
        <v>15.884</v>
      </c>
      <c r="AE1599" s="5">
        <v>16.908000000000001</v>
      </c>
      <c r="AF1599" s="7">
        <v>30884686</v>
      </c>
      <c r="AG1599" s="7">
        <v>30822164</v>
      </c>
      <c r="AH1599" s="7">
        <v>30747178</v>
      </c>
      <c r="AI1599" s="5">
        <v>111.69</v>
      </c>
      <c r="AJ1599" s="7">
        <v>357</v>
      </c>
      <c r="AK1599" s="7">
        <v>34503424</v>
      </c>
      <c r="AL1599" s="6">
        <v>2385.5667349999999</v>
      </c>
      <c r="AM1599" s="7">
        <v>30610688</v>
      </c>
      <c r="AN1599" s="5">
        <v>99.093050000000005</v>
      </c>
    </row>
    <row r="1600" spans="1:40" x14ac:dyDescent="0.3">
      <c r="A1600" s="4" t="s">
        <v>1649</v>
      </c>
      <c r="B1600" s="2">
        <v>4889095</v>
      </c>
      <c r="C1600" s="1" t="s">
        <v>54</v>
      </c>
      <c r="D1600" s="5">
        <v>1949.16615942</v>
      </c>
      <c r="E1600" s="6">
        <v>3316.1851590000001</v>
      </c>
      <c r="F1600" s="6">
        <v>3398.4440049999998</v>
      </c>
      <c r="G1600" s="5">
        <v>-1.7999999999999999E-2</v>
      </c>
      <c r="H1600" s="5">
        <v>13.1647058823529</v>
      </c>
      <c r="I1600" s="5">
        <v>-0.01</v>
      </c>
      <c r="J1600" s="5">
        <v>15.328767123287699</v>
      </c>
      <c r="K1600" s="5">
        <v>3.1896806413302801</v>
      </c>
      <c r="L1600" s="5">
        <v>1.6825518779928001</v>
      </c>
      <c r="M1600" s="5">
        <v>169.545455</v>
      </c>
      <c r="N1600" s="5" t="s">
        <v>42</v>
      </c>
      <c r="O1600" s="5" t="s">
        <v>42</v>
      </c>
      <c r="P1600" s="5">
        <v>3.782797</v>
      </c>
      <c r="Q1600" s="5" t="s">
        <v>799</v>
      </c>
      <c r="R1600" s="5">
        <v>9.5419829047863693</v>
      </c>
      <c r="S1600" s="1" t="s">
        <v>49</v>
      </c>
      <c r="T1600" s="7">
        <v>917502</v>
      </c>
      <c r="U1600" s="7">
        <v>658197</v>
      </c>
      <c r="V1600" s="7">
        <v>1170864</v>
      </c>
      <c r="W1600" s="7">
        <v>149358</v>
      </c>
      <c r="X1600" s="7">
        <v>938082</v>
      </c>
      <c r="Y1600" s="7">
        <v>1545937</v>
      </c>
      <c r="Z1600" s="7">
        <v>1560187</v>
      </c>
      <c r="AA1600" s="7">
        <v>917502</v>
      </c>
      <c r="AB1600" s="8">
        <v>100</v>
      </c>
      <c r="AC1600" s="8">
        <v>100</v>
      </c>
      <c r="AD1600" s="5">
        <v>42.707000000000001</v>
      </c>
      <c r="AE1600" s="5">
        <v>-8.4459999999999997</v>
      </c>
      <c r="AF1600" s="7">
        <v>174180507</v>
      </c>
      <c r="AG1600" s="7">
        <v>173766494</v>
      </c>
      <c r="AH1600" s="7">
        <v>163430494</v>
      </c>
      <c r="AI1600" s="5">
        <v>98.92</v>
      </c>
      <c r="AJ1600" s="7">
        <v>373</v>
      </c>
      <c r="AK1600" s="7">
        <v>172303540</v>
      </c>
      <c r="AL1600" s="6">
        <v>1928.0766120000001</v>
      </c>
      <c r="AM1600" s="7">
        <v>172044582</v>
      </c>
      <c r="AN1600" s="5">
        <v>98.769360000000006</v>
      </c>
    </row>
    <row r="1601" spans="1:40" x14ac:dyDescent="0.3">
      <c r="A1601" s="4" t="s">
        <v>1650</v>
      </c>
      <c r="B1601" s="2">
        <v>4077705</v>
      </c>
      <c r="C1601" s="1" t="s">
        <v>54</v>
      </c>
      <c r="D1601" s="5">
        <v>2373.6467134499999</v>
      </c>
      <c r="E1601" s="6">
        <v>4434.3167130000002</v>
      </c>
      <c r="F1601" s="6" t="s">
        <v>42</v>
      </c>
      <c r="G1601" s="5">
        <v>0.19</v>
      </c>
      <c r="H1601" s="5">
        <v>25.822980999999999</v>
      </c>
      <c r="I1601" s="5">
        <v>0.19</v>
      </c>
      <c r="J1601" s="5">
        <v>25.822980999999999</v>
      </c>
      <c r="K1601" s="5">
        <v>30.853432280000003</v>
      </c>
      <c r="L1601" s="5">
        <v>2.3598694499999997</v>
      </c>
      <c r="M1601" s="5">
        <v>23.893678000000001</v>
      </c>
      <c r="N1601" s="5" t="s">
        <v>42</v>
      </c>
      <c r="O1601" s="5" t="s">
        <v>42</v>
      </c>
      <c r="P1601" s="5">
        <v>0.77715699999999999</v>
      </c>
      <c r="Q1601" s="5">
        <v>6.6452819999999999</v>
      </c>
      <c r="R1601" s="5">
        <v>6.6452819999999999</v>
      </c>
      <c r="S1601" s="1" t="s">
        <v>49</v>
      </c>
      <c r="T1601" s="7">
        <v>5409483</v>
      </c>
      <c r="U1601" s="7">
        <v>5129687</v>
      </c>
      <c r="V1601" s="7">
        <v>4870396</v>
      </c>
      <c r="W1601" s="7">
        <v>4161875</v>
      </c>
      <c r="X1601" s="7">
        <v>5705817</v>
      </c>
      <c r="Y1601" s="7">
        <v>5633727</v>
      </c>
      <c r="Z1601" s="7">
        <v>5531541</v>
      </c>
      <c r="AA1601" s="7">
        <v>5409483</v>
      </c>
      <c r="AB1601" s="5">
        <v>55.927999999999997</v>
      </c>
      <c r="AC1601" s="5">
        <v>56.555</v>
      </c>
      <c r="AD1601" s="8">
        <v>6.5940000000000003</v>
      </c>
      <c r="AE1601" s="8">
        <v>7.34</v>
      </c>
      <c r="AF1601" s="7">
        <v>142735842</v>
      </c>
      <c r="AG1601" s="7">
        <v>485909683</v>
      </c>
      <c r="AH1601" s="7">
        <v>126115301</v>
      </c>
      <c r="AI1601" s="5">
        <v>17.75</v>
      </c>
      <c r="AJ1601" s="7">
        <v>91</v>
      </c>
      <c r="AK1601" s="7">
        <v>25335094</v>
      </c>
      <c r="AL1601" s="6">
        <v>421.32261299999999</v>
      </c>
      <c r="AM1601" s="7">
        <v>33472813</v>
      </c>
      <c r="AN1601" s="5">
        <v>23.45138</v>
      </c>
    </row>
    <row r="1602" spans="1:40" x14ac:dyDescent="0.3">
      <c r="A1602" s="4" t="s">
        <v>1651</v>
      </c>
      <c r="B1602" s="2">
        <v>4229150</v>
      </c>
      <c r="C1602" s="1" t="s">
        <v>54</v>
      </c>
      <c r="D1602" s="5">
        <v>2423.8244396099999</v>
      </c>
      <c r="E1602" s="6">
        <v>3483.8684389999999</v>
      </c>
      <c r="F1602" s="6" t="s">
        <v>42</v>
      </c>
      <c r="G1602" s="5">
        <v>7.0000000000000007E-2</v>
      </c>
      <c r="H1602" s="5">
        <v>63.721972999999998</v>
      </c>
      <c r="I1602" s="5">
        <v>7.0000000000000007E-2</v>
      </c>
      <c r="J1602" s="5">
        <v>63.721972999999998</v>
      </c>
      <c r="K1602" s="5" t="s">
        <v>799</v>
      </c>
      <c r="L1602" s="5">
        <v>1.7762500000000001</v>
      </c>
      <c r="M1602" s="5">
        <v>14.895178</v>
      </c>
      <c r="N1602" s="5" t="s">
        <v>42</v>
      </c>
      <c r="O1602" s="5" t="s">
        <v>42</v>
      </c>
      <c r="P1602" s="5">
        <v>4.4396040000000001</v>
      </c>
      <c r="Q1602" s="5">
        <v>12.486503000000001</v>
      </c>
      <c r="R1602" s="5">
        <v>12.486503000000001</v>
      </c>
      <c r="S1602" s="1" t="s">
        <v>49</v>
      </c>
      <c r="T1602" s="7">
        <v>758740</v>
      </c>
      <c r="U1602" s="7">
        <v>719367</v>
      </c>
      <c r="V1602" s="7">
        <v>718632</v>
      </c>
      <c r="W1602" s="7">
        <v>716770</v>
      </c>
      <c r="X1602" s="7">
        <v>784725</v>
      </c>
      <c r="Y1602" s="7">
        <v>774291</v>
      </c>
      <c r="Z1602" s="7">
        <v>766075</v>
      </c>
      <c r="AA1602" s="7">
        <v>758740</v>
      </c>
      <c r="AB1602" s="5">
        <v>90.295000000000002</v>
      </c>
      <c r="AC1602" s="8">
        <v>90.43</v>
      </c>
      <c r="AD1602" s="5">
        <v>29.881</v>
      </c>
      <c r="AE1602" s="5">
        <v>33.651000000000003</v>
      </c>
      <c r="AF1602" s="7">
        <v>170541946</v>
      </c>
      <c r="AG1602" s="7">
        <v>169377216</v>
      </c>
      <c r="AH1602" s="7">
        <v>165818155</v>
      </c>
      <c r="AI1602" s="5">
        <v>32.07</v>
      </c>
      <c r="AJ1602" s="7">
        <v>231</v>
      </c>
      <c r="AK1602" s="7">
        <v>54702844</v>
      </c>
      <c r="AL1602" s="6">
        <v>777.32741299999998</v>
      </c>
      <c r="AM1602" s="7">
        <v>55623292</v>
      </c>
      <c r="AN1602" s="5">
        <v>32.609909999999999</v>
      </c>
    </row>
    <row r="1603" spans="1:40" x14ac:dyDescent="0.3">
      <c r="A1603" s="4" t="s">
        <v>1652</v>
      </c>
      <c r="B1603" s="2">
        <v>107569565</v>
      </c>
      <c r="C1603" s="1" t="s">
        <v>54</v>
      </c>
      <c r="D1603" s="5">
        <v>1590.3094564800001</v>
      </c>
      <c r="E1603" s="6">
        <v>1859.6094559999999</v>
      </c>
      <c r="F1603" s="6" t="s">
        <v>42</v>
      </c>
      <c r="G1603" s="5">
        <v>0.25</v>
      </c>
      <c r="H1603" s="5">
        <v>10.997191000000001</v>
      </c>
      <c r="I1603" s="5">
        <v>0.25</v>
      </c>
      <c r="J1603" s="5">
        <v>10.997191000000001</v>
      </c>
      <c r="K1603" s="5">
        <v>1.80758354</v>
      </c>
      <c r="L1603" s="5">
        <v>1.5332648</v>
      </c>
      <c r="M1603" s="5">
        <v>19.465506999999999</v>
      </c>
      <c r="N1603" s="5" t="s">
        <v>42</v>
      </c>
      <c r="O1603" s="5" t="s">
        <v>42</v>
      </c>
      <c r="P1603" s="5">
        <v>0.56526500000000002</v>
      </c>
      <c r="Q1603" s="5">
        <v>6.5329680000000003</v>
      </c>
      <c r="R1603" s="5">
        <v>6.5329680000000003</v>
      </c>
      <c r="S1603" s="1" t="s">
        <v>63</v>
      </c>
      <c r="T1603" s="7">
        <v>3430600</v>
      </c>
      <c r="U1603" s="7">
        <v>3607700</v>
      </c>
      <c r="V1603" s="7">
        <v>4068900</v>
      </c>
      <c r="W1603" s="7">
        <v>2127404</v>
      </c>
      <c r="X1603" s="7">
        <v>3289800</v>
      </c>
      <c r="Y1603" s="7">
        <v>3358800</v>
      </c>
      <c r="Z1603" s="7">
        <v>3430600</v>
      </c>
      <c r="AA1603" s="7">
        <v>3403600</v>
      </c>
      <c r="AB1603" s="8">
        <v>12.82</v>
      </c>
      <c r="AC1603" s="5">
        <v>13.116</v>
      </c>
      <c r="AD1603" s="8">
        <v>8.1820000000000004</v>
      </c>
      <c r="AE1603" s="8">
        <v>7.9459999999999997</v>
      </c>
      <c r="AF1603" s="7">
        <v>49482982</v>
      </c>
      <c r="AG1603" s="7">
        <v>49424731</v>
      </c>
      <c r="AH1603" s="7">
        <v>49286517</v>
      </c>
      <c r="AI1603" s="8">
        <v>52.31</v>
      </c>
      <c r="AJ1603" s="7">
        <v>274</v>
      </c>
      <c r="AK1603" s="7">
        <v>26559740</v>
      </c>
      <c r="AL1603" s="6">
        <v>831.85105599999997</v>
      </c>
      <c r="AM1603" s="7">
        <v>35210862</v>
      </c>
      <c r="AN1603" s="5">
        <v>69.345259999999996</v>
      </c>
    </row>
    <row r="1604" spans="1:40" x14ac:dyDescent="0.3">
      <c r="A1604" s="4" t="s">
        <v>1653</v>
      </c>
      <c r="B1604" s="2">
        <v>102893</v>
      </c>
      <c r="C1604" s="1" t="s">
        <v>54</v>
      </c>
      <c r="D1604" s="5">
        <v>2087.4650311800001</v>
      </c>
      <c r="E1604" s="6" t="s">
        <v>42</v>
      </c>
      <c r="F1604" s="6">
        <v>30490.878031</v>
      </c>
      <c r="G1604" s="5">
        <v>3.86</v>
      </c>
      <c r="H1604" s="5">
        <v>12.62041</v>
      </c>
      <c r="I1604" s="5">
        <v>3.86</v>
      </c>
      <c r="J1604" s="5">
        <v>12.62041</v>
      </c>
      <c r="K1604" s="5">
        <v>2.0323292199999998</v>
      </c>
      <c r="L1604" s="5">
        <v>2.0323292199999998</v>
      </c>
      <c r="M1604" s="5">
        <v>32.200164000000001</v>
      </c>
      <c r="N1604" s="5" t="s">
        <v>42</v>
      </c>
      <c r="O1604" s="5" t="s">
        <v>42</v>
      </c>
      <c r="P1604" s="5" t="s">
        <v>42</v>
      </c>
      <c r="Q1604" s="5" t="s">
        <v>42</v>
      </c>
      <c r="R1604" s="5" t="s">
        <v>42</v>
      </c>
      <c r="S1604" s="1" t="s">
        <v>49</v>
      </c>
      <c r="T1604" s="7">
        <v>346587</v>
      </c>
      <c r="U1604" s="7">
        <v>305246</v>
      </c>
      <c r="V1604" s="7">
        <v>242856</v>
      </c>
      <c r="W1604" s="7">
        <v>202642</v>
      </c>
      <c r="X1604" s="7">
        <v>347661</v>
      </c>
      <c r="Y1604" s="7">
        <v>358187</v>
      </c>
      <c r="Z1604" s="7">
        <v>357909</v>
      </c>
      <c r="AA1604" s="7">
        <v>346587</v>
      </c>
      <c r="AB1604" s="8">
        <v>100</v>
      </c>
      <c r="AC1604" s="8">
        <v>100</v>
      </c>
      <c r="AD1604" s="5" t="s">
        <v>42</v>
      </c>
      <c r="AE1604" s="5" t="s">
        <v>42</v>
      </c>
      <c r="AF1604" s="7">
        <v>10885382</v>
      </c>
      <c r="AG1604" s="7">
        <v>10881321</v>
      </c>
      <c r="AH1604" s="7">
        <v>10840432</v>
      </c>
      <c r="AI1604" s="5">
        <v>70.92</v>
      </c>
      <c r="AJ1604" s="7">
        <v>283</v>
      </c>
      <c r="AK1604" s="7">
        <v>7719971</v>
      </c>
      <c r="AL1604" s="6">
        <v>1515.1215079999999</v>
      </c>
      <c r="AM1604" s="7">
        <v>10242209</v>
      </c>
      <c r="AN1604" s="5">
        <v>94.087770000000006</v>
      </c>
    </row>
    <row r="1605" spans="1:40" x14ac:dyDescent="0.3">
      <c r="A1605" s="4" t="s">
        <v>1654</v>
      </c>
      <c r="B1605" s="2">
        <v>8394782</v>
      </c>
      <c r="C1605" s="1" t="s">
        <v>41</v>
      </c>
      <c r="D1605" s="5">
        <v>2220.21091303</v>
      </c>
      <c r="E1605" s="6">
        <v>1988.4919130000001</v>
      </c>
      <c r="F1605" s="6" t="s">
        <v>42</v>
      </c>
      <c r="G1605" s="5">
        <v>0.20399999999999999</v>
      </c>
      <c r="H1605" s="5">
        <v>26.747181999999999</v>
      </c>
      <c r="I1605" s="5">
        <v>0.20399999999999999</v>
      </c>
      <c r="J1605" s="5">
        <v>26.747181999999999</v>
      </c>
      <c r="K1605" s="5">
        <v>7.6157725800000007</v>
      </c>
      <c r="L1605" s="5">
        <v>5.3928571400000003</v>
      </c>
      <c r="M1605" s="5">
        <v>18.192771</v>
      </c>
      <c r="N1605" s="5" t="s">
        <v>42</v>
      </c>
      <c r="O1605" s="5" t="s">
        <v>42</v>
      </c>
      <c r="P1605" s="5">
        <v>2.6103369999999999</v>
      </c>
      <c r="Q1605" s="5">
        <v>29.155918</v>
      </c>
      <c r="R1605" s="5">
        <v>29.155918</v>
      </c>
      <c r="S1605" s="1" t="s">
        <v>49</v>
      </c>
      <c r="T1605" s="7">
        <v>689136</v>
      </c>
      <c r="U1605" s="7">
        <v>618318</v>
      </c>
      <c r="V1605" s="7">
        <v>502797</v>
      </c>
      <c r="W1605" s="7">
        <v>373628</v>
      </c>
      <c r="X1605" s="7">
        <v>761776</v>
      </c>
      <c r="Y1605" s="7">
        <v>743733</v>
      </c>
      <c r="Z1605" s="7">
        <v>719215</v>
      </c>
      <c r="AA1605" s="7">
        <v>689136</v>
      </c>
      <c r="AB1605" s="5">
        <v>75.266000000000005</v>
      </c>
      <c r="AC1605" s="5">
        <v>76.722999999999999</v>
      </c>
      <c r="AD1605" s="5">
        <v>-1.206</v>
      </c>
      <c r="AE1605" s="8">
        <v>8.3889999999999993</v>
      </c>
      <c r="AF1605" s="7">
        <v>133497277</v>
      </c>
      <c r="AG1605" s="7">
        <v>132006676</v>
      </c>
      <c r="AH1605" s="7">
        <v>136109497</v>
      </c>
      <c r="AI1605" s="5">
        <v>74.73</v>
      </c>
      <c r="AJ1605" s="7">
        <v>277</v>
      </c>
      <c r="AK1605" s="7">
        <v>99889650</v>
      </c>
      <c r="AL1605" s="6">
        <v>1659.1670859999999</v>
      </c>
      <c r="AM1605" s="7">
        <v>116668820</v>
      </c>
      <c r="AN1605" s="5">
        <v>87.283109999999994</v>
      </c>
    </row>
    <row r="1606" spans="1:40" x14ac:dyDescent="0.3">
      <c r="A1606" s="4" t="s">
        <v>1655</v>
      </c>
      <c r="B1606" s="2">
        <v>4884353</v>
      </c>
      <c r="C1606" s="1" t="s">
        <v>41</v>
      </c>
      <c r="D1606" s="5">
        <v>2167.0036588200001</v>
      </c>
      <c r="E1606" s="6">
        <v>2082.3086579999999</v>
      </c>
      <c r="F1606" s="6" t="s">
        <v>42</v>
      </c>
      <c r="G1606" s="5">
        <v>0.11</v>
      </c>
      <c r="H1606" s="5">
        <v>24.092025</v>
      </c>
      <c r="I1606" s="5">
        <v>0.11</v>
      </c>
      <c r="J1606" s="5">
        <v>24.092025</v>
      </c>
      <c r="K1606" s="5">
        <v>6.0686138200000004</v>
      </c>
      <c r="L1606" s="5">
        <v>2.0460584600000002</v>
      </c>
      <c r="M1606" s="5">
        <v>12.101694999999999</v>
      </c>
      <c r="N1606" s="5" t="s">
        <v>42</v>
      </c>
      <c r="O1606" s="5" t="s">
        <v>42</v>
      </c>
      <c r="P1606" s="5">
        <v>1.0697399999999999</v>
      </c>
      <c r="Q1606" s="5">
        <v>7.4211260000000001</v>
      </c>
      <c r="R1606" s="5">
        <v>7.4211260000000001</v>
      </c>
      <c r="S1606" s="1" t="s">
        <v>49</v>
      </c>
      <c r="T1606" s="7">
        <v>1949445</v>
      </c>
      <c r="U1606" s="7">
        <v>2017003</v>
      </c>
      <c r="V1606" s="7">
        <v>2254235</v>
      </c>
      <c r="W1606" s="7">
        <v>2072617</v>
      </c>
      <c r="X1606" s="7">
        <v>1946556</v>
      </c>
      <c r="Y1606" s="7">
        <v>1956857</v>
      </c>
      <c r="Z1606" s="7">
        <v>1954484</v>
      </c>
      <c r="AA1606" s="7">
        <v>1949445</v>
      </c>
      <c r="AB1606" s="5">
        <v>44.271000000000001</v>
      </c>
      <c r="AC1606" s="5">
        <v>49.247</v>
      </c>
      <c r="AD1606" s="8">
        <v>8.8510000000000009</v>
      </c>
      <c r="AE1606" s="8">
        <v>12.311999999999999</v>
      </c>
      <c r="AF1606" s="7">
        <v>54781037</v>
      </c>
      <c r="AG1606" s="7">
        <v>54601969</v>
      </c>
      <c r="AH1606" s="7">
        <v>56256089</v>
      </c>
      <c r="AI1606" s="5">
        <v>104.21</v>
      </c>
      <c r="AJ1606" s="7">
        <v>205</v>
      </c>
      <c r="AK1606" s="7">
        <v>57503296</v>
      </c>
      <c r="AL1606" s="6">
        <v>2258.1544330000002</v>
      </c>
      <c r="AM1606" s="7">
        <v>50771979</v>
      </c>
      <c r="AN1606" s="5">
        <v>92.007949999999994</v>
      </c>
    </row>
    <row r="1607" spans="1:40" x14ac:dyDescent="0.3">
      <c r="A1607" s="4" t="s">
        <v>1656</v>
      </c>
      <c r="B1607" s="2">
        <v>1024631</v>
      </c>
      <c r="C1607" s="1" t="s">
        <v>41</v>
      </c>
      <c r="D1607" s="5">
        <v>2093.2653639999999</v>
      </c>
      <c r="E1607" s="6" t="s">
        <v>42</v>
      </c>
      <c r="F1607" s="6">
        <v>2212.5723639999997</v>
      </c>
      <c r="G1607" s="5">
        <v>1.32</v>
      </c>
      <c r="H1607" s="5">
        <v>11.9449152542373</v>
      </c>
      <c r="I1607" s="5">
        <v>1.32</v>
      </c>
      <c r="J1607" s="5">
        <v>11.9449152542373</v>
      </c>
      <c r="K1607" s="5">
        <v>1.5131604341377101</v>
      </c>
      <c r="L1607" s="5">
        <v>1.19113315105541</v>
      </c>
      <c r="M1607" s="5">
        <v>8.0959219999999998</v>
      </c>
      <c r="N1607" s="5" t="s">
        <v>42</v>
      </c>
      <c r="O1607" s="5" t="s">
        <v>42</v>
      </c>
      <c r="P1607" s="5" t="s">
        <v>42</v>
      </c>
      <c r="Q1607" s="5" t="s">
        <v>42</v>
      </c>
      <c r="R1607" s="5" t="s">
        <v>42</v>
      </c>
      <c r="S1607" s="1" t="s">
        <v>49</v>
      </c>
      <c r="T1607" s="7">
        <v>631130</v>
      </c>
      <c r="U1607" s="7">
        <v>533158</v>
      </c>
      <c r="V1607" s="7">
        <v>427053</v>
      </c>
      <c r="W1607" s="7">
        <v>324504</v>
      </c>
      <c r="X1607" s="7">
        <v>633825</v>
      </c>
      <c r="Y1607" s="7">
        <v>625819</v>
      </c>
      <c r="Z1607" s="7">
        <v>624681</v>
      </c>
      <c r="AA1607" s="7">
        <v>631130</v>
      </c>
      <c r="AB1607" s="5" t="s">
        <v>42</v>
      </c>
      <c r="AC1607" s="5" t="s">
        <v>42</v>
      </c>
      <c r="AD1607" s="5" t="s">
        <v>42</v>
      </c>
      <c r="AE1607" s="5" t="s">
        <v>42</v>
      </c>
      <c r="AF1607" s="7">
        <v>37183784</v>
      </c>
      <c r="AG1607" s="7">
        <v>37343548</v>
      </c>
      <c r="AH1607" s="7">
        <v>37385177</v>
      </c>
      <c r="AI1607" s="5">
        <v>78.16</v>
      </c>
      <c r="AJ1607" s="7">
        <v>273</v>
      </c>
      <c r="AK1607" s="7">
        <v>29019216</v>
      </c>
      <c r="AL1607" s="6">
        <v>1636.103398</v>
      </c>
      <c r="AM1607" s="7">
        <v>36072990</v>
      </c>
      <c r="AN1607" s="5">
        <v>97.15898</v>
      </c>
    </row>
    <row r="1608" spans="1:40" x14ac:dyDescent="0.3">
      <c r="A1608" s="4" t="s">
        <v>1657</v>
      </c>
      <c r="B1608" s="2">
        <v>10810390</v>
      </c>
      <c r="C1608" s="1" t="s">
        <v>41</v>
      </c>
      <c r="D1608" s="5">
        <v>1951.5841780799999</v>
      </c>
      <c r="E1608" s="6">
        <v>1200.5241779999999</v>
      </c>
      <c r="F1608" s="6" t="s">
        <v>42</v>
      </c>
      <c r="G1608" s="5">
        <v>-1.0469999999999999</v>
      </c>
      <c r="H1608" s="5" t="s">
        <v>799</v>
      </c>
      <c r="I1608" s="5">
        <v>-1.0469999999999999</v>
      </c>
      <c r="J1608" s="5" t="s">
        <v>799</v>
      </c>
      <c r="K1608" s="5">
        <v>2.63624364</v>
      </c>
      <c r="L1608" s="5">
        <v>2.63624364</v>
      </c>
      <c r="M1608" s="5" t="s">
        <v>799</v>
      </c>
      <c r="N1608" s="5" t="s">
        <v>42</v>
      </c>
      <c r="O1608" s="5" t="s">
        <v>42</v>
      </c>
      <c r="P1608" s="5" t="s">
        <v>42</v>
      </c>
      <c r="Q1608" s="5" t="s">
        <v>799</v>
      </c>
      <c r="R1608" s="5">
        <v>-4.4673990000000003</v>
      </c>
      <c r="S1608" s="1" t="s">
        <v>49</v>
      </c>
      <c r="T1608" s="7" t="s">
        <v>42</v>
      </c>
      <c r="U1608" s="7" t="s">
        <v>42</v>
      </c>
      <c r="V1608" s="7" t="s">
        <v>42</v>
      </c>
      <c r="W1608" s="7" t="s">
        <v>42</v>
      </c>
      <c r="X1608" s="7" t="s">
        <v>42</v>
      </c>
      <c r="Y1608" s="7" t="s">
        <v>42</v>
      </c>
      <c r="Z1608" s="7" t="s">
        <v>42</v>
      </c>
      <c r="AA1608" s="7" t="s">
        <v>42</v>
      </c>
      <c r="AB1608" s="5" t="s">
        <v>42</v>
      </c>
      <c r="AC1608" s="5" t="s">
        <v>42</v>
      </c>
      <c r="AD1608" s="5" t="s">
        <v>42</v>
      </c>
      <c r="AE1608" s="5" t="s">
        <v>42</v>
      </c>
      <c r="AF1608" s="7">
        <v>69614587</v>
      </c>
      <c r="AG1608" s="7">
        <v>69205668</v>
      </c>
      <c r="AH1608" s="7">
        <v>55681026</v>
      </c>
      <c r="AI1608" s="8">
        <v>89.41</v>
      </c>
      <c r="AJ1608" s="7">
        <v>212</v>
      </c>
      <c r="AK1608" s="7">
        <v>62408011</v>
      </c>
      <c r="AL1608" s="6">
        <v>1744.927987</v>
      </c>
      <c r="AM1608" s="7">
        <v>54912490</v>
      </c>
      <c r="AN1608" s="5">
        <v>78.672150000000002</v>
      </c>
    </row>
    <row r="1609" spans="1:40" x14ac:dyDescent="0.3">
      <c r="A1609" s="4" t="s">
        <v>1658</v>
      </c>
      <c r="B1609" s="2">
        <v>5259205</v>
      </c>
      <c r="C1609" s="1" t="s">
        <v>54</v>
      </c>
      <c r="D1609" s="5">
        <v>1989.2632695</v>
      </c>
      <c r="E1609" s="6">
        <v>1649.9892689999999</v>
      </c>
      <c r="F1609" s="6" t="s">
        <v>42</v>
      </c>
      <c r="G1609" s="5">
        <v>0.51</v>
      </c>
      <c r="H1609" s="5">
        <v>133.91752600000001</v>
      </c>
      <c r="I1609" s="5">
        <v>0.51</v>
      </c>
      <c r="J1609" s="5">
        <v>133.91752600000001</v>
      </c>
      <c r="K1609" s="5">
        <v>5.4847154199999997</v>
      </c>
      <c r="L1609" s="5">
        <v>5.2608132200000002</v>
      </c>
      <c r="M1609" s="5">
        <v>11.260401999999999</v>
      </c>
      <c r="N1609" s="5" t="s">
        <v>42</v>
      </c>
      <c r="O1609" s="5" t="s">
        <v>42</v>
      </c>
      <c r="P1609" s="5">
        <v>4.4770000000000003</v>
      </c>
      <c r="Q1609" s="5">
        <v>35.836612000000002</v>
      </c>
      <c r="R1609" s="5">
        <v>35.836612000000002</v>
      </c>
      <c r="S1609" s="1" t="s">
        <v>49</v>
      </c>
      <c r="T1609" s="7">
        <v>320037</v>
      </c>
      <c r="U1609" s="7">
        <v>210702</v>
      </c>
      <c r="V1609" s="7" t="s">
        <v>42</v>
      </c>
      <c r="W1609" s="7" t="s">
        <v>42</v>
      </c>
      <c r="X1609" s="7">
        <v>368548</v>
      </c>
      <c r="Y1609" s="7">
        <v>355214</v>
      </c>
      <c r="Z1609" s="7">
        <v>344673</v>
      </c>
      <c r="AA1609" s="7">
        <v>320037</v>
      </c>
      <c r="AB1609" s="5">
        <v>86.254000000000005</v>
      </c>
      <c r="AC1609" s="5">
        <v>87.168000000000006</v>
      </c>
      <c r="AD1609" s="5">
        <v>18.164000000000001</v>
      </c>
      <c r="AE1609" s="8">
        <v>11.847</v>
      </c>
      <c r="AF1609" s="7">
        <v>30613115</v>
      </c>
      <c r="AG1609" s="7">
        <v>30610370</v>
      </c>
      <c r="AH1609" s="7">
        <v>8882350</v>
      </c>
      <c r="AI1609" s="5">
        <v>25.85</v>
      </c>
      <c r="AJ1609" s="7">
        <v>129</v>
      </c>
      <c r="AK1609" s="7">
        <v>7916056</v>
      </c>
      <c r="AL1609" s="6">
        <v>514.14783699999998</v>
      </c>
      <c r="AM1609" s="7">
        <v>11092990</v>
      </c>
      <c r="AN1609" s="5">
        <v>36.218919999999997</v>
      </c>
    </row>
    <row r="1610" spans="1:40" x14ac:dyDescent="0.3">
      <c r="A1610" s="4" t="s">
        <v>1659</v>
      </c>
      <c r="B1610" s="2">
        <v>100548</v>
      </c>
      <c r="C1610" s="1" t="s">
        <v>41</v>
      </c>
      <c r="D1610" s="5">
        <v>2119.1884213500002</v>
      </c>
      <c r="E1610" s="6" t="s">
        <v>42</v>
      </c>
      <c r="F1610" s="6">
        <v>2405.1754209999999</v>
      </c>
      <c r="G1610" s="5">
        <v>1</v>
      </c>
      <c r="H1610" s="5">
        <v>19.793956043956001</v>
      </c>
      <c r="I1610" s="5">
        <v>1</v>
      </c>
      <c r="J1610" s="5">
        <v>19.793956043956001</v>
      </c>
      <c r="K1610" s="5">
        <v>2.9318202529912001</v>
      </c>
      <c r="L1610" s="5">
        <v>2.2688592776530001</v>
      </c>
      <c r="M1610" s="5">
        <v>14.494066</v>
      </c>
      <c r="N1610" s="5" t="s">
        <v>42</v>
      </c>
      <c r="O1610" s="5" t="s">
        <v>42</v>
      </c>
      <c r="P1610" s="5" t="s">
        <v>42</v>
      </c>
      <c r="Q1610" s="5" t="s">
        <v>42</v>
      </c>
      <c r="R1610" s="5" t="s">
        <v>42</v>
      </c>
      <c r="S1610" s="1" t="s">
        <v>49</v>
      </c>
      <c r="T1610" s="7">
        <v>339095</v>
      </c>
      <c r="U1610" s="7">
        <v>318191</v>
      </c>
      <c r="V1610" s="7">
        <v>236924</v>
      </c>
      <c r="W1610" s="7">
        <v>187820</v>
      </c>
      <c r="X1610" s="7">
        <v>344884</v>
      </c>
      <c r="Y1610" s="7">
        <v>338958</v>
      </c>
      <c r="Z1610" s="7">
        <v>337315</v>
      </c>
      <c r="AA1610" s="7">
        <v>339095</v>
      </c>
      <c r="AB1610" s="5" t="s">
        <v>42</v>
      </c>
      <c r="AC1610" s="5" t="s">
        <v>42</v>
      </c>
      <c r="AD1610" s="5" t="s">
        <v>42</v>
      </c>
      <c r="AE1610" s="5" t="s">
        <v>42</v>
      </c>
      <c r="AF1610" s="7">
        <v>29414682</v>
      </c>
      <c r="AG1610" s="7">
        <v>29388038</v>
      </c>
      <c r="AH1610" s="7">
        <v>29322511</v>
      </c>
      <c r="AI1610" s="5">
        <v>59.37</v>
      </c>
      <c r="AJ1610" s="7">
        <v>220</v>
      </c>
      <c r="AK1610" s="7">
        <v>17463153</v>
      </c>
      <c r="AL1610" s="6">
        <v>1258.2201729999999</v>
      </c>
      <c r="AM1610" s="7">
        <v>27561439</v>
      </c>
      <c r="AN1610" s="5">
        <v>93.705759999999998</v>
      </c>
    </row>
    <row r="1611" spans="1:40" x14ac:dyDescent="0.3">
      <c r="A1611" s="4" t="s">
        <v>1660</v>
      </c>
      <c r="B1611" s="2">
        <v>4096035</v>
      </c>
      <c r="C1611" s="1" t="s">
        <v>54</v>
      </c>
      <c r="D1611" s="5">
        <v>1845.2124386800001</v>
      </c>
      <c r="E1611" s="6">
        <v>2413.9464379999999</v>
      </c>
      <c r="F1611" s="6" t="s">
        <v>42</v>
      </c>
      <c r="G1611" s="5">
        <v>0.28000000000000003</v>
      </c>
      <c r="H1611" s="5">
        <v>18.546875</v>
      </c>
      <c r="I1611" s="5">
        <v>0.28000000000000003</v>
      </c>
      <c r="J1611" s="5">
        <v>18.546875</v>
      </c>
      <c r="K1611" s="5">
        <v>2.00422119</v>
      </c>
      <c r="L1611" s="5">
        <v>1.4445661400000001</v>
      </c>
      <c r="M1611" s="5">
        <v>9.5264849999999992</v>
      </c>
      <c r="N1611" s="5" t="s">
        <v>42</v>
      </c>
      <c r="O1611" s="5" t="s">
        <v>42</v>
      </c>
      <c r="P1611" s="5">
        <v>1.185416</v>
      </c>
      <c r="Q1611" s="5">
        <v>7.1997070000000001</v>
      </c>
      <c r="R1611" s="5">
        <v>7.1997070000000001</v>
      </c>
      <c r="S1611" s="1" t="s">
        <v>47</v>
      </c>
      <c r="T1611" s="7">
        <v>2046899</v>
      </c>
      <c r="U1611" s="7">
        <v>2078184</v>
      </c>
      <c r="V1611" s="7">
        <v>2012456</v>
      </c>
      <c r="W1611" s="7">
        <v>1841441</v>
      </c>
      <c r="X1611" s="7">
        <v>2036371</v>
      </c>
      <c r="Y1611" s="7">
        <v>2046899</v>
      </c>
      <c r="Z1611" s="7">
        <v>2053826</v>
      </c>
      <c r="AA1611" s="7">
        <v>2074067</v>
      </c>
      <c r="AB1611" s="5">
        <v>30.635999999999999</v>
      </c>
      <c r="AC1611" s="5">
        <v>30.210999999999999</v>
      </c>
      <c r="AD1611" s="5">
        <v>15.651</v>
      </c>
      <c r="AE1611" s="8">
        <v>15.09</v>
      </c>
      <c r="AF1611" s="7">
        <v>77716000</v>
      </c>
      <c r="AG1611" s="7">
        <v>77889000</v>
      </c>
      <c r="AH1611" s="7">
        <v>79818000</v>
      </c>
      <c r="AI1611" s="5">
        <v>110.18</v>
      </c>
      <c r="AJ1611" s="7">
        <v>280</v>
      </c>
      <c r="AK1611" s="7">
        <v>85639565</v>
      </c>
      <c r="AL1611" s="6">
        <v>2033.083273</v>
      </c>
      <c r="AM1611" s="7">
        <v>76772617</v>
      </c>
      <c r="AN1611" s="5">
        <v>98.773560000000003</v>
      </c>
    </row>
    <row r="1612" spans="1:40" x14ac:dyDescent="0.3">
      <c r="A1612" s="4" t="s">
        <v>1661</v>
      </c>
      <c r="B1612" s="2">
        <v>20309326</v>
      </c>
      <c r="C1612" s="1" t="s">
        <v>41</v>
      </c>
      <c r="D1612" s="5">
        <v>2021.99354776</v>
      </c>
      <c r="E1612" s="6">
        <v>2474.0965470000001</v>
      </c>
      <c r="F1612" s="6" t="s">
        <v>42</v>
      </c>
      <c r="G1612" s="5">
        <v>-0.05</v>
      </c>
      <c r="H1612" s="5" t="s">
        <v>799</v>
      </c>
      <c r="I1612" s="5">
        <v>-0.05</v>
      </c>
      <c r="J1612" s="5" t="s">
        <v>799</v>
      </c>
      <c r="K1612" s="5" t="s">
        <v>799</v>
      </c>
      <c r="L1612" s="5">
        <v>2.6281898400000001</v>
      </c>
      <c r="M1612" s="5">
        <v>25.568445000000001</v>
      </c>
      <c r="N1612" s="5" t="s">
        <v>42</v>
      </c>
      <c r="O1612" s="5" t="s">
        <v>42</v>
      </c>
      <c r="P1612" s="5">
        <v>3.569064</v>
      </c>
      <c r="Q1612" s="5">
        <v>20.124040999999998</v>
      </c>
      <c r="R1612" s="5">
        <v>20.124040999999998</v>
      </c>
      <c r="S1612" s="1" t="s">
        <v>49</v>
      </c>
      <c r="T1612" s="7">
        <v>675369</v>
      </c>
      <c r="U1612" s="7">
        <v>620746</v>
      </c>
      <c r="V1612" s="7">
        <v>490139</v>
      </c>
      <c r="W1612" s="7">
        <v>337525</v>
      </c>
      <c r="X1612" s="7">
        <v>693206</v>
      </c>
      <c r="Y1612" s="7">
        <v>691687</v>
      </c>
      <c r="Z1612" s="7">
        <v>684346</v>
      </c>
      <c r="AA1612" s="7">
        <v>675369</v>
      </c>
      <c r="AB1612" s="5">
        <v>65.795000000000002</v>
      </c>
      <c r="AC1612" s="5">
        <v>66.414000000000001</v>
      </c>
      <c r="AD1612" s="5">
        <v>15.481</v>
      </c>
      <c r="AE1612" s="5">
        <v>16.673999999999999</v>
      </c>
      <c r="AF1612" s="7">
        <v>183821161</v>
      </c>
      <c r="AG1612" s="7">
        <v>184581163</v>
      </c>
      <c r="AH1612" s="7">
        <v>188927445</v>
      </c>
      <c r="AI1612" s="8">
        <v>8.06</v>
      </c>
      <c r="AJ1612" s="7">
        <v>113</v>
      </c>
      <c r="AK1612" s="7">
        <v>14783499</v>
      </c>
      <c r="AL1612" s="6">
        <v>162.91415799999999</v>
      </c>
      <c r="AM1612" s="7">
        <v>17950002</v>
      </c>
      <c r="AN1612" s="5">
        <v>9.7828700000000008</v>
      </c>
    </row>
    <row r="1613" spans="1:40" x14ac:dyDescent="0.3">
      <c r="A1613" s="4" t="s">
        <v>1662</v>
      </c>
      <c r="B1613" s="2">
        <v>4244279</v>
      </c>
      <c r="C1613" s="1" t="s">
        <v>41</v>
      </c>
      <c r="D1613" s="5">
        <v>2220.9542234</v>
      </c>
      <c r="E1613" s="6">
        <v>3652.2782229999998</v>
      </c>
      <c r="F1613" s="6">
        <v>3697.3946279999996</v>
      </c>
      <c r="G1613" s="5">
        <v>0.251</v>
      </c>
      <c r="H1613" s="5">
        <v>37.7826086956522</v>
      </c>
      <c r="I1613" s="5">
        <v>0.251</v>
      </c>
      <c r="J1613" s="5">
        <v>37.7826086956522</v>
      </c>
      <c r="K1613" s="5">
        <v>1.78156629097814</v>
      </c>
      <c r="L1613" s="5">
        <v>1.72339249602857</v>
      </c>
      <c r="M1613" s="5">
        <v>15.165794</v>
      </c>
      <c r="N1613" s="5" t="s">
        <v>42</v>
      </c>
      <c r="O1613" s="5" t="s">
        <v>42</v>
      </c>
      <c r="P1613" s="5">
        <v>10.844538999999999</v>
      </c>
      <c r="Q1613" s="5">
        <v>17.681697</v>
      </c>
      <c r="R1613" s="5">
        <v>14.9776984071133</v>
      </c>
      <c r="S1613" s="1" t="s">
        <v>49</v>
      </c>
      <c r="T1613" s="7">
        <v>327732</v>
      </c>
      <c r="U1613" s="7">
        <v>312929</v>
      </c>
      <c r="V1613" s="7">
        <v>284100</v>
      </c>
      <c r="W1613" s="7">
        <v>284114</v>
      </c>
      <c r="X1613" s="7">
        <v>336785</v>
      </c>
      <c r="Y1613" s="7">
        <v>335046</v>
      </c>
      <c r="Z1613" s="7">
        <v>333766</v>
      </c>
      <c r="AA1613" s="7">
        <v>327732</v>
      </c>
      <c r="AB1613" s="5">
        <v>72.355999999999995</v>
      </c>
      <c r="AC1613" s="5">
        <v>72.451999999999998</v>
      </c>
      <c r="AD1613" s="8">
        <v>61.91</v>
      </c>
      <c r="AE1613" s="5">
        <v>60.768000000000001</v>
      </c>
      <c r="AF1613" s="7">
        <v>128648870</v>
      </c>
      <c r="AG1613" s="7">
        <v>127454354</v>
      </c>
      <c r="AH1613" s="7">
        <v>126001795</v>
      </c>
      <c r="AI1613" s="5">
        <v>97.21</v>
      </c>
      <c r="AJ1613" s="7">
        <v>290</v>
      </c>
      <c r="AK1613" s="7">
        <v>124216891</v>
      </c>
      <c r="AL1613" s="6">
        <v>2158.8895649999999</v>
      </c>
      <c r="AM1613" s="7">
        <v>123508110</v>
      </c>
      <c r="AN1613" s="5">
        <v>96.650840000000002</v>
      </c>
    </row>
    <row r="1614" spans="1:40" x14ac:dyDescent="0.3">
      <c r="A1614" s="4" t="s">
        <v>1663</v>
      </c>
      <c r="B1614" s="2">
        <v>4963684</v>
      </c>
      <c r="C1614" s="1" t="s">
        <v>41</v>
      </c>
      <c r="D1614" s="5">
        <v>2235.8773483199998</v>
      </c>
      <c r="E1614" s="6">
        <v>2431.377348</v>
      </c>
      <c r="F1614" s="6" t="s">
        <v>42</v>
      </c>
      <c r="G1614" s="5">
        <v>-0.01</v>
      </c>
      <c r="H1614" s="5" t="s">
        <v>799</v>
      </c>
      <c r="I1614" s="5">
        <v>-0.01</v>
      </c>
      <c r="J1614" s="5" t="s">
        <v>799</v>
      </c>
      <c r="K1614" s="5">
        <v>10.80385852</v>
      </c>
      <c r="L1614" s="5">
        <v>3.1848341199999997</v>
      </c>
      <c r="M1614" s="5">
        <v>37.752808999999999</v>
      </c>
      <c r="N1614" s="5" t="s">
        <v>42</v>
      </c>
      <c r="O1614" s="5" t="s">
        <v>42</v>
      </c>
      <c r="P1614" s="5">
        <v>2.4542009999999999</v>
      </c>
      <c r="Q1614" s="5">
        <v>27.566637</v>
      </c>
      <c r="R1614" s="5">
        <v>27.566637</v>
      </c>
      <c r="S1614" s="1" t="s">
        <v>47</v>
      </c>
      <c r="T1614" s="7">
        <v>1000400</v>
      </c>
      <c r="U1614" s="7">
        <v>1106100</v>
      </c>
      <c r="V1614" s="7">
        <v>1292400</v>
      </c>
      <c r="W1614" s="7">
        <v>1198900</v>
      </c>
      <c r="X1614" s="7">
        <v>990700</v>
      </c>
      <c r="Y1614" s="7">
        <v>1000400</v>
      </c>
      <c r="Z1614" s="7">
        <v>1012000</v>
      </c>
      <c r="AA1614" s="7">
        <v>1013800</v>
      </c>
      <c r="AB1614" s="5">
        <v>58.936</v>
      </c>
      <c r="AC1614" s="5">
        <v>58.676000000000002</v>
      </c>
      <c r="AD1614" s="8">
        <v>8.3469999999999995</v>
      </c>
      <c r="AE1614" s="8">
        <v>7.601</v>
      </c>
      <c r="AF1614" s="7">
        <v>221800000</v>
      </c>
      <c r="AG1614" s="7">
        <v>221900000</v>
      </c>
      <c r="AH1614" s="7">
        <v>222000000</v>
      </c>
      <c r="AI1614" s="5">
        <v>94.87</v>
      </c>
      <c r="AJ1614" s="7">
        <v>361</v>
      </c>
      <c r="AK1614" s="7">
        <v>210435173</v>
      </c>
      <c r="AL1614" s="6">
        <v>2121.1865429999998</v>
      </c>
      <c r="AM1614" s="7">
        <v>218253862</v>
      </c>
      <c r="AN1614" s="5">
        <v>98.395330000000001</v>
      </c>
    </row>
    <row r="1615" spans="1:40" x14ac:dyDescent="0.3">
      <c r="A1615" s="4" t="s">
        <v>1664</v>
      </c>
      <c r="B1615" s="2">
        <v>4810366</v>
      </c>
      <c r="C1615" s="1" t="s">
        <v>41</v>
      </c>
      <c r="D1615" s="5">
        <v>2264.4674822000002</v>
      </c>
      <c r="E1615" s="6">
        <v>2091.3784820000001</v>
      </c>
      <c r="F1615" s="6" t="s">
        <v>42</v>
      </c>
      <c r="G1615" s="8">
        <v>1.1000000000000001</v>
      </c>
      <c r="H1615" s="5">
        <v>28.930126000000001</v>
      </c>
      <c r="I1615" s="8">
        <v>1.1000000000000001</v>
      </c>
      <c r="J1615" s="5">
        <v>28.930126000000001</v>
      </c>
      <c r="K1615" s="5">
        <v>11.47061495</v>
      </c>
      <c r="L1615" s="5">
        <v>2.38958483</v>
      </c>
      <c r="M1615" s="5">
        <v>16.520147000000001</v>
      </c>
      <c r="N1615" s="5" t="s">
        <v>42</v>
      </c>
      <c r="O1615" s="5" t="s">
        <v>42</v>
      </c>
      <c r="P1615" s="5">
        <v>1.844565</v>
      </c>
      <c r="Q1615" s="5">
        <v>15.427809999999999</v>
      </c>
      <c r="R1615" s="5">
        <v>15.427809999999999</v>
      </c>
      <c r="S1615" s="1" t="s">
        <v>49</v>
      </c>
      <c r="T1615" s="7">
        <v>1058651</v>
      </c>
      <c r="U1615" s="7">
        <v>951120</v>
      </c>
      <c r="V1615" s="7">
        <v>864499</v>
      </c>
      <c r="W1615" s="7">
        <v>764775</v>
      </c>
      <c r="X1615" s="7">
        <v>1133806</v>
      </c>
      <c r="Y1615" s="7">
        <v>1114740</v>
      </c>
      <c r="Z1615" s="7">
        <v>1087798</v>
      </c>
      <c r="AA1615" s="7">
        <v>1058651</v>
      </c>
      <c r="AB1615" s="5">
        <v>32.378999999999998</v>
      </c>
      <c r="AC1615" s="5">
        <v>32.531999999999996</v>
      </c>
      <c r="AD1615" s="8">
        <v>10.494</v>
      </c>
      <c r="AE1615" s="8">
        <v>10.914999999999999</v>
      </c>
      <c r="AF1615" s="7">
        <v>17932000</v>
      </c>
      <c r="AG1615" s="7">
        <v>17899000</v>
      </c>
      <c r="AH1615" s="7">
        <v>16004000</v>
      </c>
      <c r="AI1615" s="5">
        <v>101.45</v>
      </c>
      <c r="AJ1615" s="7">
        <v>379</v>
      </c>
      <c r="AK1615" s="7">
        <v>18192617</v>
      </c>
      <c r="AL1615" s="6">
        <v>2297.3636740000002</v>
      </c>
      <c r="AM1615" s="7">
        <v>17605472</v>
      </c>
      <c r="AN1615" s="5">
        <v>98.178449999999998</v>
      </c>
    </row>
    <row r="1616" spans="1:40" x14ac:dyDescent="0.3">
      <c r="A1616" s="4" t="s">
        <v>1665</v>
      </c>
      <c r="B1616" s="2">
        <v>4412410</v>
      </c>
      <c r="C1616" s="1" t="s">
        <v>41</v>
      </c>
      <c r="D1616" s="5">
        <v>2037.5022140000001</v>
      </c>
      <c r="E1616" s="6">
        <v>2046.8452139999999</v>
      </c>
      <c r="F1616" s="6">
        <v>2046.8452140000002</v>
      </c>
      <c r="G1616" s="5">
        <v>0.72</v>
      </c>
      <c r="H1616" s="5">
        <v>15.785555</v>
      </c>
      <c r="I1616" s="5">
        <v>0.70399999999999996</v>
      </c>
      <c r="J1616" s="5">
        <v>16.024187000000001</v>
      </c>
      <c r="K1616" s="5">
        <v>2.9671098699999998</v>
      </c>
      <c r="L1616" s="5">
        <v>1.0609017700000001</v>
      </c>
      <c r="M1616" s="5">
        <v>11.294619000000001</v>
      </c>
      <c r="N1616" s="5">
        <v>213.23577717347399</v>
      </c>
      <c r="O1616" s="5" t="s">
        <v>42</v>
      </c>
      <c r="P1616" s="5">
        <v>1.544233</v>
      </c>
      <c r="Q1616" s="5">
        <v>5.2019310000000001</v>
      </c>
      <c r="R1616" s="5">
        <v>5.2019310000000001</v>
      </c>
      <c r="S1616" s="1" t="s">
        <v>47</v>
      </c>
      <c r="T1616" s="7">
        <v>1346361</v>
      </c>
      <c r="U1616" s="7">
        <v>1336095</v>
      </c>
      <c r="V1616" s="7">
        <v>1432901</v>
      </c>
      <c r="W1616" s="7">
        <v>1721152</v>
      </c>
      <c r="X1616" s="7">
        <v>1325477</v>
      </c>
      <c r="Y1616" s="7">
        <v>1346361</v>
      </c>
      <c r="Z1616" s="7">
        <v>1286731</v>
      </c>
      <c r="AA1616" s="7">
        <v>1266367</v>
      </c>
      <c r="AB1616" s="5">
        <v>65.956000000000003</v>
      </c>
      <c r="AC1616" s="5">
        <v>65.149000000000001</v>
      </c>
      <c r="AD1616" s="5">
        <v>30.637</v>
      </c>
      <c r="AE1616" s="5">
        <v>28.738</v>
      </c>
      <c r="AF1616" s="7">
        <v>97794635</v>
      </c>
      <c r="AG1616" s="7">
        <v>105027079</v>
      </c>
      <c r="AH1616" s="7">
        <v>119672451</v>
      </c>
      <c r="AI1616" s="8">
        <v>84.7</v>
      </c>
      <c r="AJ1616" s="7">
        <v>331</v>
      </c>
      <c r="AK1616" s="7">
        <v>81407620</v>
      </c>
      <c r="AL1616" s="6">
        <v>1725.8415440000001</v>
      </c>
      <c r="AM1616" s="7">
        <v>94624899</v>
      </c>
      <c r="AN1616" s="5">
        <v>98.456230000000005</v>
      </c>
    </row>
    <row r="1617" spans="1:40" x14ac:dyDescent="0.3">
      <c r="A1617" s="4" t="s">
        <v>1666</v>
      </c>
      <c r="B1617" s="2">
        <v>27796383</v>
      </c>
      <c r="C1617" s="1" t="s">
        <v>54</v>
      </c>
      <c r="D1617" s="5">
        <v>1769.1623999999999</v>
      </c>
      <c r="E1617" s="6">
        <v>5407.1624000000002</v>
      </c>
      <c r="F1617" s="6" t="s">
        <v>42</v>
      </c>
      <c r="G1617" s="5">
        <v>0.02</v>
      </c>
      <c r="H1617" s="5" t="s">
        <v>799</v>
      </c>
      <c r="I1617" s="5">
        <v>0.02</v>
      </c>
      <c r="J1617" s="5" t="s">
        <v>799</v>
      </c>
      <c r="K1617" s="5" t="s">
        <v>799</v>
      </c>
      <c r="L1617" s="5" t="s">
        <v>799</v>
      </c>
      <c r="M1617" s="5">
        <v>6.6968329999999998</v>
      </c>
      <c r="N1617" s="5" t="s">
        <v>42</v>
      </c>
      <c r="O1617" s="5" t="s">
        <v>42</v>
      </c>
      <c r="P1617" s="5">
        <v>1.1160289999999999</v>
      </c>
      <c r="Q1617" s="5">
        <v>7.5519030000000003</v>
      </c>
      <c r="R1617" s="5">
        <v>7.5519030000000003</v>
      </c>
      <c r="S1617" s="1" t="s">
        <v>49</v>
      </c>
      <c r="T1617" s="7">
        <v>4812000</v>
      </c>
      <c r="U1617" s="7">
        <v>4689000</v>
      </c>
      <c r="V1617" s="7">
        <v>4055000</v>
      </c>
      <c r="W1617" s="7">
        <v>3451000</v>
      </c>
      <c r="X1617" s="7">
        <v>4845000</v>
      </c>
      <c r="Y1617" s="7">
        <v>4826000</v>
      </c>
      <c r="Z1617" s="7">
        <v>4822000</v>
      </c>
      <c r="AA1617" s="7">
        <v>4812000</v>
      </c>
      <c r="AB1617" s="8">
        <v>11.762</v>
      </c>
      <c r="AC1617" s="5">
        <v>13.023999999999999</v>
      </c>
      <c r="AD1617" s="8">
        <v>12.218999999999999</v>
      </c>
      <c r="AE1617" s="8">
        <v>12.962</v>
      </c>
      <c r="AF1617" s="7">
        <v>597690000</v>
      </c>
      <c r="AG1617" s="7">
        <v>597670000</v>
      </c>
      <c r="AH1617" s="7">
        <v>597600000</v>
      </c>
      <c r="AI1617" s="5">
        <v>18.48</v>
      </c>
      <c r="AJ1617" s="7">
        <v>226</v>
      </c>
      <c r="AK1617" s="7">
        <v>110424899</v>
      </c>
      <c r="AL1617" s="6">
        <v>326.85770100000002</v>
      </c>
      <c r="AM1617" s="7">
        <v>143189686</v>
      </c>
      <c r="AN1617" s="5">
        <v>23.957180000000001</v>
      </c>
    </row>
    <row r="1618" spans="1:40" x14ac:dyDescent="0.3">
      <c r="A1618" s="4" t="s">
        <v>1667</v>
      </c>
      <c r="B1618" s="2">
        <v>7174888</v>
      </c>
      <c r="C1618" s="1" t="s">
        <v>54</v>
      </c>
      <c r="D1618" s="5">
        <v>1832.83157596</v>
      </c>
      <c r="E1618" s="6">
        <v>2860.2315749999998</v>
      </c>
      <c r="F1618" s="6" t="s">
        <v>42</v>
      </c>
      <c r="G1618" s="5">
        <v>0.22</v>
      </c>
      <c r="H1618" s="5">
        <v>12.649122999999999</v>
      </c>
      <c r="I1618" s="5">
        <v>0.22</v>
      </c>
      <c r="J1618" s="5">
        <v>12.649122999999999</v>
      </c>
      <c r="K1618" s="5" t="s">
        <v>799</v>
      </c>
      <c r="L1618" s="5">
        <v>1.4233540600000001</v>
      </c>
      <c r="M1618" s="5">
        <v>10.434153</v>
      </c>
      <c r="N1618" s="5" t="s">
        <v>42</v>
      </c>
      <c r="O1618" s="5" t="s">
        <v>42</v>
      </c>
      <c r="P1618" s="5">
        <v>1.0555140000000001</v>
      </c>
      <c r="Q1618" s="5">
        <v>7.5984100000000003</v>
      </c>
      <c r="R1618" s="5">
        <v>7.5984100000000003</v>
      </c>
      <c r="S1618" s="1" t="s">
        <v>49</v>
      </c>
      <c r="T1618" s="7">
        <v>2726200</v>
      </c>
      <c r="U1618" s="7">
        <v>3275500</v>
      </c>
      <c r="V1618" s="7">
        <v>2855300</v>
      </c>
      <c r="W1618" s="7">
        <v>2469300</v>
      </c>
      <c r="X1618" s="7">
        <v>2709800</v>
      </c>
      <c r="Y1618" s="7">
        <v>2669000</v>
      </c>
      <c r="Z1618" s="7">
        <v>2687600</v>
      </c>
      <c r="AA1618" s="7">
        <v>2726200</v>
      </c>
      <c r="AB1618" s="5">
        <v>32.792999999999999</v>
      </c>
      <c r="AC1618" s="8">
        <v>32.630000000000003</v>
      </c>
      <c r="AD1618" s="5">
        <v>13.675000000000001</v>
      </c>
      <c r="AE1618" s="8">
        <v>12.912000000000001</v>
      </c>
      <c r="AF1618" s="7">
        <v>127100000</v>
      </c>
      <c r="AG1618" s="7">
        <v>127000000</v>
      </c>
      <c r="AH1618" s="7">
        <v>127200000</v>
      </c>
      <c r="AI1618" s="5">
        <v>84.64</v>
      </c>
      <c r="AJ1618" s="7">
        <v>420</v>
      </c>
      <c r="AK1618" s="7">
        <v>107577554</v>
      </c>
      <c r="AL1618" s="6">
        <v>1551.2683280000001</v>
      </c>
      <c r="AM1618" s="7">
        <v>117157647</v>
      </c>
      <c r="AN1618" s="5">
        <v>92.175039999999996</v>
      </c>
    </row>
    <row r="1619" spans="1:40" x14ac:dyDescent="0.3">
      <c r="A1619" s="4" t="s">
        <v>1668</v>
      </c>
      <c r="B1619" s="2">
        <v>4987350</v>
      </c>
      <c r="C1619" s="1" t="s">
        <v>41</v>
      </c>
      <c r="D1619" s="5">
        <v>1780.11356907</v>
      </c>
      <c r="E1619" s="6">
        <v>1582.224569</v>
      </c>
      <c r="F1619" s="6" t="s">
        <v>42</v>
      </c>
      <c r="G1619" s="8">
        <v>1.1100000000000001</v>
      </c>
      <c r="H1619" s="5">
        <v>16.342618000000002</v>
      </c>
      <c r="I1619" s="8">
        <v>1.1100000000000001</v>
      </c>
      <c r="J1619" s="5">
        <v>16.342618000000002</v>
      </c>
      <c r="K1619" s="5">
        <v>4.7831403899999998</v>
      </c>
      <c r="L1619" s="5">
        <v>1.7751354000000001</v>
      </c>
      <c r="M1619" s="5">
        <v>12.292059999999999</v>
      </c>
      <c r="N1619" s="5" t="s">
        <v>42</v>
      </c>
      <c r="O1619" s="5" t="s">
        <v>42</v>
      </c>
      <c r="P1619" s="5">
        <v>1.1847270000000001</v>
      </c>
      <c r="Q1619" s="5">
        <v>7.6141699999999997</v>
      </c>
      <c r="R1619" s="5">
        <v>7.6141699999999997</v>
      </c>
      <c r="S1619" s="1" t="s">
        <v>49</v>
      </c>
      <c r="T1619" s="7">
        <v>1377736</v>
      </c>
      <c r="U1619" s="7">
        <v>1389966</v>
      </c>
      <c r="V1619" s="7">
        <v>1339783</v>
      </c>
      <c r="W1619" s="7">
        <v>1032578</v>
      </c>
      <c r="X1619" s="7">
        <v>1335518</v>
      </c>
      <c r="Y1619" s="7">
        <v>1365066</v>
      </c>
      <c r="Z1619" s="7">
        <v>1376975</v>
      </c>
      <c r="AA1619" s="7">
        <v>1377736</v>
      </c>
      <c r="AB1619" s="8">
        <v>27.19</v>
      </c>
      <c r="AC1619" s="5">
        <v>27.672999999999998</v>
      </c>
      <c r="AD1619" s="5">
        <v>14.234</v>
      </c>
      <c r="AE1619" s="5">
        <v>14.202999999999999</v>
      </c>
      <c r="AF1619" s="7">
        <v>30354000</v>
      </c>
      <c r="AG1619" s="7">
        <v>30477000</v>
      </c>
      <c r="AH1619" s="7">
        <v>30436000</v>
      </c>
      <c r="AI1619" s="5">
        <v>100.84</v>
      </c>
      <c r="AJ1619" s="7">
        <v>350</v>
      </c>
      <c r="AK1619" s="7">
        <v>30595631</v>
      </c>
      <c r="AL1619" s="6">
        <v>1795.04567</v>
      </c>
      <c r="AM1619" s="7">
        <v>30059637</v>
      </c>
      <c r="AN1619" s="5">
        <v>99.072270000000003</v>
      </c>
    </row>
    <row r="1620" spans="1:40" x14ac:dyDescent="0.3">
      <c r="A1620" s="4" t="s">
        <v>1669</v>
      </c>
      <c r="B1620" s="2">
        <v>4433078</v>
      </c>
      <c r="C1620" s="1" t="s">
        <v>41</v>
      </c>
      <c r="D1620" s="5">
        <v>2219.8666727999998</v>
      </c>
      <c r="E1620" s="6">
        <v>2296.4226720000001</v>
      </c>
      <c r="F1620" s="6" t="s">
        <v>42</v>
      </c>
      <c r="G1620" s="5">
        <v>-0.08</v>
      </c>
      <c r="H1620" s="5" t="s">
        <v>799</v>
      </c>
      <c r="I1620" s="5">
        <v>-0.08</v>
      </c>
      <c r="J1620" s="5" t="s">
        <v>799</v>
      </c>
      <c r="K1620" s="5" t="s">
        <v>799</v>
      </c>
      <c r="L1620" s="5">
        <v>67.741935479999995</v>
      </c>
      <c r="M1620" s="5" t="s">
        <v>799</v>
      </c>
      <c r="N1620" s="5" t="s">
        <v>42</v>
      </c>
      <c r="O1620" s="5" t="s">
        <v>42</v>
      </c>
      <c r="P1620" s="5">
        <v>2.2224810000000002</v>
      </c>
      <c r="Q1620" s="5" t="s">
        <v>799</v>
      </c>
      <c r="R1620" s="5">
        <v>-87.588708999999994</v>
      </c>
      <c r="S1620" s="1" t="s">
        <v>47</v>
      </c>
      <c r="T1620" s="7">
        <v>1117203</v>
      </c>
      <c r="U1620" s="7">
        <v>1312454</v>
      </c>
      <c r="V1620" s="7">
        <v>1112321</v>
      </c>
      <c r="W1620" s="7">
        <v>1009418</v>
      </c>
      <c r="X1620" s="7">
        <v>1033270</v>
      </c>
      <c r="Y1620" s="7">
        <v>1117203</v>
      </c>
      <c r="Z1620" s="7">
        <v>1224460</v>
      </c>
      <c r="AA1620" s="7">
        <v>1345931</v>
      </c>
      <c r="AB1620" s="5">
        <v>56.465000000000003</v>
      </c>
      <c r="AC1620" s="5">
        <v>56.848999999999997</v>
      </c>
      <c r="AD1620" s="5">
        <v>-0.47699999999999998</v>
      </c>
      <c r="AE1620" s="5">
        <v>-4.7539999999999996</v>
      </c>
      <c r="AF1620" s="7">
        <v>132046000</v>
      </c>
      <c r="AG1620" s="7">
        <v>130284000</v>
      </c>
      <c r="AH1620" s="7">
        <v>129530000</v>
      </c>
      <c r="AI1620" s="5">
        <v>92.17</v>
      </c>
      <c r="AJ1620" s="7">
        <v>329</v>
      </c>
      <c r="AK1620" s="7">
        <v>121783921</v>
      </c>
      <c r="AL1620" s="6">
        <v>2045.9698719999999</v>
      </c>
      <c r="AM1620" s="7">
        <v>127972104</v>
      </c>
      <c r="AN1620" s="5">
        <v>96.84957</v>
      </c>
    </row>
    <row r="1621" spans="1:40" x14ac:dyDescent="0.3">
      <c r="A1621" s="4" t="s">
        <v>1670</v>
      </c>
      <c r="B1621" s="2">
        <v>6520282</v>
      </c>
      <c r="C1621" s="1" t="s">
        <v>41</v>
      </c>
      <c r="D1621" s="5">
        <v>2516.6562876600001</v>
      </c>
      <c r="E1621" s="6">
        <v>10291.346707000001</v>
      </c>
      <c r="F1621" s="6" t="s">
        <v>42</v>
      </c>
      <c r="G1621" s="5">
        <v>0.1417116131417693</v>
      </c>
      <c r="H1621" s="5">
        <v>128.52576300000001</v>
      </c>
      <c r="I1621" s="5">
        <v>0.1417116131417693</v>
      </c>
      <c r="J1621" s="5">
        <v>128.52576300000001</v>
      </c>
      <c r="K1621" s="5">
        <v>2.8002550100000003</v>
      </c>
      <c r="L1621" s="5">
        <v>1.8754775399999999</v>
      </c>
      <c r="M1621" s="5" t="s">
        <v>799</v>
      </c>
      <c r="N1621" s="5" t="s">
        <v>42</v>
      </c>
      <c r="O1621" s="5" t="s">
        <v>42</v>
      </c>
      <c r="P1621" s="5">
        <v>10.306539000000001</v>
      </c>
      <c r="Q1621" s="5">
        <v>13.176159999999999</v>
      </c>
      <c r="R1621" s="5">
        <v>13.176159999999999</v>
      </c>
      <c r="S1621" s="1" t="s">
        <v>98</v>
      </c>
      <c r="T1621" s="7">
        <v>982354.146071753</v>
      </c>
      <c r="U1621" s="7">
        <v>974402.5640467006</v>
      </c>
      <c r="V1621" s="7">
        <v>796622.85358878702</v>
      </c>
      <c r="W1621" s="7">
        <v>649293.3766862466</v>
      </c>
      <c r="X1621" s="7">
        <v>1003501.8832274876</v>
      </c>
      <c r="Y1621" s="7">
        <v>988018.19437074137</v>
      </c>
      <c r="Z1621" s="7">
        <v>982354.146071753</v>
      </c>
      <c r="AA1621" s="7">
        <v>1047797.3462507612</v>
      </c>
      <c r="AB1621" s="8">
        <v>95.09</v>
      </c>
      <c r="AC1621" s="8">
        <v>96.52</v>
      </c>
      <c r="AD1621" s="5">
        <v>75.179000000000002</v>
      </c>
      <c r="AE1621" s="8">
        <v>77.89</v>
      </c>
      <c r="AF1621" s="7">
        <v>362647727</v>
      </c>
      <c r="AG1621" s="7">
        <v>362632473</v>
      </c>
      <c r="AH1621" s="7">
        <v>366410075</v>
      </c>
      <c r="AI1621" s="5">
        <v>76.89</v>
      </c>
      <c r="AJ1621" s="7">
        <v>116</v>
      </c>
      <c r="AK1621" s="7">
        <v>278816619</v>
      </c>
      <c r="AL1621" s="6">
        <v>1934.987335</v>
      </c>
      <c r="AM1621" s="7">
        <v>69444059</v>
      </c>
      <c r="AN1621" s="5">
        <v>19.150079999999999</v>
      </c>
    </row>
    <row r="1622" spans="1:40" x14ac:dyDescent="0.3">
      <c r="A1622" s="4" t="s">
        <v>1671</v>
      </c>
      <c r="B1622" s="2">
        <v>102958</v>
      </c>
      <c r="C1622" s="1" t="s">
        <v>54</v>
      </c>
      <c r="D1622" s="5">
        <v>189.98123487000001</v>
      </c>
      <c r="E1622" s="6">
        <v>-1912.438766</v>
      </c>
      <c r="F1622" s="6">
        <v>-1912.0154010000001</v>
      </c>
      <c r="G1622" s="5">
        <v>-0.26200000000000001</v>
      </c>
      <c r="H1622" s="5">
        <v>4.5384615384615401</v>
      </c>
      <c r="I1622" s="5">
        <v>-0.26200000000000001</v>
      </c>
      <c r="J1622" s="5">
        <v>4.5384615384615401</v>
      </c>
      <c r="K1622" s="5">
        <v>8.2938940000000003E-2</v>
      </c>
      <c r="L1622" s="5">
        <v>8.3071149894942312E-2</v>
      </c>
      <c r="M1622" s="5">
        <v>1.632841</v>
      </c>
      <c r="N1622" s="5" t="s">
        <v>42</v>
      </c>
      <c r="O1622" s="5" t="s">
        <v>42</v>
      </c>
      <c r="P1622" s="5" t="s">
        <v>799</v>
      </c>
      <c r="Q1622" s="5">
        <v>156.39832899999999</v>
      </c>
      <c r="R1622" s="5">
        <v>-28.3572420285943</v>
      </c>
      <c r="S1622" s="1" t="s">
        <v>49</v>
      </c>
      <c r="T1622" s="7">
        <v>175191</v>
      </c>
      <c r="U1622" s="7">
        <v>110085</v>
      </c>
      <c r="V1622" s="7">
        <v>64802</v>
      </c>
      <c r="W1622" s="7">
        <v>87506</v>
      </c>
      <c r="X1622" s="7">
        <v>177381</v>
      </c>
      <c r="Y1622" s="7">
        <v>177878</v>
      </c>
      <c r="Z1622" s="7">
        <v>175941</v>
      </c>
      <c r="AA1622" s="7">
        <v>175191</v>
      </c>
      <c r="AB1622" s="5">
        <v>54.625999999999998</v>
      </c>
      <c r="AC1622" s="5">
        <v>54.375</v>
      </c>
      <c r="AD1622" s="5">
        <v>-6.4640000000000004</v>
      </c>
      <c r="AE1622" s="5">
        <v>-21.213999999999999</v>
      </c>
      <c r="AF1622" s="7">
        <v>107327691</v>
      </c>
      <c r="AG1622" s="7">
        <v>107327691</v>
      </c>
      <c r="AH1622" s="7">
        <v>106712046</v>
      </c>
      <c r="AI1622" s="5">
        <v>91.09</v>
      </c>
      <c r="AJ1622" s="7">
        <v>305</v>
      </c>
      <c r="AK1622" s="7">
        <v>97770879</v>
      </c>
      <c r="AL1622" s="6">
        <v>173.05445499999999</v>
      </c>
      <c r="AM1622" s="7">
        <v>98173663</v>
      </c>
      <c r="AN1622" s="5">
        <v>91.465549999999993</v>
      </c>
    </row>
    <row r="1623" spans="1:40" x14ac:dyDescent="0.3">
      <c r="A1623" s="4" t="s">
        <v>1672</v>
      </c>
      <c r="B1623" s="2">
        <v>10653429</v>
      </c>
      <c r="C1623" s="1" t="s">
        <v>41</v>
      </c>
      <c r="D1623" s="5">
        <v>2011.29643547</v>
      </c>
      <c r="E1623" s="6">
        <v>1247.604435</v>
      </c>
      <c r="F1623" s="6" t="s">
        <v>42</v>
      </c>
      <c r="G1623" s="5">
        <v>-1.173</v>
      </c>
      <c r="H1623" s="5" t="s">
        <v>799</v>
      </c>
      <c r="I1623" s="5">
        <v>-1.173</v>
      </c>
      <c r="J1623" s="5" t="s">
        <v>799</v>
      </c>
      <c r="K1623" s="5">
        <v>2.5338413700000002</v>
      </c>
      <c r="L1623" s="5">
        <v>2.5338413700000002</v>
      </c>
      <c r="M1623" s="5" t="s">
        <v>799</v>
      </c>
      <c r="N1623" s="5" t="s">
        <v>42</v>
      </c>
      <c r="O1623" s="5" t="s">
        <v>42</v>
      </c>
      <c r="P1623" s="5">
        <v>3.5682239999999998</v>
      </c>
      <c r="Q1623" s="5" t="s">
        <v>799</v>
      </c>
      <c r="R1623" s="5">
        <v>-10.989689</v>
      </c>
      <c r="S1623" s="1" t="s">
        <v>49</v>
      </c>
      <c r="T1623" s="7">
        <v>377709</v>
      </c>
      <c r="U1623" s="7">
        <v>60920</v>
      </c>
      <c r="V1623" s="7">
        <v>51844</v>
      </c>
      <c r="W1623" s="7">
        <v>24</v>
      </c>
      <c r="X1623" s="7">
        <v>349643</v>
      </c>
      <c r="Y1623" s="7">
        <v>352567</v>
      </c>
      <c r="Z1623" s="7">
        <v>360911</v>
      </c>
      <c r="AA1623" s="7">
        <v>377709</v>
      </c>
      <c r="AB1623" s="5">
        <v>-15.798</v>
      </c>
      <c r="AC1623" s="5">
        <v>-16.173999999999999</v>
      </c>
      <c r="AD1623" s="5">
        <v>-41.427</v>
      </c>
      <c r="AE1623" s="5">
        <v>-45.997999999999998</v>
      </c>
      <c r="AF1623" s="7">
        <v>79345517</v>
      </c>
      <c r="AG1623" s="7">
        <v>79027868</v>
      </c>
      <c r="AH1623" s="7">
        <v>77204214</v>
      </c>
      <c r="AI1623" s="5">
        <v>84.26</v>
      </c>
      <c r="AJ1623" s="7">
        <v>283</v>
      </c>
      <c r="AK1623" s="7">
        <v>67065707</v>
      </c>
      <c r="AL1623" s="6">
        <v>1694.750415</v>
      </c>
      <c r="AM1623" s="7">
        <v>65366898</v>
      </c>
      <c r="AN1623" s="8">
        <v>82.127200000000002</v>
      </c>
    </row>
    <row r="1624" spans="1:40" x14ac:dyDescent="0.3">
      <c r="A1624" s="4" t="s">
        <v>1673</v>
      </c>
      <c r="B1624" s="2">
        <v>4260544</v>
      </c>
      <c r="C1624" s="1" t="s">
        <v>41</v>
      </c>
      <c r="D1624" s="5">
        <v>1771.31999172</v>
      </c>
      <c r="E1624" s="6">
        <v>2150.6769909999998</v>
      </c>
      <c r="F1624" s="6" t="s">
        <v>42</v>
      </c>
      <c r="G1624" s="5">
        <v>0.78</v>
      </c>
      <c r="H1624" s="5">
        <v>12.243270000000001</v>
      </c>
      <c r="I1624" s="5">
        <v>0.78</v>
      </c>
      <c r="J1624" s="5">
        <v>12.243270000000001</v>
      </c>
      <c r="K1624" s="5">
        <v>13.410993810000001</v>
      </c>
      <c r="L1624" s="5">
        <v>2.44897959</v>
      </c>
      <c r="M1624" s="5">
        <v>10.483779</v>
      </c>
      <c r="N1624" s="5" t="s">
        <v>42</v>
      </c>
      <c r="O1624" s="5" t="s">
        <v>42</v>
      </c>
      <c r="P1624" s="5">
        <v>2.9723999999999999</v>
      </c>
      <c r="Q1624" s="5">
        <v>7.919289</v>
      </c>
      <c r="R1624" s="5">
        <v>7.919289</v>
      </c>
      <c r="S1624" s="1" t="s">
        <v>49</v>
      </c>
      <c r="T1624" s="7">
        <v>644395</v>
      </c>
      <c r="U1624" s="7">
        <v>498987</v>
      </c>
      <c r="V1624" s="7">
        <v>437768</v>
      </c>
      <c r="W1624" s="7">
        <v>349846</v>
      </c>
      <c r="X1624" s="7">
        <v>723549</v>
      </c>
      <c r="Y1624" s="7">
        <v>712891</v>
      </c>
      <c r="Z1624" s="7">
        <v>676209</v>
      </c>
      <c r="AA1624" s="7">
        <v>644395</v>
      </c>
      <c r="AB1624" s="5">
        <v>54.906999999999996</v>
      </c>
      <c r="AC1624" s="5">
        <v>52.981000000000002</v>
      </c>
      <c r="AD1624" s="5">
        <v>36.890999999999998</v>
      </c>
      <c r="AE1624" s="5">
        <v>36.847999999999999</v>
      </c>
      <c r="AF1624" s="7">
        <v>48372997</v>
      </c>
      <c r="AG1624" s="7">
        <v>48962414</v>
      </c>
      <c r="AH1624" s="7">
        <v>47898466</v>
      </c>
      <c r="AI1624" s="5">
        <v>73.06</v>
      </c>
      <c r="AJ1624" s="7">
        <v>332</v>
      </c>
      <c r="AK1624" s="7">
        <v>35126210</v>
      </c>
      <c r="AL1624" s="6">
        <v>1294.0495759999999</v>
      </c>
      <c r="AM1624" s="7">
        <v>37353996</v>
      </c>
      <c r="AN1624" s="5">
        <v>77.689019999999999</v>
      </c>
    </row>
    <row r="1625" spans="1:40" x14ac:dyDescent="0.3">
      <c r="A1625" s="4" t="s">
        <v>1674</v>
      </c>
      <c r="B1625" s="2">
        <v>4277771</v>
      </c>
      <c r="C1625" s="1" t="s">
        <v>41</v>
      </c>
      <c r="D1625" s="5">
        <v>2006.8010468949999</v>
      </c>
      <c r="E1625" s="6">
        <v>2020.1840460000001</v>
      </c>
      <c r="F1625" s="6">
        <v>1974.4010470000001</v>
      </c>
      <c r="G1625" s="5">
        <v>0.89</v>
      </c>
      <c r="H1625" s="5">
        <v>15.2576219512195</v>
      </c>
      <c r="I1625" s="5">
        <v>0.89</v>
      </c>
      <c r="J1625" s="5">
        <v>15.2576219512195</v>
      </c>
      <c r="K1625" s="5">
        <v>2.8268784996407903</v>
      </c>
      <c r="L1625" s="5">
        <v>2.51634286206265</v>
      </c>
      <c r="M1625" s="5">
        <v>5.1077279665383299</v>
      </c>
      <c r="N1625" s="5" t="s">
        <v>42</v>
      </c>
      <c r="O1625" s="5" t="s">
        <v>42</v>
      </c>
      <c r="P1625" s="5">
        <v>1.849828</v>
      </c>
      <c r="Q1625" s="5">
        <v>10.725464000000001</v>
      </c>
      <c r="R1625" s="5">
        <v>10.725464000000001</v>
      </c>
      <c r="S1625" s="1" t="s">
        <v>49</v>
      </c>
      <c r="T1625" s="7">
        <v>885969</v>
      </c>
      <c r="U1625" s="7">
        <v>642420</v>
      </c>
      <c r="V1625" s="7">
        <v>550181</v>
      </c>
      <c r="W1625" s="7">
        <v>451972</v>
      </c>
      <c r="X1625" s="7">
        <v>1092093</v>
      </c>
      <c r="Y1625" s="7">
        <v>1030428</v>
      </c>
      <c r="Z1625" s="7">
        <v>961007</v>
      </c>
      <c r="AA1625" s="7">
        <v>885969</v>
      </c>
      <c r="AB1625" s="5">
        <v>29.597000000000001</v>
      </c>
      <c r="AC1625" s="8">
        <v>31.67</v>
      </c>
      <c r="AD1625" s="5">
        <v>13.997999999999999</v>
      </c>
      <c r="AE1625" s="5">
        <v>16.994</v>
      </c>
      <c r="AF1625" s="7">
        <v>40099931</v>
      </c>
      <c r="AG1625" s="7">
        <v>40096132</v>
      </c>
      <c r="AH1625" s="7">
        <v>37677521</v>
      </c>
      <c r="AI1625" s="5">
        <v>97.09</v>
      </c>
      <c r="AJ1625" s="7">
        <v>240</v>
      </c>
      <c r="AK1625" s="7">
        <v>38932801</v>
      </c>
      <c r="AL1625" s="6">
        <v>1948.392026</v>
      </c>
      <c r="AM1625" s="7">
        <v>34991462</v>
      </c>
      <c r="AN1625" s="5">
        <v>87.260649999999998</v>
      </c>
    </row>
    <row r="1626" spans="1:40" x14ac:dyDescent="0.3">
      <c r="A1626" s="4" t="s">
        <v>1675</v>
      </c>
      <c r="B1626" s="2">
        <v>4810386</v>
      </c>
      <c r="C1626" s="1" t="s">
        <v>41</v>
      </c>
      <c r="D1626" s="5">
        <v>3254.6991347200001</v>
      </c>
      <c r="E1626" s="6">
        <v>2970.427134</v>
      </c>
      <c r="F1626" s="6" t="s">
        <v>42</v>
      </c>
      <c r="G1626" s="5">
        <v>-0.28199999999999997</v>
      </c>
      <c r="H1626" s="5" t="s">
        <v>799</v>
      </c>
      <c r="I1626" s="5">
        <v>-0.28199999999999997</v>
      </c>
      <c r="J1626" s="5" t="s">
        <v>799</v>
      </c>
      <c r="K1626" s="5">
        <v>9.01408451</v>
      </c>
      <c r="L1626" s="5">
        <v>9.01408451</v>
      </c>
      <c r="M1626" s="5" t="s">
        <v>799</v>
      </c>
      <c r="N1626" s="5" t="s">
        <v>42</v>
      </c>
      <c r="O1626" s="5" t="s">
        <v>42</v>
      </c>
      <c r="P1626" s="5">
        <v>5.1414780000000002</v>
      </c>
      <c r="Q1626" s="5" t="s">
        <v>799</v>
      </c>
      <c r="R1626" s="5">
        <v>-22.571805999999999</v>
      </c>
      <c r="S1626" s="1" t="s">
        <v>49</v>
      </c>
      <c r="T1626" s="7">
        <v>509338</v>
      </c>
      <c r="U1626" s="7">
        <v>537840</v>
      </c>
      <c r="V1626" s="7">
        <v>535031</v>
      </c>
      <c r="W1626" s="7">
        <v>494366</v>
      </c>
      <c r="X1626" s="7">
        <v>577738</v>
      </c>
      <c r="Y1626" s="7">
        <v>549964</v>
      </c>
      <c r="Z1626" s="7">
        <v>525659</v>
      </c>
      <c r="AA1626" s="7">
        <v>509338</v>
      </c>
      <c r="AB1626" s="5">
        <v>74.960999999999999</v>
      </c>
      <c r="AC1626" s="5">
        <v>76.551000000000002</v>
      </c>
      <c r="AD1626" s="5">
        <v>-42.497999999999998</v>
      </c>
      <c r="AE1626" s="5">
        <v>-24.338000000000001</v>
      </c>
      <c r="AF1626" s="7">
        <v>108100392</v>
      </c>
      <c r="AG1626" s="7">
        <v>108013830</v>
      </c>
      <c r="AH1626" s="7">
        <v>106748270</v>
      </c>
      <c r="AI1626" s="5">
        <v>86.35</v>
      </c>
      <c r="AJ1626" s="7">
        <v>299</v>
      </c>
      <c r="AK1626" s="7">
        <v>93432220</v>
      </c>
      <c r="AL1626" s="6">
        <v>2810.4411770000002</v>
      </c>
      <c r="AM1626" s="7">
        <v>98512336</v>
      </c>
      <c r="AN1626" s="5">
        <v>91.045320000000004</v>
      </c>
    </row>
    <row r="1627" spans="1:40" x14ac:dyDescent="0.3">
      <c r="A1627" s="4" t="s">
        <v>1676</v>
      </c>
      <c r="B1627" s="2">
        <v>4093959</v>
      </c>
      <c r="C1627" s="1" t="s">
        <v>54</v>
      </c>
      <c r="D1627" s="5">
        <v>2376.6617638399998</v>
      </c>
      <c r="E1627" s="6">
        <v>3370.5997630000002</v>
      </c>
      <c r="F1627" s="6">
        <v>3369.5207640000003</v>
      </c>
      <c r="G1627" s="5">
        <v>-4.0000000000000001E-3</v>
      </c>
      <c r="H1627" s="5">
        <v>15.5657894736842</v>
      </c>
      <c r="I1627" s="5">
        <v>-4.0000000000000001E-3</v>
      </c>
      <c r="J1627" s="5">
        <v>15.5657894736842</v>
      </c>
      <c r="K1627" s="5">
        <v>1.28929707509716</v>
      </c>
      <c r="L1627" s="5">
        <v>1.28929707509716</v>
      </c>
      <c r="M1627" s="5">
        <v>14.150717999999999</v>
      </c>
      <c r="N1627" s="5" t="s">
        <v>42</v>
      </c>
      <c r="O1627" s="5" t="s">
        <v>42</v>
      </c>
      <c r="P1627" s="5">
        <v>3.7028819999999998</v>
      </c>
      <c r="Q1627" s="5">
        <v>15.159186999999999</v>
      </c>
      <c r="R1627" s="5">
        <v>9.6670858164541702</v>
      </c>
      <c r="S1627" s="1" t="s">
        <v>49</v>
      </c>
      <c r="T1627" s="7">
        <v>992793</v>
      </c>
      <c r="U1627" s="7">
        <v>903553</v>
      </c>
      <c r="V1627" s="7">
        <v>508889</v>
      </c>
      <c r="W1627" s="7">
        <v>270742</v>
      </c>
      <c r="X1627" s="7">
        <v>925393</v>
      </c>
      <c r="Y1627" s="7">
        <v>945569</v>
      </c>
      <c r="Z1627" s="7">
        <v>971428</v>
      </c>
      <c r="AA1627" s="7">
        <v>992793</v>
      </c>
      <c r="AB1627" s="5">
        <v>45.521999999999998</v>
      </c>
      <c r="AC1627" s="5">
        <v>43.953000000000003</v>
      </c>
      <c r="AD1627" s="5">
        <v>24.864999999999998</v>
      </c>
      <c r="AE1627" s="5">
        <v>22.934999999999999</v>
      </c>
      <c r="AF1627" s="7">
        <v>200919457</v>
      </c>
      <c r="AG1627" s="7">
        <v>203390392</v>
      </c>
      <c r="AH1627" s="7">
        <v>205623316</v>
      </c>
      <c r="AI1627" s="5">
        <v>100.99</v>
      </c>
      <c r="AJ1627" s="7">
        <v>299</v>
      </c>
      <c r="AK1627" s="7">
        <v>202888098</v>
      </c>
      <c r="AL1627" s="6">
        <v>2400.1661989999998</v>
      </c>
      <c r="AM1627" s="7">
        <v>198591631</v>
      </c>
      <c r="AN1627" s="5">
        <v>98.850369999999998</v>
      </c>
    </row>
    <row r="1628" spans="1:40" x14ac:dyDescent="0.3">
      <c r="A1628" s="4" t="s">
        <v>1677</v>
      </c>
      <c r="B1628" s="2">
        <v>4273972</v>
      </c>
      <c r="C1628" s="1" t="s">
        <v>54</v>
      </c>
      <c r="D1628" s="5">
        <v>2147.5704501</v>
      </c>
      <c r="E1628" s="6">
        <v>4488.6704499999996</v>
      </c>
      <c r="F1628" s="6" t="s">
        <v>42</v>
      </c>
      <c r="G1628" s="5">
        <v>0.12</v>
      </c>
      <c r="H1628" s="5">
        <v>109.23913</v>
      </c>
      <c r="I1628" s="5">
        <v>0.12</v>
      </c>
      <c r="J1628" s="5">
        <v>105.789474</v>
      </c>
      <c r="K1628" s="5" t="s">
        <v>799</v>
      </c>
      <c r="L1628" s="5">
        <v>1.6182272</v>
      </c>
      <c r="M1628" s="5">
        <v>11.950059</v>
      </c>
      <c r="N1628" s="5" t="s">
        <v>42</v>
      </c>
      <c r="O1628" s="5" t="s">
        <v>42</v>
      </c>
      <c r="P1628" s="5">
        <v>2.6594799999999998</v>
      </c>
      <c r="Q1628" s="5">
        <v>12.202448</v>
      </c>
      <c r="R1628" s="5">
        <v>12.202448</v>
      </c>
      <c r="S1628" s="1" t="s">
        <v>49</v>
      </c>
      <c r="T1628" s="7">
        <v>1645100</v>
      </c>
      <c r="U1628" s="7">
        <v>1519400</v>
      </c>
      <c r="V1628" s="7">
        <v>1450600</v>
      </c>
      <c r="W1628" s="7">
        <v>1326900</v>
      </c>
      <c r="X1628" s="7">
        <v>1687800</v>
      </c>
      <c r="Y1628" s="7">
        <v>1655700</v>
      </c>
      <c r="Z1628" s="7">
        <v>1640800</v>
      </c>
      <c r="AA1628" s="7">
        <v>1645100</v>
      </c>
      <c r="AB1628" s="5">
        <v>47.262</v>
      </c>
      <c r="AC1628" s="5">
        <v>45.692999999999998</v>
      </c>
      <c r="AD1628" s="5">
        <v>21.099</v>
      </c>
      <c r="AE1628" s="5">
        <v>20.933</v>
      </c>
      <c r="AF1628" s="7">
        <v>106844301</v>
      </c>
      <c r="AG1628" s="7">
        <v>108618970</v>
      </c>
      <c r="AH1628" s="7">
        <v>108018458</v>
      </c>
      <c r="AI1628" s="5">
        <v>101.27</v>
      </c>
      <c r="AJ1628" s="7">
        <v>271</v>
      </c>
      <c r="AK1628" s="7">
        <v>108205198</v>
      </c>
      <c r="AL1628" s="6">
        <v>2174.9244789999998</v>
      </c>
      <c r="AM1628" s="7">
        <v>104569007</v>
      </c>
      <c r="AN1628" s="5">
        <v>97.870459999999994</v>
      </c>
    </row>
    <row r="1629" spans="1:40" x14ac:dyDescent="0.3">
      <c r="A1629" s="4" t="s">
        <v>1678</v>
      </c>
      <c r="B1629" s="2">
        <v>4810361</v>
      </c>
      <c r="C1629" s="1" t="s">
        <v>41</v>
      </c>
      <c r="D1629" s="5">
        <v>2006.444859</v>
      </c>
      <c r="E1629" s="6">
        <v>2049.952859</v>
      </c>
      <c r="F1629" s="6" t="s">
        <v>42</v>
      </c>
      <c r="G1629" s="5">
        <v>0.187</v>
      </c>
      <c r="H1629" s="5" t="s">
        <v>799</v>
      </c>
      <c r="I1629" s="5">
        <v>0.187</v>
      </c>
      <c r="J1629" s="5" t="s">
        <v>799</v>
      </c>
      <c r="K1629" s="5">
        <v>8.3371824500000002</v>
      </c>
      <c r="L1629" s="5">
        <v>1.6293677400000002</v>
      </c>
      <c r="M1629" s="5">
        <v>16.797208000000001</v>
      </c>
      <c r="N1629" s="5" t="s">
        <v>42</v>
      </c>
      <c r="O1629" s="5" t="s">
        <v>42</v>
      </c>
      <c r="P1629" s="5">
        <v>1.926274</v>
      </c>
      <c r="Q1629" s="5">
        <v>55.681032000000002</v>
      </c>
      <c r="R1629" s="5">
        <v>55.681032000000002</v>
      </c>
      <c r="S1629" s="1" t="s">
        <v>49</v>
      </c>
      <c r="T1629" s="7">
        <v>1147112</v>
      </c>
      <c r="U1629" s="7">
        <v>1295947</v>
      </c>
      <c r="V1629" s="7">
        <v>1132018</v>
      </c>
      <c r="W1629" s="7">
        <v>892208</v>
      </c>
      <c r="X1629" s="7">
        <v>1064206</v>
      </c>
      <c r="Y1629" s="7">
        <v>1080449</v>
      </c>
      <c r="Z1629" s="7">
        <v>1102634</v>
      </c>
      <c r="AA1629" s="7">
        <v>1147112</v>
      </c>
      <c r="AB1629" s="5">
        <v>43.582000000000001</v>
      </c>
      <c r="AC1629" s="5">
        <v>41.436999999999998</v>
      </c>
      <c r="AD1629" s="8">
        <v>3.2330000000000001</v>
      </c>
      <c r="AE1629" s="8">
        <v>2.492</v>
      </c>
      <c r="AF1629" s="7">
        <v>46313000</v>
      </c>
      <c r="AG1629" s="7">
        <v>45994000</v>
      </c>
      <c r="AH1629" s="7">
        <v>45463000</v>
      </c>
      <c r="AI1629" s="5">
        <v>101.64</v>
      </c>
      <c r="AJ1629" s="7">
        <v>320</v>
      </c>
      <c r="AK1629" s="7">
        <v>47076290</v>
      </c>
      <c r="AL1629" s="6">
        <v>2039.3448820000001</v>
      </c>
      <c r="AM1629" s="7">
        <v>45410956</v>
      </c>
      <c r="AN1629" s="5">
        <v>98.04419</v>
      </c>
    </row>
    <row r="1630" spans="1:40" x14ac:dyDescent="0.3">
      <c r="A1630" s="4" t="s">
        <v>1679</v>
      </c>
      <c r="B1630" s="2">
        <v>4966222</v>
      </c>
      <c r="C1630" s="1" t="s">
        <v>54</v>
      </c>
      <c r="D1630" s="5">
        <v>2313.76401885</v>
      </c>
      <c r="E1630" s="6">
        <v>2035.3490179999999</v>
      </c>
      <c r="F1630" s="6" t="s">
        <v>42</v>
      </c>
      <c r="G1630" s="5">
        <v>-0.06</v>
      </c>
      <c r="H1630" s="5" t="s">
        <v>799</v>
      </c>
      <c r="I1630" s="5">
        <v>-0.06</v>
      </c>
      <c r="J1630" s="5" t="s">
        <v>799</v>
      </c>
      <c r="K1630" s="5">
        <v>3.4924924900000001</v>
      </c>
      <c r="L1630" s="5">
        <v>2.9713847700000002</v>
      </c>
      <c r="M1630" s="5">
        <v>44.78819</v>
      </c>
      <c r="N1630" s="5" t="s">
        <v>42</v>
      </c>
      <c r="O1630" s="5" t="s">
        <v>42</v>
      </c>
      <c r="P1630" s="5">
        <v>2.2865799999999998</v>
      </c>
      <c r="Q1630" s="5" t="s">
        <v>799</v>
      </c>
      <c r="R1630" s="5" t="s">
        <v>799</v>
      </c>
      <c r="S1630" s="1" t="s">
        <v>49</v>
      </c>
      <c r="T1630" s="7">
        <v>1039593</v>
      </c>
      <c r="U1630" s="7">
        <v>867827</v>
      </c>
      <c r="V1630" s="7">
        <v>679394</v>
      </c>
      <c r="W1630" s="7">
        <v>541239</v>
      </c>
      <c r="X1630" s="7">
        <v>890128</v>
      </c>
      <c r="Y1630" s="7">
        <v>953018</v>
      </c>
      <c r="Z1630" s="7">
        <v>1015895</v>
      </c>
      <c r="AA1630" s="7">
        <v>1039593</v>
      </c>
      <c r="AB1630" s="5">
        <v>49.857999999999997</v>
      </c>
      <c r="AC1630" s="5">
        <v>50.945</v>
      </c>
      <c r="AD1630" s="8">
        <v>4.0609999999999999</v>
      </c>
      <c r="AE1630" s="5">
        <v>-1.923</v>
      </c>
      <c r="AF1630" s="7">
        <v>66318000</v>
      </c>
      <c r="AG1630" s="7">
        <v>65800000</v>
      </c>
      <c r="AH1630" s="7">
        <v>65950000</v>
      </c>
      <c r="AI1630" s="5">
        <v>87.35</v>
      </c>
      <c r="AJ1630" s="7">
        <v>300</v>
      </c>
      <c r="AK1630" s="7">
        <v>57927646</v>
      </c>
      <c r="AL1630" s="6">
        <v>2021.095568</v>
      </c>
      <c r="AM1630" s="7">
        <v>58877361</v>
      </c>
      <c r="AN1630" s="5">
        <v>88.783090000000001</v>
      </c>
    </row>
    <row r="1631" spans="1:40" x14ac:dyDescent="0.3">
      <c r="A1631" s="4" t="s">
        <v>1680</v>
      </c>
      <c r="B1631" s="2">
        <v>4993180</v>
      </c>
      <c r="C1631" s="1" t="s">
        <v>41</v>
      </c>
      <c r="D1631" s="5">
        <v>1776.8313259900001</v>
      </c>
      <c r="E1631" s="6">
        <v>3527.4363250000001</v>
      </c>
      <c r="F1631" s="6" t="s">
        <v>42</v>
      </c>
      <c r="G1631" s="5">
        <v>0.85</v>
      </c>
      <c r="H1631" s="5">
        <v>12.496191</v>
      </c>
      <c r="I1631" s="5">
        <v>0.85</v>
      </c>
      <c r="J1631" s="5">
        <v>12.496191</v>
      </c>
      <c r="K1631" s="5">
        <v>4.4866885500000002</v>
      </c>
      <c r="L1631" s="5">
        <v>2.9752116100000001</v>
      </c>
      <c r="M1631" s="5">
        <v>18.590858000000001</v>
      </c>
      <c r="N1631" s="5" t="s">
        <v>42</v>
      </c>
      <c r="O1631" s="5" t="s">
        <v>42</v>
      </c>
      <c r="P1631" s="5">
        <v>2.3232689999999998</v>
      </c>
      <c r="Q1631" s="5">
        <v>10.457209000000001</v>
      </c>
      <c r="R1631" s="5">
        <v>10.457209000000001</v>
      </c>
      <c r="S1631" s="1" t="s">
        <v>49</v>
      </c>
      <c r="T1631" s="7">
        <v>1469216</v>
      </c>
      <c r="U1631" s="7">
        <v>1244518</v>
      </c>
      <c r="V1631" s="7">
        <v>1062797</v>
      </c>
      <c r="W1631" s="7">
        <v>1006975</v>
      </c>
      <c r="X1631" s="7">
        <v>1518307</v>
      </c>
      <c r="Y1631" s="7">
        <v>1534141</v>
      </c>
      <c r="Z1631" s="7">
        <v>1518091</v>
      </c>
      <c r="AA1631" s="7">
        <v>1469216</v>
      </c>
      <c r="AB1631" s="5">
        <v>46.587000000000003</v>
      </c>
      <c r="AC1631" s="5">
        <v>45.704999999999998</v>
      </c>
      <c r="AD1631" s="5">
        <v>21.829000000000001</v>
      </c>
      <c r="AE1631" s="5">
        <v>19.992999999999999</v>
      </c>
      <c r="AF1631" s="7">
        <v>36107963</v>
      </c>
      <c r="AG1631" s="7">
        <v>36100235</v>
      </c>
      <c r="AH1631" s="7">
        <v>35951792</v>
      </c>
      <c r="AI1631" s="5">
        <v>83.82</v>
      </c>
      <c r="AJ1631" s="7">
        <v>268</v>
      </c>
      <c r="AK1631" s="7">
        <v>30264381</v>
      </c>
      <c r="AL1631" s="6">
        <v>1489.310189</v>
      </c>
      <c r="AM1631" s="7">
        <v>33544111</v>
      </c>
      <c r="AN1631" s="5">
        <v>92.901660000000007</v>
      </c>
    </row>
    <row r="1632" spans="1:40" x14ac:dyDescent="0.3">
      <c r="A1632" s="4" t="s">
        <v>1681</v>
      </c>
      <c r="B1632" s="2">
        <v>14782012</v>
      </c>
      <c r="C1632" s="1" t="s">
        <v>41</v>
      </c>
      <c r="D1632" s="5">
        <v>2103.7595822600001</v>
      </c>
      <c r="E1632" s="6">
        <v>2103.4005820000002</v>
      </c>
      <c r="F1632" s="6" t="s">
        <v>42</v>
      </c>
      <c r="G1632" s="5">
        <v>-0.307</v>
      </c>
      <c r="H1632" s="5" t="s">
        <v>799</v>
      </c>
      <c r="I1632" s="5">
        <v>-0.307</v>
      </c>
      <c r="J1632" s="5" t="s">
        <v>799</v>
      </c>
      <c r="K1632" s="5">
        <v>49.56634304</v>
      </c>
      <c r="L1632" s="5">
        <v>10.27367856</v>
      </c>
      <c r="M1632" s="5" t="s">
        <v>799</v>
      </c>
      <c r="N1632" s="5" t="s">
        <v>42</v>
      </c>
      <c r="O1632" s="5" t="s">
        <v>42</v>
      </c>
      <c r="P1632" s="5">
        <v>7.8711830000000003</v>
      </c>
      <c r="Q1632" s="5" t="s">
        <v>799</v>
      </c>
      <c r="R1632" s="5">
        <v>-65.619510000000005</v>
      </c>
      <c r="S1632" s="1" t="s">
        <v>49</v>
      </c>
      <c r="T1632" s="7">
        <v>202566</v>
      </c>
      <c r="U1632" s="7">
        <v>234694</v>
      </c>
      <c r="V1632" s="7">
        <v>212195</v>
      </c>
      <c r="W1632" s="7">
        <v>179322</v>
      </c>
      <c r="X1632" s="7">
        <v>267228</v>
      </c>
      <c r="Y1632" s="7">
        <v>243657</v>
      </c>
      <c r="Z1632" s="7">
        <v>221849</v>
      </c>
      <c r="AA1632" s="7">
        <v>202566</v>
      </c>
      <c r="AB1632" s="5">
        <v>44.502000000000002</v>
      </c>
      <c r="AC1632" s="8">
        <v>60.86</v>
      </c>
      <c r="AD1632" s="5">
        <v>-70.555000000000007</v>
      </c>
      <c r="AE1632" s="5">
        <v>-14.506</v>
      </c>
      <c r="AF1632" s="7">
        <v>27433803</v>
      </c>
      <c r="AG1632" s="7">
        <v>26926383</v>
      </c>
      <c r="AH1632" s="7">
        <v>25875389</v>
      </c>
      <c r="AI1632" s="5">
        <v>58.43</v>
      </c>
      <c r="AJ1632" s="7">
        <v>164</v>
      </c>
      <c r="AK1632" s="7">
        <v>16052245</v>
      </c>
      <c r="AL1632" s="6">
        <v>1229.2809219999999</v>
      </c>
      <c r="AM1632" s="7">
        <v>19239293</v>
      </c>
      <c r="AN1632" s="5">
        <v>70.033910000000006</v>
      </c>
    </row>
    <row r="1633" spans="1:40" x14ac:dyDescent="0.3">
      <c r="A1633" s="4" t="s">
        <v>1682</v>
      </c>
      <c r="B1633" s="2">
        <v>107320</v>
      </c>
      <c r="C1633" s="1" t="s">
        <v>41</v>
      </c>
      <c r="D1633" s="5">
        <v>1941.174197735</v>
      </c>
      <c r="E1633" s="6">
        <v>1907.9991970000001</v>
      </c>
      <c r="F1633" s="6">
        <v>1907.9991979999998</v>
      </c>
      <c r="G1633" s="8">
        <v>1.17</v>
      </c>
      <c r="H1633" s="5">
        <v>18.150583000000001</v>
      </c>
      <c r="I1633" s="8">
        <v>1.17</v>
      </c>
      <c r="J1633" s="5">
        <v>18.150583000000001</v>
      </c>
      <c r="K1633" s="5">
        <v>2.9876679300000002</v>
      </c>
      <c r="L1633" s="5">
        <v>2.0494397799999997</v>
      </c>
      <c r="M1633" s="5">
        <v>6.3340839999999998</v>
      </c>
      <c r="N1633" s="5" t="s">
        <v>42</v>
      </c>
      <c r="O1633" s="5" t="s">
        <v>42</v>
      </c>
      <c r="P1633" s="5">
        <v>0.89863199999999999</v>
      </c>
      <c r="Q1633" s="5">
        <v>10.671912000000001</v>
      </c>
      <c r="R1633" s="5">
        <v>10.671912000000001</v>
      </c>
      <c r="S1633" s="1" t="s">
        <v>98</v>
      </c>
      <c r="T1633" s="7">
        <v>2225302</v>
      </c>
      <c r="U1633" s="7">
        <v>2067718</v>
      </c>
      <c r="V1633" s="7">
        <v>1821019</v>
      </c>
      <c r="W1633" s="7">
        <v>1568323</v>
      </c>
      <c r="X1633" s="7">
        <v>2123226</v>
      </c>
      <c r="Y1633" s="7">
        <v>2195665</v>
      </c>
      <c r="Z1633" s="7">
        <v>2225302</v>
      </c>
      <c r="AA1633" s="7">
        <v>2163018</v>
      </c>
      <c r="AB1633" s="5">
        <v>24.004999999999999</v>
      </c>
      <c r="AC1633" s="5">
        <v>24.896999999999998</v>
      </c>
      <c r="AD1633" s="8">
        <v>8.3520000000000003</v>
      </c>
      <c r="AE1633" s="8">
        <v>8.1470000000000002</v>
      </c>
      <c r="AF1633" s="7">
        <v>26526487</v>
      </c>
      <c r="AG1633" s="7">
        <v>26655886</v>
      </c>
      <c r="AH1633" s="7">
        <v>26630220</v>
      </c>
      <c r="AI1633" s="5">
        <v>99.06</v>
      </c>
      <c r="AJ1633" s="7">
        <v>294</v>
      </c>
      <c r="AK1633" s="7">
        <v>26282862</v>
      </c>
      <c r="AL1633" s="6">
        <v>1922.985598</v>
      </c>
      <c r="AM1633" s="7">
        <v>25979639</v>
      </c>
      <c r="AN1633" s="5">
        <v>97.92013</v>
      </c>
    </row>
    <row r="1634" spans="1:40" x14ac:dyDescent="0.3">
      <c r="A1634" s="4" t="s">
        <v>1683</v>
      </c>
      <c r="B1634" s="2">
        <v>4226853</v>
      </c>
      <c r="C1634" s="1" t="s">
        <v>54</v>
      </c>
      <c r="D1634" s="5">
        <v>1788.1447558499999</v>
      </c>
      <c r="E1634" s="6" t="s">
        <v>42</v>
      </c>
      <c r="F1634" s="6">
        <v>1236.680756</v>
      </c>
      <c r="G1634" s="5">
        <v>0.28000000000000003</v>
      </c>
      <c r="H1634" s="5">
        <v>21.622950819672099</v>
      </c>
      <c r="I1634" s="5">
        <v>0.28000000000000003</v>
      </c>
      <c r="J1634" s="5">
        <v>21.622950819672099</v>
      </c>
      <c r="K1634" s="5">
        <v>1.77292889</v>
      </c>
      <c r="L1634" s="5">
        <v>1.7729017866130301</v>
      </c>
      <c r="M1634" s="5">
        <v>3.7815370000000001</v>
      </c>
      <c r="N1634" s="5" t="s">
        <v>42</v>
      </c>
      <c r="O1634" s="5" t="s">
        <v>42</v>
      </c>
      <c r="P1634" s="5" t="s">
        <v>42</v>
      </c>
      <c r="Q1634" s="5" t="s">
        <v>42</v>
      </c>
      <c r="R1634" s="5" t="s">
        <v>42</v>
      </c>
      <c r="S1634" s="1" t="s">
        <v>49</v>
      </c>
      <c r="T1634" s="7">
        <v>457789</v>
      </c>
      <c r="U1634" s="7">
        <v>416269</v>
      </c>
      <c r="V1634" s="7">
        <v>411992</v>
      </c>
      <c r="W1634" s="7">
        <v>267035</v>
      </c>
      <c r="X1634" s="7">
        <v>489653</v>
      </c>
      <c r="Y1634" s="7">
        <v>489422</v>
      </c>
      <c r="Z1634" s="7">
        <v>472401</v>
      </c>
      <c r="AA1634" s="7">
        <v>457789</v>
      </c>
      <c r="AB1634" s="5" t="s">
        <v>42</v>
      </c>
      <c r="AC1634" s="5" t="s">
        <v>42</v>
      </c>
      <c r="AD1634" s="5" t="s">
        <v>42</v>
      </c>
      <c r="AE1634" s="5" t="s">
        <v>42</v>
      </c>
      <c r="AF1634" s="7">
        <v>45151691</v>
      </c>
      <c r="AG1634" s="7">
        <v>45003856</v>
      </c>
      <c r="AH1634" s="7">
        <v>44480215</v>
      </c>
      <c r="AI1634" s="5">
        <v>68.59</v>
      </c>
      <c r="AJ1634" s="7">
        <v>257</v>
      </c>
      <c r="AK1634" s="7">
        <v>30995119</v>
      </c>
      <c r="AL1634" s="6">
        <v>1226.476858</v>
      </c>
      <c r="AM1634" s="7">
        <v>34453100</v>
      </c>
      <c r="AN1634" s="5">
        <v>76.241540000000001</v>
      </c>
    </row>
    <row r="1635" spans="1:40" x14ac:dyDescent="0.3">
      <c r="A1635" s="4" t="s">
        <v>1684</v>
      </c>
      <c r="B1635" s="2">
        <v>4992232</v>
      </c>
      <c r="C1635" s="1" t="s">
        <v>41</v>
      </c>
      <c r="D1635" s="5">
        <v>1683.62748779</v>
      </c>
      <c r="E1635" s="6">
        <v>2106.461487</v>
      </c>
      <c r="F1635" s="6" t="s">
        <v>42</v>
      </c>
      <c r="G1635" s="5">
        <v>-2.9000000000000001E-2</v>
      </c>
      <c r="H1635" s="5" t="s">
        <v>799</v>
      </c>
      <c r="I1635" s="5">
        <v>-2.9000000000000001E-2</v>
      </c>
      <c r="J1635" s="5" t="s">
        <v>799</v>
      </c>
      <c r="K1635" s="5">
        <v>5.1888020800000003</v>
      </c>
      <c r="L1635" s="5">
        <v>5.1888020800000003</v>
      </c>
      <c r="M1635" s="5" t="s">
        <v>799</v>
      </c>
      <c r="N1635" s="5" t="s">
        <v>42</v>
      </c>
      <c r="O1635" s="5" t="s">
        <v>42</v>
      </c>
      <c r="P1635" s="5">
        <v>11.089207</v>
      </c>
      <c r="Q1635" s="5">
        <v>52.215097999999998</v>
      </c>
      <c r="R1635" s="5">
        <v>52.215097999999998</v>
      </c>
      <c r="S1635" s="1" t="s">
        <v>63</v>
      </c>
      <c r="T1635" s="7">
        <v>165575</v>
      </c>
      <c r="U1635" s="7">
        <v>55392</v>
      </c>
      <c r="V1635" s="7">
        <v>8549</v>
      </c>
      <c r="W1635" s="7" t="s">
        <v>42</v>
      </c>
      <c r="X1635" s="7">
        <v>189956</v>
      </c>
      <c r="Y1635" s="7">
        <v>165575</v>
      </c>
      <c r="Z1635" s="7">
        <v>143912</v>
      </c>
      <c r="AA1635" s="7">
        <v>114654</v>
      </c>
      <c r="AB1635" s="8">
        <v>10.409000000000001</v>
      </c>
      <c r="AC1635" s="8">
        <v>3.0409999999999999</v>
      </c>
      <c r="AD1635" s="5">
        <v>-1.127</v>
      </c>
      <c r="AE1635" s="8">
        <v>7.9320000000000004</v>
      </c>
      <c r="AF1635" s="7">
        <v>157438246</v>
      </c>
      <c r="AG1635" s="7">
        <v>139051142</v>
      </c>
      <c r="AH1635" s="7">
        <v>105849157</v>
      </c>
      <c r="AI1635" s="5">
        <v>55.92</v>
      </c>
      <c r="AJ1635" s="7">
        <v>211</v>
      </c>
      <c r="AK1635" s="7">
        <v>118136614</v>
      </c>
      <c r="AL1635" s="6">
        <v>941.548813</v>
      </c>
      <c r="AM1635" s="7">
        <v>148852926</v>
      </c>
      <c r="AN1635" s="5">
        <v>70.464389999999995</v>
      </c>
    </row>
    <row r="1636" spans="1:40" x14ac:dyDescent="0.3">
      <c r="A1636" s="4" t="s">
        <v>1685</v>
      </c>
      <c r="B1636" s="2">
        <v>4989049</v>
      </c>
      <c r="C1636" s="1" t="s">
        <v>54</v>
      </c>
      <c r="D1636" s="5">
        <v>1922.0035293000001</v>
      </c>
      <c r="E1636" s="6">
        <v>3574.5035290000001</v>
      </c>
      <c r="F1636" s="6" t="s">
        <v>42</v>
      </c>
      <c r="G1636" s="5">
        <v>1.92</v>
      </c>
      <c r="H1636" s="5">
        <v>12.351874</v>
      </c>
      <c r="I1636" s="5">
        <v>1.92</v>
      </c>
      <c r="J1636" s="5">
        <v>12.351874</v>
      </c>
      <c r="K1636" s="5">
        <v>1.5721431299999999</v>
      </c>
      <c r="L1636" s="5">
        <v>1.38671433</v>
      </c>
      <c r="M1636" s="5" t="s">
        <v>799</v>
      </c>
      <c r="N1636" s="5" t="s">
        <v>42</v>
      </c>
      <c r="O1636" s="5" t="s">
        <v>42</v>
      </c>
      <c r="P1636" s="5">
        <v>1.008408</v>
      </c>
      <c r="Q1636" s="5">
        <v>7.716977</v>
      </c>
      <c r="R1636" s="5">
        <v>7.716977</v>
      </c>
      <c r="S1636" s="1" t="s">
        <v>66</v>
      </c>
      <c r="T1636" s="7">
        <v>3544700</v>
      </c>
      <c r="U1636" s="7">
        <v>3944000</v>
      </c>
      <c r="V1636" s="7">
        <v>2977700</v>
      </c>
      <c r="W1636" s="7">
        <v>1747900</v>
      </c>
      <c r="X1636" s="7">
        <v>3544700</v>
      </c>
      <c r="Y1636" s="7">
        <v>3509100</v>
      </c>
      <c r="Z1636" s="7">
        <v>3727000</v>
      </c>
      <c r="AA1636" s="7">
        <v>3986300</v>
      </c>
      <c r="AB1636" s="5">
        <v>15.756</v>
      </c>
      <c r="AC1636" s="5">
        <v>15.756</v>
      </c>
      <c r="AD1636" s="8">
        <v>12.045999999999999</v>
      </c>
      <c r="AE1636" s="8">
        <v>12.045999999999999</v>
      </c>
      <c r="AF1636" s="7">
        <v>31135000</v>
      </c>
      <c r="AG1636" s="7">
        <v>31131000</v>
      </c>
      <c r="AH1636" s="7">
        <v>30880000</v>
      </c>
      <c r="AI1636" s="8">
        <v>105.12</v>
      </c>
      <c r="AJ1636" s="7">
        <v>306</v>
      </c>
      <c r="AK1636" s="7">
        <v>32965302</v>
      </c>
      <c r="AL1636" s="6">
        <v>2020.4433590000001</v>
      </c>
      <c r="AM1636" s="7">
        <v>30366761</v>
      </c>
      <c r="AN1636" s="5">
        <v>96.835350000000005</v>
      </c>
    </row>
    <row r="1637" spans="1:40" x14ac:dyDescent="0.3">
      <c r="A1637" s="4" t="s">
        <v>1686</v>
      </c>
      <c r="B1637" s="2">
        <v>4853792</v>
      </c>
      <c r="C1637" s="1" t="s">
        <v>41</v>
      </c>
      <c r="D1637" s="5">
        <v>2300.5806047199999</v>
      </c>
      <c r="E1637" s="6" t="s">
        <v>42</v>
      </c>
      <c r="F1637" s="6">
        <v>9055.1806049999977</v>
      </c>
      <c r="G1637" s="5">
        <v>0.73</v>
      </c>
      <c r="H1637" s="5">
        <v>12.578590999999999</v>
      </c>
      <c r="I1637" s="5">
        <v>0.73</v>
      </c>
      <c r="J1637" s="5">
        <v>12.578590999999999</v>
      </c>
      <c r="K1637" s="5">
        <v>3.6501269346491201</v>
      </c>
      <c r="L1637" s="5">
        <v>2.7354232451433802</v>
      </c>
      <c r="M1637" s="5" t="s">
        <v>42</v>
      </c>
      <c r="N1637" s="5" t="s">
        <v>42</v>
      </c>
      <c r="O1637" s="5" t="s">
        <v>42</v>
      </c>
      <c r="P1637" s="5" t="s">
        <v>42</v>
      </c>
      <c r="Q1637" s="5" t="s">
        <v>42</v>
      </c>
      <c r="R1637" s="5" t="s">
        <v>42</v>
      </c>
      <c r="S1637" s="1" t="s">
        <v>49</v>
      </c>
      <c r="T1637" s="7">
        <v>1249100</v>
      </c>
      <c r="U1637" s="7">
        <v>785200</v>
      </c>
      <c r="V1637" s="7">
        <v>1122900</v>
      </c>
      <c r="W1637" s="7">
        <v>780452</v>
      </c>
      <c r="X1637" s="7" t="s">
        <v>42</v>
      </c>
      <c r="Y1637" s="7">
        <v>765200</v>
      </c>
      <c r="Z1637" s="7">
        <v>1848900</v>
      </c>
      <c r="AA1637" s="7">
        <v>1249100</v>
      </c>
      <c r="AB1637" s="5">
        <v>66.128</v>
      </c>
      <c r="AC1637" s="5">
        <v>98.784999999999997</v>
      </c>
      <c r="AD1637" s="5" t="s">
        <v>42</v>
      </c>
      <c r="AE1637" s="5" t="s">
        <v>42</v>
      </c>
      <c r="AF1637" s="7" t="s">
        <v>42</v>
      </c>
      <c r="AG1637" s="7">
        <v>76351279</v>
      </c>
      <c r="AH1637" s="7">
        <v>58606529</v>
      </c>
      <c r="AI1637" s="8">
        <v>25.8</v>
      </c>
      <c r="AJ1637" s="7">
        <v>85</v>
      </c>
      <c r="AK1637" s="7">
        <v>18780699</v>
      </c>
      <c r="AL1637" s="6">
        <v>593.65789500000005</v>
      </c>
      <c r="AM1637" s="7">
        <v>38824242</v>
      </c>
      <c r="AN1637" s="5">
        <v>53.344549999999998</v>
      </c>
    </row>
    <row r="1638" spans="1:40" x14ac:dyDescent="0.3">
      <c r="A1638" s="4" t="s">
        <v>1687</v>
      </c>
      <c r="B1638" s="2">
        <v>17064495</v>
      </c>
      <c r="C1638" s="1" t="s">
        <v>54</v>
      </c>
      <c r="D1638" s="5">
        <v>2080.0350480000002</v>
      </c>
      <c r="E1638" s="6">
        <v>877.82462799999996</v>
      </c>
      <c r="F1638" s="6">
        <v>5141.8787864406731</v>
      </c>
      <c r="G1638" s="5">
        <v>-0.15635336072448397</v>
      </c>
      <c r="H1638" s="5" t="s">
        <v>799</v>
      </c>
      <c r="I1638" s="5">
        <v>-0.15635336072448397</v>
      </c>
      <c r="J1638" s="5" t="s">
        <v>799</v>
      </c>
      <c r="K1638" s="5">
        <v>0.17676186000000002</v>
      </c>
      <c r="L1638" s="5">
        <v>0.15552640000000001</v>
      </c>
      <c r="M1638" s="5">
        <v>1.2142820000000001</v>
      </c>
      <c r="N1638" s="5" t="s">
        <v>42</v>
      </c>
      <c r="O1638" s="5" t="s">
        <v>42</v>
      </c>
      <c r="P1638" s="5">
        <v>0.18792</v>
      </c>
      <c r="Q1638" s="5">
        <v>0.50625799999999999</v>
      </c>
      <c r="R1638" s="5">
        <v>0.50625799999999999</v>
      </c>
      <c r="S1638" s="1" t="s">
        <v>49</v>
      </c>
      <c r="T1638" s="7">
        <v>5890276.9910811167</v>
      </c>
      <c r="U1638" s="7">
        <v>10274195.522164939</v>
      </c>
      <c r="V1638" s="7">
        <v>10875564.367900569</v>
      </c>
      <c r="W1638" s="7">
        <v>8139157.1525140172</v>
      </c>
      <c r="X1638" s="7">
        <v>4550319.393118591</v>
      </c>
      <c r="Y1638" s="7">
        <v>4884697.359566628</v>
      </c>
      <c r="Z1638" s="7">
        <v>5383853.6446814276</v>
      </c>
      <c r="AA1638" s="7">
        <v>5890276.9910811167</v>
      </c>
      <c r="AB1638" s="8">
        <v>69.55</v>
      </c>
      <c r="AC1638" s="5">
        <v>63.892000000000003</v>
      </c>
      <c r="AD1638" s="5">
        <v>35.941000000000003</v>
      </c>
      <c r="AE1638" s="5">
        <v>35.856000000000002</v>
      </c>
      <c r="AF1638" s="7">
        <v>781076785</v>
      </c>
      <c r="AG1638" s="7">
        <v>573547869</v>
      </c>
      <c r="AH1638" s="7">
        <v>586112500</v>
      </c>
      <c r="AI1638" s="8">
        <v>11.67</v>
      </c>
      <c r="AJ1638" s="7">
        <v>146</v>
      </c>
      <c r="AK1638" s="7">
        <v>101132704</v>
      </c>
      <c r="AL1638" s="6">
        <v>242.71848900000001</v>
      </c>
      <c r="AM1638" s="7">
        <v>220083529</v>
      </c>
      <c r="AN1638" s="5">
        <v>25.393830000000001</v>
      </c>
    </row>
    <row r="1639" spans="1:40" x14ac:dyDescent="0.3">
      <c r="A1639" s="4" t="s">
        <v>1688</v>
      </c>
      <c r="B1639" s="2">
        <v>21466716</v>
      </c>
      <c r="C1639" s="1" t="s">
        <v>54</v>
      </c>
      <c r="D1639" s="5">
        <v>1608.56264205</v>
      </c>
      <c r="E1639" s="6">
        <v>23145.052641999999</v>
      </c>
      <c r="F1639" s="6">
        <v>41474.369339000004</v>
      </c>
      <c r="G1639" s="5">
        <v>-0.187</v>
      </c>
      <c r="H1639" s="5" t="s">
        <v>799</v>
      </c>
      <c r="I1639" s="5">
        <v>-0.187</v>
      </c>
      <c r="J1639" s="5" t="s">
        <v>799</v>
      </c>
      <c r="K1639" s="5" t="s">
        <v>799</v>
      </c>
      <c r="L1639" s="5">
        <v>2.4500222099999998</v>
      </c>
      <c r="M1639" s="5" t="s">
        <v>799</v>
      </c>
      <c r="N1639" s="5" t="s">
        <v>42</v>
      </c>
      <c r="O1639" s="5" t="s">
        <v>42</v>
      </c>
      <c r="P1639" s="5">
        <v>5.3767519999999998</v>
      </c>
      <c r="Q1639" s="5">
        <v>59.614016999999997</v>
      </c>
      <c r="R1639" s="5">
        <v>59.614016999999997</v>
      </c>
      <c r="S1639" s="1" t="s">
        <v>49</v>
      </c>
      <c r="T1639" s="7">
        <v>4005857</v>
      </c>
      <c r="U1639" s="7">
        <v>6004881</v>
      </c>
      <c r="V1639" s="7">
        <v>13175612</v>
      </c>
      <c r="W1639" s="7">
        <v>15895590</v>
      </c>
      <c r="X1639" s="7">
        <v>4304653</v>
      </c>
      <c r="Y1639" s="7">
        <v>4826112</v>
      </c>
      <c r="Z1639" s="7">
        <v>4739836</v>
      </c>
      <c r="AA1639" s="7">
        <v>4005857</v>
      </c>
      <c r="AB1639" s="8">
        <v>100</v>
      </c>
      <c r="AC1639" s="8">
        <v>100</v>
      </c>
      <c r="AD1639" s="8">
        <v>1.681</v>
      </c>
      <c r="AE1639" s="8">
        <v>6.82</v>
      </c>
      <c r="AF1639" s="7">
        <v>144920227</v>
      </c>
      <c r="AG1639" s="7">
        <v>139963583</v>
      </c>
      <c r="AH1639" s="7">
        <v>131270295</v>
      </c>
      <c r="AI1639" s="8">
        <v>71.069999999999993</v>
      </c>
      <c r="AJ1639" s="7">
        <v>325</v>
      </c>
      <c r="AK1639" s="7">
        <v>103645098</v>
      </c>
      <c r="AL1639" s="6">
        <v>1143.20543</v>
      </c>
      <c r="AM1639" s="7">
        <v>136590769</v>
      </c>
      <c r="AN1639" s="5">
        <v>93.661019999999994</v>
      </c>
    </row>
    <row r="1640" spans="1:40" x14ac:dyDescent="0.3">
      <c r="A1640" s="4" t="s">
        <v>1689</v>
      </c>
      <c r="B1640" s="2">
        <v>4210228</v>
      </c>
      <c r="C1640" s="1" t="s">
        <v>41</v>
      </c>
      <c r="D1640" s="5">
        <v>1691.72292612</v>
      </c>
      <c r="E1640" s="6">
        <v>2121.4229260000002</v>
      </c>
      <c r="F1640" s="6" t="s">
        <v>42</v>
      </c>
      <c r="G1640" s="5">
        <v>0.46200000000000002</v>
      </c>
      <c r="H1640" s="5">
        <v>5.7183190000000002</v>
      </c>
      <c r="I1640" s="5">
        <v>0.46200000000000002</v>
      </c>
      <c r="J1640" s="5">
        <v>5.7183190000000002</v>
      </c>
      <c r="K1640" s="5">
        <v>2.5942792100000003</v>
      </c>
      <c r="L1640" s="5">
        <v>2.5942792100000003</v>
      </c>
      <c r="M1640" s="5" t="s">
        <v>799</v>
      </c>
      <c r="N1640" s="5" t="s">
        <v>42</v>
      </c>
      <c r="O1640" s="5" t="s">
        <v>42</v>
      </c>
      <c r="P1640" s="5">
        <v>1.0093840000000001</v>
      </c>
      <c r="Q1640" s="5">
        <v>12.094772000000001</v>
      </c>
      <c r="R1640" s="5">
        <v>12.094772000000001</v>
      </c>
      <c r="S1640" s="1" t="s">
        <v>49</v>
      </c>
      <c r="T1640" s="7">
        <v>2185400</v>
      </c>
      <c r="U1640" s="7">
        <v>2777300</v>
      </c>
      <c r="V1640" s="7">
        <v>2212500</v>
      </c>
      <c r="W1640" s="7">
        <v>1605100</v>
      </c>
      <c r="X1640" s="7">
        <v>2101700</v>
      </c>
      <c r="Y1640" s="7">
        <v>2107800</v>
      </c>
      <c r="Z1640" s="7">
        <v>2122500</v>
      </c>
      <c r="AA1640" s="7">
        <v>2185400</v>
      </c>
      <c r="AB1640" s="8">
        <v>4.2050000000000001</v>
      </c>
      <c r="AC1640" s="8">
        <v>7.5220000000000002</v>
      </c>
      <c r="AD1640" s="8">
        <v>4.8730000000000002</v>
      </c>
      <c r="AE1640" s="8">
        <v>8.8260000000000005</v>
      </c>
      <c r="AF1640" s="7">
        <v>92798844</v>
      </c>
      <c r="AG1640" s="7">
        <v>92739089</v>
      </c>
      <c r="AH1640" s="7">
        <v>92404663</v>
      </c>
      <c r="AI1640" s="5">
        <v>60.59</v>
      </c>
      <c r="AJ1640" s="7">
        <v>247</v>
      </c>
      <c r="AK1640" s="7">
        <v>56229537</v>
      </c>
      <c r="AL1640" s="6">
        <v>1025.0644589999999</v>
      </c>
      <c r="AM1640" s="7">
        <v>52414563</v>
      </c>
      <c r="AN1640" s="5">
        <v>56.481909999999999</v>
      </c>
    </row>
    <row r="1641" spans="1:40" x14ac:dyDescent="0.3">
      <c r="A1641" s="4" t="s">
        <v>1690</v>
      </c>
      <c r="B1641" s="2">
        <v>4019364</v>
      </c>
      <c r="C1641" s="1" t="s">
        <v>54</v>
      </c>
      <c r="D1641" s="5">
        <v>2009.97747351</v>
      </c>
      <c r="E1641" s="6">
        <v>2839.9774729999999</v>
      </c>
      <c r="F1641" s="6">
        <v>2839.9774740000003</v>
      </c>
      <c r="G1641" s="5">
        <v>-0.24099999999999999</v>
      </c>
      <c r="H1641" s="5" t="s">
        <v>799</v>
      </c>
      <c r="I1641" s="8">
        <v>7.4139999999999997</v>
      </c>
      <c r="J1641" s="5">
        <v>3.1259929999999998</v>
      </c>
      <c r="K1641" s="5" t="s">
        <v>799</v>
      </c>
      <c r="L1641" s="5">
        <v>1.9778799200000001</v>
      </c>
      <c r="M1641" s="5" t="s">
        <v>799</v>
      </c>
      <c r="N1641" s="5" t="s">
        <v>799</v>
      </c>
      <c r="O1641" s="5" t="s">
        <v>799</v>
      </c>
      <c r="P1641" s="5">
        <v>0.79064000000000001</v>
      </c>
      <c r="Q1641" s="5">
        <v>8.1549960000000006</v>
      </c>
      <c r="R1641" s="5">
        <v>8.1549960000000006</v>
      </c>
      <c r="S1641" s="1" t="s">
        <v>49</v>
      </c>
      <c r="T1641" s="7">
        <v>3830000</v>
      </c>
      <c r="U1641" s="7">
        <v>3793000</v>
      </c>
      <c r="V1641" s="7">
        <v>3692000</v>
      </c>
      <c r="W1641" s="7">
        <v>6207000</v>
      </c>
      <c r="X1641" s="7">
        <v>3592000</v>
      </c>
      <c r="Y1641" s="7">
        <v>3690000</v>
      </c>
      <c r="Z1641" s="7">
        <v>3782000</v>
      </c>
      <c r="AA1641" s="7">
        <v>3830000</v>
      </c>
      <c r="AB1641" s="5">
        <v>26.527000000000001</v>
      </c>
      <c r="AC1641" s="5">
        <v>25.222999999999999</v>
      </c>
      <c r="AD1641" s="5">
        <v>14.099</v>
      </c>
      <c r="AE1641" s="8">
        <v>7.0709999999999997</v>
      </c>
      <c r="AF1641" s="7">
        <v>145500000</v>
      </c>
      <c r="AG1641" s="7">
        <v>145100000</v>
      </c>
      <c r="AH1641" s="7">
        <v>140900000</v>
      </c>
      <c r="AI1641" s="8">
        <v>100.09</v>
      </c>
      <c r="AJ1641" s="7">
        <v>397</v>
      </c>
      <c r="AK1641" s="7">
        <v>146093574</v>
      </c>
      <c r="AL1641" s="6">
        <v>2011.708513</v>
      </c>
      <c r="AM1641" s="7">
        <v>135678805</v>
      </c>
      <c r="AN1641" s="5">
        <v>92.951149999999998</v>
      </c>
    </row>
    <row r="1642" spans="1:40" x14ac:dyDescent="0.3">
      <c r="A1642" s="4" t="s">
        <v>1691</v>
      </c>
      <c r="B1642" s="2">
        <v>5017926</v>
      </c>
      <c r="C1642" s="1" t="s">
        <v>54</v>
      </c>
      <c r="D1642" s="5">
        <v>2007.1484866999999</v>
      </c>
      <c r="E1642" s="6">
        <v>3356.5404859999999</v>
      </c>
      <c r="F1642" s="6" t="s">
        <v>42</v>
      </c>
      <c r="G1642" s="5">
        <v>-0.02</v>
      </c>
      <c r="H1642" s="5">
        <v>95.974843000000007</v>
      </c>
      <c r="I1642" s="5">
        <v>-0.02</v>
      </c>
      <c r="J1642" s="5">
        <v>95.974843000000007</v>
      </c>
      <c r="K1642" s="5" t="s">
        <v>799</v>
      </c>
      <c r="L1642" s="5">
        <v>2.2218986599999999</v>
      </c>
      <c r="M1642" s="5">
        <v>5.1070950000000002</v>
      </c>
      <c r="N1642" s="5" t="s">
        <v>42</v>
      </c>
      <c r="O1642" s="5" t="s">
        <v>42</v>
      </c>
      <c r="P1642" s="5">
        <v>1.196278</v>
      </c>
      <c r="Q1642" s="5">
        <v>9.6876569999999997</v>
      </c>
      <c r="R1642" s="5">
        <v>9.6876569999999997</v>
      </c>
      <c r="S1642" s="1" t="s">
        <v>43</v>
      </c>
      <c r="T1642" s="7">
        <v>2805820</v>
      </c>
      <c r="U1642" s="7">
        <v>2825286</v>
      </c>
      <c r="V1642" s="7">
        <v>2687005</v>
      </c>
      <c r="W1642" s="7">
        <v>2456577</v>
      </c>
      <c r="X1642" s="7">
        <v>2805820</v>
      </c>
      <c r="Y1642" s="7">
        <v>2837440</v>
      </c>
      <c r="Z1642" s="7">
        <v>2848575</v>
      </c>
      <c r="AA1642" s="7">
        <v>2842513</v>
      </c>
      <c r="AB1642" s="5">
        <v>29.081</v>
      </c>
      <c r="AC1642" s="5">
        <v>29.081</v>
      </c>
      <c r="AD1642" s="8">
        <v>10.834</v>
      </c>
      <c r="AE1642" s="8">
        <v>10.834</v>
      </c>
      <c r="AF1642" s="7">
        <v>131481967</v>
      </c>
      <c r="AG1642" s="7">
        <v>131477853</v>
      </c>
      <c r="AH1642" s="7">
        <v>131000000</v>
      </c>
      <c r="AI1642" s="5">
        <v>83.35</v>
      </c>
      <c r="AJ1642" s="7">
        <v>347</v>
      </c>
      <c r="AK1642" s="7">
        <v>109632835</v>
      </c>
      <c r="AL1642" s="6">
        <v>1672.9970619999999</v>
      </c>
      <c r="AM1642" s="7">
        <v>113756818</v>
      </c>
      <c r="AN1642" s="5">
        <v>86.48733</v>
      </c>
    </row>
    <row r="1643" spans="1:40" x14ac:dyDescent="0.3">
      <c r="A1643" s="4" t="s">
        <v>1692</v>
      </c>
      <c r="B1643" s="2">
        <v>4942532</v>
      </c>
      <c r="C1643" s="1" t="s">
        <v>41</v>
      </c>
      <c r="D1643" s="5">
        <v>2276.8810897499998</v>
      </c>
      <c r="E1643" s="6">
        <v>1836.0120890000001</v>
      </c>
      <c r="F1643" s="6" t="s">
        <v>42</v>
      </c>
      <c r="G1643" s="5">
        <v>-0.105</v>
      </c>
      <c r="H1643" s="5" t="s">
        <v>799</v>
      </c>
      <c r="I1643" s="5">
        <v>-0.105</v>
      </c>
      <c r="J1643" s="5" t="s">
        <v>799</v>
      </c>
      <c r="K1643" s="5">
        <v>2.7440531800000003</v>
      </c>
      <c r="L1643" s="5">
        <v>1.28674103</v>
      </c>
      <c r="M1643" s="5">
        <v>205.555556</v>
      </c>
      <c r="N1643" s="5" t="s">
        <v>42</v>
      </c>
      <c r="O1643" s="5" t="s">
        <v>42</v>
      </c>
      <c r="P1643" s="5">
        <v>2.7974220000000001</v>
      </c>
      <c r="Q1643" s="5">
        <v>47.483890000000002</v>
      </c>
      <c r="R1643" s="5">
        <v>47.483890000000002</v>
      </c>
      <c r="S1643" s="1" t="s">
        <v>43</v>
      </c>
      <c r="T1643" s="7">
        <v>656323</v>
      </c>
      <c r="U1643" s="7">
        <v>665072</v>
      </c>
      <c r="V1643" s="7">
        <v>555498</v>
      </c>
      <c r="W1643" s="7">
        <v>513703</v>
      </c>
      <c r="X1643" s="7">
        <v>656323</v>
      </c>
      <c r="Y1643" s="7">
        <v>658617</v>
      </c>
      <c r="Z1643" s="7">
        <v>651756</v>
      </c>
      <c r="AA1643" s="7">
        <v>641023</v>
      </c>
      <c r="AB1643" s="8">
        <v>40.729999999999997</v>
      </c>
      <c r="AC1643" s="8">
        <v>40.729999999999997</v>
      </c>
      <c r="AD1643" s="8">
        <v>3.3220000000000001</v>
      </c>
      <c r="AE1643" s="8">
        <v>3.3220000000000001</v>
      </c>
      <c r="AF1643" s="7">
        <v>45570084</v>
      </c>
      <c r="AG1643" s="7">
        <v>50395071</v>
      </c>
      <c r="AH1643" s="7">
        <v>57832378</v>
      </c>
      <c r="AI1643" s="5">
        <v>104.67</v>
      </c>
      <c r="AJ1643" s="7">
        <v>371</v>
      </c>
      <c r="AK1643" s="7">
        <v>47710110</v>
      </c>
      <c r="AL1643" s="6">
        <v>2383.1199940000001</v>
      </c>
      <c r="AM1643" s="7">
        <v>39969961</v>
      </c>
      <c r="AN1643" s="5">
        <v>87.685720000000003</v>
      </c>
    </row>
    <row r="1644" spans="1:40" x14ac:dyDescent="0.3">
      <c r="A1644" s="4" t="s">
        <v>1693</v>
      </c>
      <c r="B1644" s="2">
        <v>4212815</v>
      </c>
      <c r="C1644" s="1" t="s">
        <v>54</v>
      </c>
      <c r="D1644" s="5">
        <v>1885.8551147200001</v>
      </c>
      <c r="E1644" s="6">
        <v>1382.2211139999999</v>
      </c>
      <c r="F1644" s="6" t="s">
        <v>42</v>
      </c>
      <c r="G1644" s="5">
        <v>2</v>
      </c>
      <c r="H1644" s="5">
        <v>28.899522000000001</v>
      </c>
      <c r="I1644" s="5">
        <v>2</v>
      </c>
      <c r="J1644" s="5">
        <v>28.899522000000001</v>
      </c>
      <c r="K1644" s="5">
        <v>6.3096698</v>
      </c>
      <c r="L1644" s="5">
        <v>5.7348084500000001</v>
      </c>
      <c r="M1644" s="5">
        <v>13.113083</v>
      </c>
      <c r="N1644" s="5" t="s">
        <v>42</v>
      </c>
      <c r="O1644" s="5" t="s">
        <v>42</v>
      </c>
      <c r="P1644" s="5">
        <v>1.714364</v>
      </c>
      <c r="Q1644" s="5">
        <v>18.495459</v>
      </c>
      <c r="R1644" s="5">
        <v>18.495459</v>
      </c>
      <c r="S1644" s="1" t="s">
        <v>45</v>
      </c>
      <c r="T1644" s="7">
        <v>573333</v>
      </c>
      <c r="U1644" s="7">
        <v>455040</v>
      </c>
      <c r="V1644" s="7">
        <v>509370</v>
      </c>
      <c r="W1644" s="7">
        <v>392206</v>
      </c>
      <c r="X1644" s="7">
        <v>806259</v>
      </c>
      <c r="Y1644" s="7">
        <v>713006</v>
      </c>
      <c r="Z1644" s="7">
        <v>627340</v>
      </c>
      <c r="AA1644" s="7">
        <v>573333</v>
      </c>
      <c r="AB1644" s="8">
        <v>13.82</v>
      </c>
      <c r="AC1644" s="5">
        <v>14.314</v>
      </c>
      <c r="AD1644" s="8">
        <v>6.7779999999999996</v>
      </c>
      <c r="AE1644" s="8">
        <v>8.6210000000000004</v>
      </c>
      <c r="AF1644" s="7">
        <v>13569104</v>
      </c>
      <c r="AG1644" s="7">
        <v>13497550</v>
      </c>
      <c r="AH1644" s="7">
        <v>13332747</v>
      </c>
      <c r="AI1644" s="5">
        <v>87.69</v>
      </c>
      <c r="AJ1644" s="7">
        <v>291</v>
      </c>
      <c r="AK1644" s="7">
        <v>11903429</v>
      </c>
      <c r="AL1644" s="6">
        <v>1653.624356</v>
      </c>
      <c r="AM1644" s="7">
        <v>12972398</v>
      </c>
      <c r="AN1644" s="5">
        <v>95.560130000000001</v>
      </c>
    </row>
    <row r="1645" spans="1:40" x14ac:dyDescent="0.3">
      <c r="A1645" s="4" t="s">
        <v>1694</v>
      </c>
      <c r="B1645" s="2">
        <v>5306551</v>
      </c>
      <c r="C1645" s="1" t="s">
        <v>54</v>
      </c>
      <c r="D1645" s="5">
        <v>1807.31716168</v>
      </c>
      <c r="E1645" s="6">
        <v>1773.160161</v>
      </c>
      <c r="F1645" s="6" t="s">
        <v>42</v>
      </c>
      <c r="G1645" s="5">
        <v>0.05</v>
      </c>
      <c r="H1645" s="5" t="s">
        <v>799</v>
      </c>
      <c r="I1645" s="5">
        <v>0.05</v>
      </c>
      <c r="J1645" s="5" t="s">
        <v>799</v>
      </c>
      <c r="K1645" s="5">
        <v>15.84558824</v>
      </c>
      <c r="L1645" s="5">
        <v>3.25528701</v>
      </c>
      <c r="M1645" s="5" t="s">
        <v>799</v>
      </c>
      <c r="N1645" s="5" t="s">
        <v>42</v>
      </c>
      <c r="O1645" s="5" t="s">
        <v>42</v>
      </c>
      <c r="P1645" s="5">
        <v>3.8335699999999999</v>
      </c>
      <c r="Q1645" s="5" t="s">
        <v>799</v>
      </c>
      <c r="R1645" s="5">
        <v>-52.644146999999997</v>
      </c>
      <c r="S1645" s="1" t="s">
        <v>49</v>
      </c>
      <c r="T1645" s="7">
        <v>412977</v>
      </c>
      <c r="U1645" s="7">
        <v>341029</v>
      </c>
      <c r="V1645" s="7">
        <v>262735</v>
      </c>
      <c r="W1645" s="7">
        <v>149739</v>
      </c>
      <c r="X1645" s="7">
        <v>462535</v>
      </c>
      <c r="Y1645" s="7">
        <v>444066</v>
      </c>
      <c r="Z1645" s="7">
        <v>435466</v>
      </c>
      <c r="AA1645" s="7">
        <v>412977</v>
      </c>
      <c r="AB1645" s="5">
        <v>16.709</v>
      </c>
      <c r="AC1645" s="5">
        <v>19.853999999999999</v>
      </c>
      <c r="AD1645" s="5">
        <v>-6.2119999999999997</v>
      </c>
      <c r="AE1645" s="5">
        <v>-9.5950000000000006</v>
      </c>
      <c r="AF1645" s="7">
        <v>209665564</v>
      </c>
      <c r="AG1645" s="7">
        <v>209520673</v>
      </c>
      <c r="AH1645" s="7">
        <v>207062493</v>
      </c>
      <c r="AI1645" s="5">
        <v>70.37</v>
      </c>
      <c r="AJ1645" s="7">
        <v>174</v>
      </c>
      <c r="AK1645" s="7">
        <v>147538478</v>
      </c>
      <c r="AL1645" s="6">
        <v>1271.7816800000001</v>
      </c>
      <c r="AM1645" s="7">
        <v>152342613</v>
      </c>
      <c r="AN1645" s="5">
        <v>72.659819999999996</v>
      </c>
    </row>
    <row r="1646" spans="1:40" x14ac:dyDescent="0.3">
      <c r="A1646" s="4" t="s">
        <v>1695</v>
      </c>
      <c r="B1646" s="2">
        <v>27717640</v>
      </c>
      <c r="C1646" s="1" t="s">
        <v>54</v>
      </c>
      <c r="D1646" s="5">
        <v>2120.5767394</v>
      </c>
      <c r="E1646" s="6">
        <v>2646.7657389999999</v>
      </c>
      <c r="F1646" s="6" t="s">
        <v>42</v>
      </c>
      <c r="G1646" s="5">
        <v>-4.1109999999999998</v>
      </c>
      <c r="H1646" s="5" t="s">
        <v>799</v>
      </c>
      <c r="I1646" s="5">
        <v>-4.1109999999999998</v>
      </c>
      <c r="J1646" s="5" t="s">
        <v>799</v>
      </c>
      <c r="K1646" s="5">
        <v>11.19473189</v>
      </c>
      <c r="L1646" s="5">
        <v>11.19473189</v>
      </c>
      <c r="M1646" s="5" t="s">
        <v>799</v>
      </c>
      <c r="N1646" s="5" t="s">
        <v>42</v>
      </c>
      <c r="O1646" s="5" t="s">
        <v>42</v>
      </c>
      <c r="P1646" s="5" t="s">
        <v>42</v>
      </c>
      <c r="Q1646" s="5" t="s">
        <v>42</v>
      </c>
      <c r="R1646" s="5" t="s">
        <v>42</v>
      </c>
      <c r="S1646" s="1" t="s">
        <v>49</v>
      </c>
      <c r="T1646" s="7" t="s">
        <v>42</v>
      </c>
      <c r="U1646" s="7" t="s">
        <v>42</v>
      </c>
      <c r="V1646" s="7" t="s">
        <v>42</v>
      </c>
      <c r="W1646" s="7" t="s">
        <v>42</v>
      </c>
      <c r="X1646" s="7" t="s">
        <v>42</v>
      </c>
      <c r="Y1646" s="7" t="s">
        <v>42</v>
      </c>
      <c r="Z1646" s="7" t="s">
        <v>42</v>
      </c>
      <c r="AA1646" s="7" t="s">
        <v>42</v>
      </c>
      <c r="AB1646" s="5" t="s">
        <v>42</v>
      </c>
      <c r="AC1646" s="5" t="s">
        <v>42</v>
      </c>
      <c r="AD1646" s="5" t="s">
        <v>42</v>
      </c>
      <c r="AE1646" s="5" t="s">
        <v>42</v>
      </c>
      <c r="AF1646" s="7">
        <v>78789516</v>
      </c>
      <c r="AG1646" s="7">
        <v>64845435</v>
      </c>
      <c r="AH1646" s="7">
        <v>13292182</v>
      </c>
      <c r="AI1646" s="5">
        <v>42.37</v>
      </c>
      <c r="AJ1646" s="7">
        <v>152</v>
      </c>
      <c r="AK1646" s="7">
        <v>37749908</v>
      </c>
      <c r="AL1646" s="6">
        <v>898.44781</v>
      </c>
      <c r="AM1646" s="7">
        <v>57164045</v>
      </c>
      <c r="AN1646" s="5">
        <v>64.15728</v>
      </c>
    </row>
    <row r="1647" spans="1:40" x14ac:dyDescent="0.3">
      <c r="A1647" s="4" t="s">
        <v>1696</v>
      </c>
      <c r="B1647" s="2">
        <v>4972653</v>
      </c>
      <c r="C1647" s="1" t="s">
        <v>41</v>
      </c>
      <c r="D1647" s="5">
        <v>2210.73928776</v>
      </c>
      <c r="E1647" s="6">
        <v>-46.793712999999997</v>
      </c>
      <c r="F1647" s="6" t="s">
        <v>42</v>
      </c>
      <c r="G1647" s="5">
        <v>1</v>
      </c>
      <c r="H1647" s="5">
        <v>13.188825</v>
      </c>
      <c r="I1647" s="5">
        <v>1</v>
      </c>
      <c r="J1647" s="5">
        <v>13.188825</v>
      </c>
      <c r="K1647" s="5">
        <v>1.1611863499999999</v>
      </c>
      <c r="L1647" s="5">
        <v>0.42866984000000002</v>
      </c>
      <c r="M1647" s="5" t="s">
        <v>42</v>
      </c>
      <c r="N1647" s="5" t="s">
        <v>42</v>
      </c>
      <c r="O1647" s="5" t="s">
        <v>42</v>
      </c>
      <c r="P1647" s="5" t="s">
        <v>799</v>
      </c>
      <c r="Q1647" s="5" t="s">
        <v>799</v>
      </c>
      <c r="R1647" s="5">
        <v>-0.30861899999999998</v>
      </c>
      <c r="S1647" s="1" t="s">
        <v>49</v>
      </c>
      <c r="T1647" s="7">
        <v>2267870</v>
      </c>
      <c r="U1647" s="7">
        <v>2411516</v>
      </c>
      <c r="V1647" s="7">
        <v>2619051</v>
      </c>
      <c r="W1647" s="7">
        <v>1918144</v>
      </c>
      <c r="X1647" s="7">
        <v>2258181</v>
      </c>
      <c r="Y1647" s="7">
        <v>2266596</v>
      </c>
      <c r="Z1647" s="7">
        <v>2248802</v>
      </c>
      <c r="AA1647" s="7">
        <v>2267870</v>
      </c>
      <c r="AB1647" s="8">
        <v>35.85</v>
      </c>
      <c r="AC1647" s="5">
        <v>35.598999999999997</v>
      </c>
      <c r="AD1647" s="8">
        <v>6.8319999999999999</v>
      </c>
      <c r="AE1647" s="8">
        <v>5.4850000000000003</v>
      </c>
      <c r="AF1647" s="7">
        <v>53828569</v>
      </c>
      <c r="AG1647" s="7" t="s">
        <v>42</v>
      </c>
      <c r="AH1647" s="7">
        <v>60795491</v>
      </c>
      <c r="AI1647" s="5">
        <v>45.59</v>
      </c>
      <c r="AJ1647" s="7">
        <v>208</v>
      </c>
      <c r="AK1647" s="7">
        <v>24541562</v>
      </c>
      <c r="AL1647" s="6">
        <v>1007.921951</v>
      </c>
      <c r="AM1647" s="7">
        <v>29686050</v>
      </c>
      <c r="AN1647" s="5">
        <v>55.149250000000002</v>
      </c>
    </row>
    <row r="1648" spans="1:40" x14ac:dyDescent="0.3">
      <c r="A1648" s="4" t="s">
        <v>1697</v>
      </c>
      <c r="B1648" s="2">
        <v>4589201</v>
      </c>
      <c r="C1648" s="1" t="s">
        <v>54</v>
      </c>
      <c r="D1648" s="5">
        <v>2162.2538764999999</v>
      </c>
      <c r="E1648" s="6">
        <v>1736.7688760000001</v>
      </c>
      <c r="F1648" s="6" t="s">
        <v>42</v>
      </c>
      <c r="G1648" s="5">
        <v>0.04</v>
      </c>
      <c r="H1648" s="5">
        <v>56.291390999999997</v>
      </c>
      <c r="I1648" s="5">
        <v>0.04</v>
      </c>
      <c r="J1648" s="5">
        <v>56.291390999999997</v>
      </c>
      <c r="K1648" s="5">
        <v>4.8350398200000004</v>
      </c>
      <c r="L1648" s="5">
        <v>4.3500511799999995</v>
      </c>
      <c r="M1648" s="5">
        <v>32.19697</v>
      </c>
      <c r="N1648" s="5" t="s">
        <v>42</v>
      </c>
      <c r="O1648" s="5" t="s">
        <v>42</v>
      </c>
      <c r="P1648" s="5">
        <v>2.2038479999999998</v>
      </c>
      <c r="Q1648" s="5">
        <v>34.124547999999997</v>
      </c>
      <c r="R1648" s="5">
        <v>34.124547999999997</v>
      </c>
      <c r="S1648" s="1" t="s">
        <v>45</v>
      </c>
      <c r="T1648" s="7">
        <v>732360</v>
      </c>
      <c r="U1648" s="7">
        <v>618190</v>
      </c>
      <c r="V1648" s="7">
        <v>492394</v>
      </c>
      <c r="W1648" s="7">
        <v>386930</v>
      </c>
      <c r="X1648" s="7">
        <v>788062</v>
      </c>
      <c r="Y1648" s="7">
        <v>773698</v>
      </c>
      <c r="Z1648" s="7">
        <v>754955</v>
      </c>
      <c r="AA1648" s="7">
        <v>732360</v>
      </c>
      <c r="AB1648" s="5">
        <v>75.504000000000005</v>
      </c>
      <c r="AC1648" s="5">
        <v>73.287999999999997</v>
      </c>
      <c r="AD1648" s="8">
        <v>5.476</v>
      </c>
      <c r="AE1648" s="8">
        <v>4.6630000000000003</v>
      </c>
      <c r="AF1648" s="7">
        <v>254299260</v>
      </c>
      <c r="AG1648" s="7">
        <v>253365834</v>
      </c>
      <c r="AH1648" s="7">
        <v>272573878</v>
      </c>
      <c r="AI1648" s="8">
        <v>41.8</v>
      </c>
      <c r="AJ1648" s="7">
        <v>243</v>
      </c>
      <c r="AK1648" s="7">
        <v>106343768</v>
      </c>
      <c r="AL1648" s="6">
        <v>903.92202799999995</v>
      </c>
      <c r="AM1648" s="7">
        <v>110561751</v>
      </c>
      <c r="AN1648" s="5">
        <v>43.46275</v>
      </c>
    </row>
    <row r="1649" spans="1:40" x14ac:dyDescent="0.3">
      <c r="A1649" s="4" t="s">
        <v>1698</v>
      </c>
      <c r="B1649" s="2">
        <v>112148335</v>
      </c>
      <c r="C1649" s="1" t="s">
        <v>41</v>
      </c>
      <c r="D1649" s="5">
        <v>2095.8256862399999</v>
      </c>
      <c r="E1649" s="6">
        <v>6061.2256859999998</v>
      </c>
      <c r="F1649" s="6" t="s">
        <v>42</v>
      </c>
      <c r="G1649" s="5">
        <v>-0.39400000000000002</v>
      </c>
      <c r="H1649" s="5" t="s">
        <v>799</v>
      </c>
      <c r="I1649" s="5">
        <v>-0.39400000000000002</v>
      </c>
      <c r="J1649" s="5" t="s">
        <v>799</v>
      </c>
      <c r="K1649" s="5" t="s">
        <v>799</v>
      </c>
      <c r="L1649" s="5" t="s">
        <v>799</v>
      </c>
      <c r="M1649" s="5" t="s">
        <v>799</v>
      </c>
      <c r="N1649" s="5" t="s">
        <v>42</v>
      </c>
      <c r="O1649" s="5" t="s">
        <v>42</v>
      </c>
      <c r="P1649" s="5">
        <v>2.0315820000000002</v>
      </c>
      <c r="Q1649" s="5">
        <v>15.694525000000001</v>
      </c>
      <c r="R1649" s="5">
        <v>15.694525000000001</v>
      </c>
      <c r="S1649" s="1" t="s">
        <v>98</v>
      </c>
      <c r="T1649" s="7">
        <v>2986400</v>
      </c>
      <c r="U1649" s="7">
        <v>3083800</v>
      </c>
      <c r="V1649" s="7">
        <v>2716300</v>
      </c>
      <c r="W1649" s="7">
        <v>1912900</v>
      </c>
      <c r="X1649" s="7">
        <v>2983500</v>
      </c>
      <c r="Y1649" s="7">
        <v>2949800</v>
      </c>
      <c r="Z1649" s="7">
        <v>2986400</v>
      </c>
      <c r="AA1649" s="7">
        <v>2929900</v>
      </c>
      <c r="AB1649" s="5">
        <v>36.844000000000001</v>
      </c>
      <c r="AC1649" s="5">
        <v>32.756999999999998</v>
      </c>
      <c r="AD1649" s="8">
        <v>11.211</v>
      </c>
      <c r="AE1649" s="8">
        <v>7.7190000000000003</v>
      </c>
      <c r="AF1649" s="7">
        <v>288700000</v>
      </c>
      <c r="AG1649" s="7">
        <v>288681224</v>
      </c>
      <c r="AH1649" s="7">
        <v>253400000</v>
      </c>
      <c r="AI1649" s="5">
        <v>7.71</v>
      </c>
      <c r="AJ1649" s="7">
        <v>34</v>
      </c>
      <c r="AK1649" s="7">
        <v>22244971</v>
      </c>
      <c r="AL1649" s="6">
        <v>161.49848900000001</v>
      </c>
      <c r="AM1649" s="7">
        <v>35245430</v>
      </c>
      <c r="AN1649" s="5">
        <v>12.20912</v>
      </c>
    </row>
    <row r="1650" spans="1:40" x14ac:dyDescent="0.3">
      <c r="A1650" s="4" t="s">
        <v>1699</v>
      </c>
      <c r="B1650" s="2">
        <v>4092630</v>
      </c>
      <c r="C1650" s="1" t="s">
        <v>41</v>
      </c>
      <c r="D1650" s="5">
        <v>1858.1096875799999</v>
      </c>
      <c r="E1650" s="6">
        <v>5689.8416870000001</v>
      </c>
      <c r="F1650" s="6">
        <v>5689.8416880000004</v>
      </c>
      <c r="G1650" s="5">
        <v>-0.38500000000000001</v>
      </c>
      <c r="H1650" s="5" t="s">
        <v>799</v>
      </c>
      <c r="I1650" s="5">
        <v>-0.38500000000000001</v>
      </c>
      <c r="J1650" s="5" t="s">
        <v>799</v>
      </c>
      <c r="K1650" s="5">
        <v>0.52605581999999995</v>
      </c>
      <c r="L1650" s="5">
        <v>0.52605581999999995</v>
      </c>
      <c r="M1650" s="5">
        <v>4.970828</v>
      </c>
      <c r="N1650" s="5" t="s">
        <v>42</v>
      </c>
      <c r="O1650" s="5" t="s">
        <v>42</v>
      </c>
      <c r="P1650" s="5">
        <v>6.9242650000000001</v>
      </c>
      <c r="Q1650" s="5" t="s">
        <v>42</v>
      </c>
      <c r="R1650" s="5" t="s">
        <v>42</v>
      </c>
      <c r="S1650" s="1" t="s">
        <v>47</v>
      </c>
      <c r="T1650" s="7">
        <v>861662</v>
      </c>
      <c r="U1650" s="7">
        <v>852213</v>
      </c>
      <c r="V1650" s="7">
        <v>710904</v>
      </c>
      <c r="W1650" s="7">
        <v>631967</v>
      </c>
      <c r="X1650" s="7">
        <v>821725</v>
      </c>
      <c r="Y1650" s="7">
        <v>861662</v>
      </c>
      <c r="Z1650" s="7">
        <v>870905</v>
      </c>
      <c r="AA1650" s="7">
        <v>883810</v>
      </c>
      <c r="AB1650" s="8">
        <v>100</v>
      </c>
      <c r="AC1650" s="8">
        <v>100</v>
      </c>
      <c r="AD1650" s="5" t="s">
        <v>42</v>
      </c>
      <c r="AE1650" s="5" t="s">
        <v>42</v>
      </c>
      <c r="AF1650" s="7">
        <v>433560728</v>
      </c>
      <c r="AG1650" s="7">
        <v>424846963</v>
      </c>
      <c r="AH1650" s="7">
        <v>408618704</v>
      </c>
      <c r="AI1650" s="5">
        <v>19.03</v>
      </c>
      <c r="AJ1650" s="7">
        <v>238</v>
      </c>
      <c r="AK1650" s="7">
        <v>82996299</v>
      </c>
      <c r="AL1650" s="6">
        <v>353.564233</v>
      </c>
      <c r="AM1650" s="7">
        <v>302314210</v>
      </c>
      <c r="AN1650" s="5">
        <v>82.716809999999995</v>
      </c>
    </row>
    <row r="1651" spans="1:40" x14ac:dyDescent="0.3">
      <c r="A1651" s="4" t="s">
        <v>1700</v>
      </c>
      <c r="B1651" s="2">
        <v>1032005</v>
      </c>
      <c r="C1651" s="1" t="s">
        <v>54</v>
      </c>
      <c r="D1651" s="5">
        <v>1966.26873492</v>
      </c>
      <c r="E1651" s="6" t="s">
        <v>42</v>
      </c>
      <c r="F1651" s="6">
        <v>1579.1127350000002</v>
      </c>
      <c r="G1651" s="5">
        <v>1</v>
      </c>
      <c r="H1651" s="5">
        <v>10.423357664233601</v>
      </c>
      <c r="I1651" s="5">
        <v>1</v>
      </c>
      <c r="J1651" s="5">
        <v>10.423357664233601</v>
      </c>
      <c r="K1651" s="5">
        <v>1.6380862895902002</v>
      </c>
      <c r="L1651" s="5">
        <v>1.51319036855186</v>
      </c>
      <c r="M1651" s="5">
        <v>6.7390280000000002</v>
      </c>
      <c r="N1651" s="5" t="s">
        <v>42</v>
      </c>
      <c r="O1651" s="5" t="s">
        <v>42</v>
      </c>
      <c r="P1651" s="5" t="s">
        <v>42</v>
      </c>
      <c r="Q1651" s="5" t="s">
        <v>42</v>
      </c>
      <c r="R1651" s="5" t="s">
        <v>42</v>
      </c>
      <c r="S1651" s="1" t="s">
        <v>49</v>
      </c>
      <c r="T1651" s="7">
        <v>689251</v>
      </c>
      <c r="U1651" s="7">
        <v>608670</v>
      </c>
      <c r="V1651" s="7">
        <v>539661</v>
      </c>
      <c r="W1651" s="7">
        <v>525448</v>
      </c>
      <c r="X1651" s="7">
        <v>711244</v>
      </c>
      <c r="Y1651" s="7">
        <v>708987</v>
      </c>
      <c r="Z1651" s="7">
        <v>698903</v>
      </c>
      <c r="AA1651" s="7">
        <v>689251</v>
      </c>
      <c r="AB1651" s="5" t="s">
        <v>42</v>
      </c>
      <c r="AC1651" s="5" t="s">
        <v>42</v>
      </c>
      <c r="AD1651" s="5" t="s">
        <v>42</v>
      </c>
      <c r="AE1651" s="5" t="s">
        <v>42</v>
      </c>
      <c r="AF1651" s="7">
        <v>46558932</v>
      </c>
      <c r="AG1651" s="7">
        <v>46561532</v>
      </c>
      <c r="AH1651" s="7">
        <v>47057806</v>
      </c>
      <c r="AI1651" s="5">
        <v>97.79</v>
      </c>
      <c r="AJ1651" s="7">
        <v>304</v>
      </c>
      <c r="AK1651" s="7">
        <v>44883284</v>
      </c>
      <c r="AL1651" s="6">
        <v>1922.799886</v>
      </c>
      <c r="AM1651" s="7">
        <v>45217474</v>
      </c>
      <c r="AN1651" s="5">
        <v>98.517390000000006</v>
      </c>
    </row>
    <row r="1652" spans="1:40" x14ac:dyDescent="0.3">
      <c r="A1652" s="4" t="s">
        <v>1701</v>
      </c>
      <c r="B1652" s="2">
        <v>103414</v>
      </c>
      <c r="C1652" s="1" t="s">
        <v>54</v>
      </c>
      <c r="D1652" s="5">
        <v>1881.4700143800001</v>
      </c>
      <c r="E1652" s="6">
        <v>2283.144014</v>
      </c>
      <c r="F1652" s="6">
        <v>2273.4440140000002</v>
      </c>
      <c r="G1652" s="8">
        <v>1.07</v>
      </c>
      <c r="H1652" s="5">
        <v>32.014150943396203</v>
      </c>
      <c r="I1652" s="8">
        <v>1.07</v>
      </c>
      <c r="J1652" s="5">
        <v>32.014150943396203</v>
      </c>
      <c r="K1652" s="5">
        <v>12.437144515056099</v>
      </c>
      <c r="L1652" s="5">
        <v>1.3367525491354102</v>
      </c>
      <c r="M1652" s="5">
        <v>26.262733039516899</v>
      </c>
      <c r="N1652" s="5" t="s">
        <v>42</v>
      </c>
      <c r="O1652" s="5" t="s">
        <v>42</v>
      </c>
      <c r="P1652" s="5">
        <v>0.94777400000000001</v>
      </c>
      <c r="Q1652" s="5">
        <v>10.000289</v>
      </c>
      <c r="R1652" s="5">
        <v>12.6928626467238</v>
      </c>
      <c r="S1652" s="1" t="s">
        <v>49</v>
      </c>
      <c r="T1652" s="7">
        <v>2257341</v>
      </c>
      <c r="U1652" s="7">
        <v>3069296</v>
      </c>
      <c r="V1652" s="7">
        <v>3305792</v>
      </c>
      <c r="W1652" s="7">
        <v>2288432</v>
      </c>
      <c r="X1652" s="7">
        <v>2406655</v>
      </c>
      <c r="Y1652" s="7">
        <v>2340428</v>
      </c>
      <c r="Z1652" s="7">
        <v>2287352</v>
      </c>
      <c r="AA1652" s="7">
        <v>2257341</v>
      </c>
      <c r="AB1652" s="5">
        <v>60.445</v>
      </c>
      <c r="AC1652" s="5">
        <v>61.335000000000001</v>
      </c>
      <c r="AD1652" s="8">
        <v>6.4320000000000004</v>
      </c>
      <c r="AE1652" s="8">
        <v>7.5309999999999997</v>
      </c>
      <c r="AF1652" s="7">
        <v>27713557</v>
      </c>
      <c r="AG1652" s="7">
        <v>27605057</v>
      </c>
      <c r="AH1652" s="7">
        <v>27355427</v>
      </c>
      <c r="AI1652" s="5">
        <v>100.28</v>
      </c>
      <c r="AJ1652" s="7">
        <v>263</v>
      </c>
      <c r="AK1652" s="7">
        <v>27799052</v>
      </c>
      <c r="AL1652" s="6">
        <v>1886.721659</v>
      </c>
      <c r="AM1652" s="7">
        <v>27240564</v>
      </c>
      <c r="AN1652" s="8">
        <v>98.264499999999998</v>
      </c>
    </row>
    <row r="1653" spans="1:40" x14ac:dyDescent="0.3">
      <c r="A1653" s="4" t="s">
        <v>1702</v>
      </c>
      <c r="B1653" s="2">
        <v>4566764</v>
      </c>
      <c r="C1653" s="1" t="s">
        <v>54</v>
      </c>
      <c r="D1653" s="5">
        <v>2112.7065572000001</v>
      </c>
      <c r="E1653" s="6">
        <v>4080.8375569999998</v>
      </c>
      <c r="F1653" s="6">
        <v>4080.8375569999998</v>
      </c>
      <c r="G1653" s="5">
        <v>0.71</v>
      </c>
      <c r="H1653" s="5">
        <v>14.495056</v>
      </c>
      <c r="I1653" s="5">
        <v>0.71</v>
      </c>
      <c r="J1653" s="5">
        <v>14.495056</v>
      </c>
      <c r="K1653" s="5" t="s">
        <v>799</v>
      </c>
      <c r="L1653" s="5" t="s">
        <v>799</v>
      </c>
      <c r="M1653" s="5">
        <v>12.708978</v>
      </c>
      <c r="N1653" s="5">
        <v>16.5754445732675</v>
      </c>
      <c r="O1653" s="5" t="s">
        <v>799</v>
      </c>
      <c r="P1653" s="5">
        <v>4.1433099999999996</v>
      </c>
      <c r="Q1653" s="5">
        <v>10.530868</v>
      </c>
      <c r="R1653" s="5">
        <v>10.530868</v>
      </c>
      <c r="S1653" s="1" t="s">
        <v>49</v>
      </c>
      <c r="T1653" s="7">
        <v>1020409</v>
      </c>
      <c r="U1653" s="7">
        <v>1036407</v>
      </c>
      <c r="V1653" s="7">
        <v>700902</v>
      </c>
      <c r="W1653" s="7">
        <v>563418</v>
      </c>
      <c r="X1653" s="7">
        <v>984922</v>
      </c>
      <c r="Y1653" s="7">
        <v>1046676</v>
      </c>
      <c r="Z1653" s="7">
        <v>1028959</v>
      </c>
      <c r="AA1653" s="7">
        <v>1020409</v>
      </c>
      <c r="AB1653" s="5">
        <v>36.466000000000001</v>
      </c>
      <c r="AC1653" s="8">
        <v>36.409999999999997</v>
      </c>
      <c r="AD1653" s="5">
        <v>34.508000000000003</v>
      </c>
      <c r="AE1653" s="5">
        <v>33.085999999999999</v>
      </c>
      <c r="AF1653" s="7">
        <v>47043589</v>
      </c>
      <c r="AG1653" s="7">
        <v>47229951</v>
      </c>
      <c r="AH1653" s="7">
        <v>43596019</v>
      </c>
      <c r="AI1653" s="5">
        <v>14.72</v>
      </c>
      <c r="AJ1653" s="7">
        <v>79</v>
      </c>
      <c r="AK1653" s="7">
        <v>7573383</v>
      </c>
      <c r="AL1653" s="6">
        <v>310.88737200000003</v>
      </c>
      <c r="AM1653" s="7">
        <v>16870401</v>
      </c>
      <c r="AN1653" s="5">
        <v>32.77928</v>
      </c>
    </row>
    <row r="1654" spans="1:40" x14ac:dyDescent="0.3">
      <c r="A1654" s="4" t="s">
        <v>1703</v>
      </c>
      <c r="B1654" s="2">
        <v>5191960</v>
      </c>
      <c r="C1654" s="1" t="s">
        <v>41</v>
      </c>
      <c r="D1654" s="5">
        <v>1938.5194438200001</v>
      </c>
      <c r="E1654" s="6">
        <v>3297.7825429999998</v>
      </c>
      <c r="F1654" s="6" t="s">
        <v>42</v>
      </c>
      <c r="G1654" s="5">
        <v>2.9316255135840741E-2</v>
      </c>
      <c r="H1654" s="5">
        <v>9.6324199999999998</v>
      </c>
      <c r="I1654" s="5">
        <v>2.9316255135840741E-2</v>
      </c>
      <c r="J1654" s="5">
        <v>9.6324199999999998</v>
      </c>
      <c r="K1654" s="5">
        <v>6.1552085099999996</v>
      </c>
      <c r="L1654" s="5">
        <v>1.0324460799999999</v>
      </c>
      <c r="M1654" s="5">
        <v>6.5356500000000004</v>
      </c>
      <c r="N1654" s="5" t="s">
        <v>42</v>
      </c>
      <c r="O1654" s="5" t="s">
        <v>42</v>
      </c>
      <c r="P1654" s="5">
        <v>0.76298200000000005</v>
      </c>
      <c r="Q1654" s="5">
        <v>2.341046</v>
      </c>
      <c r="R1654" s="5">
        <v>2.341046</v>
      </c>
      <c r="S1654" s="1" t="s">
        <v>49</v>
      </c>
      <c r="T1654" s="7">
        <v>4504101.8293233998</v>
      </c>
      <c r="U1654" s="7">
        <v>4316046.8706148043</v>
      </c>
      <c r="V1654" s="7">
        <v>4736983.9925519098</v>
      </c>
      <c r="W1654" s="7">
        <v>4308494.9824091662</v>
      </c>
      <c r="X1654" s="7">
        <v>4210326.2235500617</v>
      </c>
      <c r="Y1654" s="7">
        <v>4305026.882229764</v>
      </c>
      <c r="Z1654" s="7">
        <v>4390422.0666332263</v>
      </c>
      <c r="AA1654" s="7">
        <v>4504101.8293233998</v>
      </c>
      <c r="AB1654" s="8">
        <v>28.31</v>
      </c>
      <c r="AC1654" s="5">
        <v>26.646999999999998</v>
      </c>
      <c r="AD1654" s="5">
        <v>33.837000000000003</v>
      </c>
      <c r="AE1654" s="5">
        <v>31.434000000000001</v>
      </c>
      <c r="AF1654" s="7">
        <v>962467823</v>
      </c>
      <c r="AG1654" s="7">
        <v>960853110</v>
      </c>
      <c r="AH1654" s="7">
        <v>958856586</v>
      </c>
      <c r="AI1654" s="5">
        <v>31.21</v>
      </c>
      <c r="AJ1654" s="7">
        <v>263</v>
      </c>
      <c r="AK1654" s="7">
        <v>299617827</v>
      </c>
      <c r="AL1654" s="6">
        <v>605.22801000000004</v>
      </c>
      <c r="AM1654" s="7">
        <v>464976963</v>
      </c>
      <c r="AN1654" s="5">
        <v>48.437570000000001</v>
      </c>
    </row>
    <row r="1655" spans="1:40" x14ac:dyDescent="0.3">
      <c r="A1655" s="4" t="s">
        <v>1704</v>
      </c>
      <c r="B1655" s="2">
        <v>4158264</v>
      </c>
      <c r="C1655" s="1" t="s">
        <v>41</v>
      </c>
      <c r="D1655" s="5">
        <v>2778.4824150600002</v>
      </c>
      <c r="E1655" s="6">
        <v>7611.4824150000004</v>
      </c>
      <c r="F1655" s="6" t="s">
        <v>42</v>
      </c>
      <c r="G1655" s="5">
        <v>-0.17299999999999999</v>
      </c>
      <c r="H1655" s="5" t="s">
        <v>799</v>
      </c>
      <c r="I1655" s="5">
        <v>-0.17299999999999999</v>
      </c>
      <c r="J1655" s="5" t="s">
        <v>799</v>
      </c>
      <c r="K1655" s="5">
        <v>1.2349676199999999</v>
      </c>
      <c r="L1655" s="5">
        <v>1.0509052699999999</v>
      </c>
      <c r="M1655" s="5" t="s">
        <v>799</v>
      </c>
      <c r="N1655" s="5" t="s">
        <v>42</v>
      </c>
      <c r="O1655" s="5" t="s">
        <v>42</v>
      </c>
      <c r="P1655" s="5">
        <v>0.81606999999999996</v>
      </c>
      <c r="Q1655" s="5">
        <v>6.1781509999999997</v>
      </c>
      <c r="R1655" s="5">
        <v>6.1781509999999997</v>
      </c>
      <c r="S1655" s="1" t="s">
        <v>49</v>
      </c>
      <c r="T1655" s="7">
        <v>9615000</v>
      </c>
      <c r="U1655" s="7">
        <v>9158000</v>
      </c>
      <c r="V1655" s="7">
        <v>6037000</v>
      </c>
      <c r="W1655" s="7">
        <v>2957000</v>
      </c>
      <c r="X1655" s="7">
        <v>9327000</v>
      </c>
      <c r="Y1655" s="7">
        <v>9315000</v>
      </c>
      <c r="Z1655" s="7">
        <v>9496000</v>
      </c>
      <c r="AA1655" s="7">
        <v>9615000</v>
      </c>
      <c r="AB1655" s="5">
        <v>24.992000000000001</v>
      </c>
      <c r="AC1655" s="5">
        <v>25.035</v>
      </c>
      <c r="AD1655" s="8">
        <v>5.4710000000000001</v>
      </c>
      <c r="AE1655" s="8">
        <v>4.6749999999999998</v>
      </c>
      <c r="AF1655" s="7">
        <v>346876706</v>
      </c>
      <c r="AG1655" s="7">
        <v>346833127</v>
      </c>
      <c r="AH1655" s="7">
        <v>333289326</v>
      </c>
      <c r="AI1655" s="5">
        <v>82.66</v>
      </c>
      <c r="AJ1655" s="7">
        <v>386</v>
      </c>
      <c r="AK1655" s="7">
        <v>286714930</v>
      </c>
      <c r="AL1655" s="6">
        <v>2296.586589</v>
      </c>
      <c r="AM1655" s="7">
        <v>310559485</v>
      </c>
      <c r="AN1655" s="5">
        <v>89.53022</v>
      </c>
    </row>
    <row r="1656" spans="1:40" x14ac:dyDescent="0.3">
      <c r="A1656" s="4" t="s">
        <v>1705</v>
      </c>
      <c r="B1656" s="2">
        <v>5721089</v>
      </c>
      <c r="C1656" s="1" t="s">
        <v>54</v>
      </c>
      <c r="D1656" s="5">
        <v>1975.33410108</v>
      </c>
      <c r="E1656" s="6">
        <v>1995.717191</v>
      </c>
      <c r="F1656" s="6" t="s">
        <v>42</v>
      </c>
      <c r="G1656" s="5">
        <v>0.307</v>
      </c>
      <c r="H1656" s="5">
        <v>5.6325539999999998</v>
      </c>
      <c r="I1656" s="5">
        <v>0.307</v>
      </c>
      <c r="J1656" s="5">
        <v>5.6325539999999998</v>
      </c>
      <c r="K1656" s="5">
        <v>0.99601026000000004</v>
      </c>
      <c r="L1656" s="5">
        <v>0.99601026000000004</v>
      </c>
      <c r="M1656" s="5" t="s">
        <v>42</v>
      </c>
      <c r="N1656" s="5" t="s">
        <v>42</v>
      </c>
      <c r="O1656" s="5" t="s">
        <v>42</v>
      </c>
      <c r="P1656" s="5">
        <v>72.545428000000001</v>
      </c>
      <c r="Q1656" s="5" t="s">
        <v>42</v>
      </c>
      <c r="R1656" s="5" t="s">
        <v>42</v>
      </c>
      <c r="S1656" s="1" t="s">
        <v>49</v>
      </c>
      <c r="T1656" s="7">
        <v>25755.008999999998</v>
      </c>
      <c r="U1656" s="7">
        <v>24600.914000000001</v>
      </c>
      <c r="V1656" s="7">
        <v>20703.205000000002</v>
      </c>
      <c r="W1656" s="7">
        <v>19871.163</v>
      </c>
      <c r="X1656" s="7">
        <v>27509.896000000001</v>
      </c>
      <c r="Y1656" s="7">
        <v>26632.453000000001</v>
      </c>
      <c r="Z1656" s="7">
        <v>25755.008999999998</v>
      </c>
      <c r="AA1656" s="7">
        <v>25308.159</v>
      </c>
      <c r="AB1656" s="8">
        <v>100</v>
      </c>
      <c r="AC1656" s="8">
        <v>100</v>
      </c>
      <c r="AD1656" s="5" t="s">
        <v>42</v>
      </c>
      <c r="AE1656" s="5" t="s">
        <v>42</v>
      </c>
      <c r="AF1656" s="7">
        <v>282594292</v>
      </c>
      <c r="AG1656" s="7">
        <v>282594292</v>
      </c>
      <c r="AH1656" s="7">
        <v>270856813</v>
      </c>
      <c r="AI1656" s="8">
        <v>12.4</v>
      </c>
      <c r="AJ1656" s="7">
        <v>187</v>
      </c>
      <c r="AK1656" s="7">
        <v>35051876</v>
      </c>
      <c r="AL1656" s="6">
        <v>245.01261299999999</v>
      </c>
      <c r="AM1656" s="7">
        <v>197002326</v>
      </c>
      <c r="AN1656" s="8">
        <v>100</v>
      </c>
    </row>
    <row r="1657" spans="1:40" x14ac:dyDescent="0.3">
      <c r="A1657" s="4" t="s">
        <v>1706</v>
      </c>
      <c r="B1657" s="2">
        <v>4811577</v>
      </c>
      <c r="C1657" s="1" t="s">
        <v>54</v>
      </c>
      <c r="D1657" s="5">
        <v>1602.8721911299999</v>
      </c>
      <c r="E1657" s="6">
        <v>1947.8841910000001</v>
      </c>
      <c r="F1657" s="6" t="s">
        <v>42</v>
      </c>
      <c r="G1657" s="5">
        <v>-0.19400000000000001</v>
      </c>
      <c r="H1657" s="5" t="s">
        <v>799</v>
      </c>
      <c r="I1657" s="5">
        <v>-0.19400000000000001</v>
      </c>
      <c r="J1657" s="5" t="s">
        <v>799</v>
      </c>
      <c r="K1657" s="5" t="s">
        <v>799</v>
      </c>
      <c r="L1657" s="5">
        <v>1.06169461</v>
      </c>
      <c r="M1657" s="5">
        <v>7.6</v>
      </c>
      <c r="N1657" s="5" t="s">
        <v>42</v>
      </c>
      <c r="O1657" s="5" t="s">
        <v>42</v>
      </c>
      <c r="P1657" s="5">
        <v>0.75219199999999997</v>
      </c>
      <c r="Q1657" s="5">
        <v>24.575801999999999</v>
      </c>
      <c r="R1657" s="5">
        <v>24.575801999999999</v>
      </c>
      <c r="S1657" s="1" t="s">
        <v>49</v>
      </c>
      <c r="T1657" s="7">
        <v>2602415</v>
      </c>
      <c r="U1657" s="7">
        <v>2406840</v>
      </c>
      <c r="V1657" s="7">
        <v>2032707</v>
      </c>
      <c r="W1657" s="7">
        <v>1093962</v>
      </c>
      <c r="X1657" s="7">
        <v>2589610</v>
      </c>
      <c r="Y1657" s="7">
        <v>2609340</v>
      </c>
      <c r="Z1657" s="7">
        <v>2619302</v>
      </c>
      <c r="AA1657" s="7">
        <v>2602415</v>
      </c>
      <c r="AB1657" s="5">
        <v>70.795000000000002</v>
      </c>
      <c r="AC1657" s="5">
        <v>70.814999999999998</v>
      </c>
      <c r="AD1657" s="8">
        <v>1.776</v>
      </c>
      <c r="AE1657" s="8">
        <v>2.556</v>
      </c>
      <c r="AF1657" s="7">
        <v>171944014</v>
      </c>
      <c r="AG1657" s="7">
        <v>171124883</v>
      </c>
      <c r="AH1657" s="7">
        <v>165557305</v>
      </c>
      <c r="AI1657" s="5">
        <v>69.25</v>
      </c>
      <c r="AJ1657" s="7">
        <v>451</v>
      </c>
      <c r="AK1657" s="7">
        <v>119229467</v>
      </c>
      <c r="AL1657" s="6">
        <v>1110.026337</v>
      </c>
      <c r="AM1657" s="7">
        <v>161167380</v>
      </c>
      <c r="AN1657" s="5">
        <v>93.611230000000006</v>
      </c>
    </row>
    <row r="1658" spans="1:40" x14ac:dyDescent="0.3">
      <c r="A1658" s="4" t="s">
        <v>1707</v>
      </c>
      <c r="B1658" s="2">
        <v>4121147</v>
      </c>
      <c r="C1658" s="1" t="s">
        <v>54</v>
      </c>
      <c r="D1658" s="5">
        <v>2013.4262159</v>
      </c>
      <c r="E1658" s="6">
        <v>2140.4652150000002</v>
      </c>
      <c r="F1658" s="6" t="s">
        <v>42</v>
      </c>
      <c r="G1658" s="5">
        <v>0.56000000000000005</v>
      </c>
      <c r="H1658" s="5">
        <v>46.908664999999999</v>
      </c>
      <c r="I1658" s="5">
        <v>0.56000000000000005</v>
      </c>
      <c r="J1658" s="5">
        <v>47.184922999999998</v>
      </c>
      <c r="K1658" s="5">
        <v>6.6622318299999996</v>
      </c>
      <c r="L1658" s="5">
        <v>2.1743378199999999</v>
      </c>
      <c r="M1658" s="5">
        <v>14.210713</v>
      </c>
      <c r="N1658" s="5" t="s">
        <v>42</v>
      </c>
      <c r="O1658" s="5" t="s">
        <v>42</v>
      </c>
      <c r="P1658" s="5">
        <v>1.8343020000000001</v>
      </c>
      <c r="Q1658" s="5">
        <v>9.3007089999999994</v>
      </c>
      <c r="R1658" s="5">
        <v>9.3007089999999994</v>
      </c>
      <c r="S1658" s="1" t="s">
        <v>63</v>
      </c>
      <c r="T1658" s="7">
        <v>1245703</v>
      </c>
      <c r="U1658" s="7">
        <v>1418496</v>
      </c>
      <c r="V1658" s="7">
        <v>1309189</v>
      </c>
      <c r="W1658" s="7">
        <v>3171429</v>
      </c>
      <c r="X1658" s="7">
        <v>1166910</v>
      </c>
      <c r="Y1658" s="7">
        <v>1191093</v>
      </c>
      <c r="Z1658" s="7">
        <v>1245703</v>
      </c>
      <c r="AA1658" s="7">
        <v>4793600</v>
      </c>
      <c r="AB1658" s="8">
        <v>22.88</v>
      </c>
      <c r="AC1658" s="5">
        <v>24.738</v>
      </c>
      <c r="AD1658" s="8">
        <v>6.6029999999999998</v>
      </c>
      <c r="AE1658" s="8">
        <v>5.5270000000000001</v>
      </c>
      <c r="AF1658" s="7">
        <v>49464000</v>
      </c>
      <c r="AG1658" s="7">
        <v>50260265</v>
      </c>
      <c r="AH1658" s="7">
        <v>49287000</v>
      </c>
      <c r="AI1658" s="5">
        <v>50.84</v>
      </c>
      <c r="AJ1658" s="7">
        <v>303</v>
      </c>
      <c r="AK1658" s="7">
        <v>25551441</v>
      </c>
      <c r="AL1658" s="6">
        <v>1023.590726</v>
      </c>
      <c r="AM1658" s="7">
        <v>31262451</v>
      </c>
      <c r="AN1658" s="5">
        <v>62.201129999999999</v>
      </c>
    </row>
    <row r="1659" spans="1:40" x14ac:dyDescent="0.3">
      <c r="A1659" s="4" t="s">
        <v>1708</v>
      </c>
      <c r="B1659" s="2">
        <v>4383039</v>
      </c>
      <c r="C1659" s="1" t="s">
        <v>54</v>
      </c>
      <c r="D1659" s="5">
        <v>1849.46079474</v>
      </c>
      <c r="E1659" s="6" t="s">
        <v>42</v>
      </c>
      <c r="F1659" s="6">
        <v>1206.0367949999998</v>
      </c>
      <c r="G1659" s="5">
        <v>0.45700000000000002</v>
      </c>
      <c r="H1659" s="5">
        <v>17.466257668711702</v>
      </c>
      <c r="I1659" s="5">
        <v>0.45700000000000002</v>
      </c>
      <c r="J1659" s="5">
        <v>17.466257668711702</v>
      </c>
      <c r="K1659" s="5">
        <v>0.97201271655803001</v>
      </c>
      <c r="L1659" s="5">
        <v>0.84948200869874302</v>
      </c>
      <c r="M1659" s="5">
        <v>4.5683569999999998</v>
      </c>
      <c r="N1659" s="5" t="s">
        <v>42</v>
      </c>
      <c r="O1659" s="5" t="s">
        <v>42</v>
      </c>
      <c r="P1659" s="5" t="s">
        <v>42</v>
      </c>
      <c r="Q1659" s="5" t="s">
        <v>42</v>
      </c>
      <c r="R1659" s="5" t="s">
        <v>42</v>
      </c>
      <c r="S1659" s="1" t="s">
        <v>49</v>
      </c>
      <c r="T1659" s="7">
        <v>1195820</v>
      </c>
      <c r="U1659" s="7">
        <v>1291435</v>
      </c>
      <c r="V1659" s="7">
        <v>1833257</v>
      </c>
      <c r="W1659" s="7">
        <v>2114646</v>
      </c>
      <c r="X1659" s="7">
        <v>1177884</v>
      </c>
      <c r="Y1659" s="7">
        <v>1184897</v>
      </c>
      <c r="Z1659" s="7">
        <v>1196860</v>
      </c>
      <c r="AA1659" s="7">
        <v>1195820</v>
      </c>
      <c r="AB1659" s="5" t="s">
        <v>42</v>
      </c>
      <c r="AC1659" s="5" t="s">
        <v>42</v>
      </c>
      <c r="AD1659" s="5" t="s">
        <v>42</v>
      </c>
      <c r="AE1659" s="5" t="s">
        <v>42</v>
      </c>
      <c r="AF1659" s="7">
        <v>64959743</v>
      </c>
      <c r="AG1659" s="7">
        <v>64952838</v>
      </c>
      <c r="AH1659" s="7">
        <v>65169821</v>
      </c>
      <c r="AI1659" s="5">
        <v>57.58</v>
      </c>
      <c r="AJ1659" s="7">
        <v>247</v>
      </c>
      <c r="AK1659" s="7">
        <v>37402299</v>
      </c>
      <c r="AL1659" s="6">
        <v>1064.8434520000001</v>
      </c>
      <c r="AM1659" s="7">
        <v>45813516</v>
      </c>
      <c r="AN1659" s="5">
        <v>70.523840000000007</v>
      </c>
    </row>
    <row r="1660" spans="1:40" x14ac:dyDescent="0.3">
      <c r="A1660" s="4" t="s">
        <v>1709</v>
      </c>
      <c r="B1660" s="2">
        <v>4206927</v>
      </c>
      <c r="C1660" s="1" t="s">
        <v>54</v>
      </c>
      <c r="D1660" s="5">
        <v>2082.4359517500002</v>
      </c>
      <c r="E1660" s="6">
        <v>2897.5254209999998</v>
      </c>
      <c r="F1660" s="6" t="s">
        <v>42</v>
      </c>
      <c r="G1660" s="5">
        <v>5.3832014036614473E-2</v>
      </c>
      <c r="H1660" s="5">
        <v>19.742885000000001</v>
      </c>
      <c r="I1660" s="5">
        <v>5.3832014036614473E-2</v>
      </c>
      <c r="J1660" s="5">
        <v>19.742885000000001</v>
      </c>
      <c r="K1660" s="5">
        <v>7.5413565100000008</v>
      </c>
      <c r="L1660" s="5">
        <v>2.27937389</v>
      </c>
      <c r="M1660" s="5">
        <v>10.433232</v>
      </c>
      <c r="N1660" s="5" t="s">
        <v>42</v>
      </c>
      <c r="O1660" s="5" t="s">
        <v>42</v>
      </c>
      <c r="P1660" s="5">
        <v>1.3785909999999999</v>
      </c>
      <c r="Q1660" s="5">
        <v>8.1432900000000004</v>
      </c>
      <c r="R1660" s="5">
        <v>8.1432900000000004</v>
      </c>
      <c r="S1660" s="1" t="s">
        <v>49</v>
      </c>
      <c r="T1660" s="7">
        <v>2059747.7874401293</v>
      </c>
      <c r="U1660" s="7">
        <v>1572721.1757853972</v>
      </c>
      <c r="V1660" s="7">
        <v>1528626.421507664</v>
      </c>
      <c r="W1660" s="7">
        <v>1164764.8914417061</v>
      </c>
      <c r="X1660" s="7">
        <v>2121813.836791114</v>
      </c>
      <c r="Y1660" s="7">
        <v>2096742.9176577157</v>
      </c>
      <c r="Z1660" s="7">
        <v>2059747.7874401293</v>
      </c>
      <c r="AA1660" s="7">
        <v>1907018.9869796257</v>
      </c>
      <c r="AB1660" s="5">
        <v>64.289000000000001</v>
      </c>
      <c r="AC1660" s="5">
        <v>65.355000000000004</v>
      </c>
      <c r="AD1660" s="5">
        <v>15.257</v>
      </c>
      <c r="AE1660" s="8">
        <v>10.034000000000001</v>
      </c>
      <c r="AF1660" s="7">
        <v>252416479</v>
      </c>
      <c r="AG1660" s="7">
        <v>252416479</v>
      </c>
      <c r="AH1660" s="7">
        <v>250310263</v>
      </c>
      <c r="AI1660" s="5">
        <v>18.809999999999999</v>
      </c>
      <c r="AJ1660" s="7">
        <v>91</v>
      </c>
      <c r="AK1660" s="7">
        <v>47474156</v>
      </c>
      <c r="AL1660" s="6">
        <v>391.661787</v>
      </c>
      <c r="AM1660" s="7">
        <v>64249398</v>
      </c>
      <c r="AN1660" s="5">
        <v>25.45373</v>
      </c>
    </row>
    <row r="1661" spans="1:40" x14ac:dyDescent="0.3">
      <c r="A1661" s="4" t="s">
        <v>1710</v>
      </c>
      <c r="B1661" s="2">
        <v>4995023</v>
      </c>
      <c r="C1661" s="1" t="s">
        <v>41</v>
      </c>
      <c r="D1661" s="5">
        <v>1733.0168541</v>
      </c>
      <c r="E1661" s="6">
        <v>2755.6118540000002</v>
      </c>
      <c r="F1661" s="6" t="s">
        <v>42</v>
      </c>
      <c r="G1661" s="5">
        <v>0.68600000000000005</v>
      </c>
      <c r="H1661" s="5">
        <v>4.9279250000000001</v>
      </c>
      <c r="I1661" s="5">
        <v>0.68600000000000005</v>
      </c>
      <c r="J1661" s="5">
        <v>4.9279250000000001</v>
      </c>
      <c r="K1661" s="5">
        <v>0.68997888000000007</v>
      </c>
      <c r="L1661" s="5">
        <v>0.68997888000000007</v>
      </c>
      <c r="M1661" s="5">
        <v>3.3870969999999998</v>
      </c>
      <c r="N1661" s="5" t="s">
        <v>42</v>
      </c>
      <c r="O1661" s="5" t="s">
        <v>42</v>
      </c>
      <c r="P1661" s="5">
        <v>2.2586930000000001</v>
      </c>
      <c r="Q1661" s="5">
        <v>5.0503770000000001</v>
      </c>
      <c r="R1661" s="5">
        <v>5.0503770000000001</v>
      </c>
      <c r="S1661" s="1" t="s">
        <v>49</v>
      </c>
      <c r="T1661" s="7">
        <v>949269</v>
      </c>
      <c r="U1661" s="7">
        <v>1437156</v>
      </c>
      <c r="V1661" s="7">
        <v>1427423</v>
      </c>
      <c r="W1661" s="7">
        <v>693241</v>
      </c>
      <c r="X1661" s="7">
        <v>1220003</v>
      </c>
      <c r="Y1661" s="7">
        <v>1098813</v>
      </c>
      <c r="Z1661" s="7">
        <v>984624</v>
      </c>
      <c r="AA1661" s="7">
        <v>949269</v>
      </c>
      <c r="AB1661" s="5">
        <v>41.584000000000003</v>
      </c>
      <c r="AC1661" s="5">
        <v>48.104999999999997</v>
      </c>
      <c r="AD1661" s="5">
        <v>35.274000000000001</v>
      </c>
      <c r="AE1661" s="5">
        <v>42.009</v>
      </c>
      <c r="AF1661" s="7">
        <v>117892303</v>
      </c>
      <c r="AG1661" s="7">
        <v>112854026</v>
      </c>
      <c r="AH1661" s="7">
        <v>93183510</v>
      </c>
      <c r="AI1661" s="5">
        <v>40.69</v>
      </c>
      <c r="AJ1661" s="7">
        <v>264</v>
      </c>
      <c r="AK1661" s="7">
        <v>47972244</v>
      </c>
      <c r="AL1661" s="6">
        <v>705.19198600000004</v>
      </c>
      <c r="AM1661" s="7">
        <v>106012429</v>
      </c>
      <c r="AN1661" s="5">
        <v>89.923109999999994</v>
      </c>
    </row>
    <row r="1662" spans="1:40" x14ac:dyDescent="0.3">
      <c r="A1662" s="4" t="s">
        <v>1711</v>
      </c>
      <c r="B1662" s="2">
        <v>5033015</v>
      </c>
      <c r="C1662" s="1" t="s">
        <v>41</v>
      </c>
      <c r="D1662" s="5">
        <v>1461.90229325</v>
      </c>
      <c r="E1662" s="6">
        <v>2974.9052929999998</v>
      </c>
      <c r="F1662" s="6" t="s">
        <v>42</v>
      </c>
      <c r="G1662" s="5">
        <v>0.24</v>
      </c>
      <c r="H1662" s="5">
        <v>29.509803999999999</v>
      </c>
      <c r="I1662" s="5">
        <v>0.24</v>
      </c>
      <c r="J1662" s="5">
        <v>29.509803999999999</v>
      </c>
      <c r="K1662" s="5">
        <v>3.9888682699999998</v>
      </c>
      <c r="L1662" s="5">
        <v>1.2108777900000001</v>
      </c>
      <c r="M1662" s="5" t="s">
        <v>799</v>
      </c>
      <c r="N1662" s="5" t="s">
        <v>42</v>
      </c>
      <c r="O1662" s="5" t="s">
        <v>42</v>
      </c>
      <c r="P1662" s="5">
        <v>0.69776700000000003</v>
      </c>
      <c r="Q1662" s="5">
        <v>6.7457140000000004</v>
      </c>
      <c r="R1662" s="5">
        <v>6.7457140000000004</v>
      </c>
      <c r="S1662" s="1" t="s">
        <v>49</v>
      </c>
      <c r="T1662" s="7">
        <v>3969453</v>
      </c>
      <c r="U1662" s="7">
        <v>3578101</v>
      </c>
      <c r="V1662" s="7">
        <v>3079582</v>
      </c>
      <c r="W1662" s="7">
        <v>3134640</v>
      </c>
      <c r="X1662" s="7">
        <v>4263465</v>
      </c>
      <c r="Y1662" s="7">
        <v>4159195</v>
      </c>
      <c r="Z1662" s="7">
        <v>4040930</v>
      </c>
      <c r="AA1662" s="7">
        <v>3969453</v>
      </c>
      <c r="AB1662" s="5">
        <v>31.280999999999999</v>
      </c>
      <c r="AC1662" s="8">
        <v>30.42</v>
      </c>
      <c r="AD1662" s="8">
        <v>5.3849999999999998</v>
      </c>
      <c r="AE1662" s="8">
        <v>4.6390000000000002</v>
      </c>
      <c r="AF1662" s="7">
        <v>98643576</v>
      </c>
      <c r="AG1662" s="7">
        <v>99154749</v>
      </c>
      <c r="AH1662" s="7">
        <v>99338790</v>
      </c>
      <c r="AI1662" s="5">
        <v>96.72</v>
      </c>
      <c r="AJ1662" s="7">
        <v>288</v>
      </c>
      <c r="AK1662" s="7">
        <v>93954091</v>
      </c>
      <c r="AL1662" s="6">
        <v>1414.009069</v>
      </c>
      <c r="AM1662" s="7">
        <v>83095114</v>
      </c>
      <c r="AN1662" s="5">
        <v>85.544809999999998</v>
      </c>
    </row>
    <row r="1663" spans="1:40" x14ac:dyDescent="0.3">
      <c r="A1663" s="4" t="s">
        <v>1712</v>
      </c>
      <c r="B1663" s="2">
        <v>4403916</v>
      </c>
      <c r="C1663" s="1" t="s">
        <v>41</v>
      </c>
      <c r="D1663" s="5">
        <v>1839.3428510599999</v>
      </c>
      <c r="E1663" s="6" t="s">
        <v>42</v>
      </c>
      <c r="F1663" s="6">
        <v>1479.5844604461911</v>
      </c>
      <c r="G1663" s="5">
        <v>9.7377579559146069E-2</v>
      </c>
      <c r="H1663" s="5">
        <v>12.542819</v>
      </c>
      <c r="I1663" s="5">
        <v>9.7377579559146069E-2</v>
      </c>
      <c r="J1663" s="5">
        <v>12.542819</v>
      </c>
      <c r="K1663" s="5">
        <v>1.63876830561631</v>
      </c>
      <c r="L1663" s="5">
        <v>1.3167177401027299</v>
      </c>
      <c r="M1663" s="5" t="s">
        <v>799</v>
      </c>
      <c r="N1663" s="5" t="s">
        <v>42</v>
      </c>
      <c r="O1663" s="5" t="s">
        <v>42</v>
      </c>
      <c r="P1663" s="5" t="s">
        <v>42</v>
      </c>
      <c r="Q1663" s="5" t="s">
        <v>42</v>
      </c>
      <c r="R1663" s="5" t="s">
        <v>42</v>
      </c>
      <c r="S1663" s="1" t="s">
        <v>49</v>
      </c>
      <c r="T1663" s="7">
        <v>945785.98977066751</v>
      </c>
      <c r="U1663" s="7">
        <v>687883.50681468972</v>
      </c>
      <c r="V1663" s="7">
        <v>410727.18152336357</v>
      </c>
      <c r="W1663" s="7">
        <v>219466.15870045623</v>
      </c>
      <c r="X1663" s="7">
        <v>1137865.675599948</v>
      </c>
      <c r="Y1663" s="7">
        <v>1091212.1835693964</v>
      </c>
      <c r="Z1663" s="7">
        <v>1033586.2752876264</v>
      </c>
      <c r="AA1663" s="7">
        <v>945785.98977066751</v>
      </c>
      <c r="AB1663" s="5" t="s">
        <v>42</v>
      </c>
      <c r="AC1663" s="5" t="s">
        <v>42</v>
      </c>
      <c r="AD1663" s="5" t="s">
        <v>42</v>
      </c>
      <c r="AE1663" s="5" t="s">
        <v>42</v>
      </c>
      <c r="AF1663" s="7">
        <v>438983974</v>
      </c>
      <c r="AG1663" s="7">
        <v>438843748</v>
      </c>
      <c r="AH1663" s="7">
        <v>401790620</v>
      </c>
      <c r="AI1663" s="5">
        <v>24.75</v>
      </c>
      <c r="AJ1663" s="7">
        <v>118</v>
      </c>
      <c r="AK1663" s="7">
        <v>108641867</v>
      </c>
      <c r="AL1663" s="6">
        <v>455.20942200000002</v>
      </c>
      <c r="AM1663" s="7">
        <v>184589915</v>
      </c>
      <c r="AN1663" s="5">
        <v>42.049349999999997</v>
      </c>
    </row>
    <row r="1664" spans="1:40" x14ac:dyDescent="0.3">
      <c r="A1664" s="4" t="s">
        <v>1713</v>
      </c>
      <c r="B1664" s="2">
        <v>5276065</v>
      </c>
      <c r="C1664" s="1" t="s">
        <v>41</v>
      </c>
      <c r="D1664" s="5">
        <v>1941.8948577199999</v>
      </c>
      <c r="E1664" s="6">
        <v>1604.8728570000001</v>
      </c>
      <c r="F1664" s="6" t="s">
        <v>42</v>
      </c>
      <c r="G1664" s="5">
        <v>-0.34</v>
      </c>
      <c r="H1664" s="5" t="s">
        <v>799</v>
      </c>
      <c r="I1664" s="5">
        <v>-0.34</v>
      </c>
      <c r="J1664" s="5" t="s">
        <v>799</v>
      </c>
      <c r="K1664" s="5">
        <v>4.4190600499999997</v>
      </c>
      <c r="L1664" s="5">
        <v>3.6933987999999998</v>
      </c>
      <c r="M1664" s="5" t="s">
        <v>799</v>
      </c>
      <c r="N1664" s="5" t="s">
        <v>42</v>
      </c>
      <c r="O1664" s="5" t="s">
        <v>42</v>
      </c>
      <c r="P1664" s="5">
        <v>24.620656</v>
      </c>
      <c r="Q1664" s="5" t="s">
        <v>799</v>
      </c>
      <c r="R1664" s="5">
        <v>-4.6182590000000001</v>
      </c>
      <c r="S1664" s="1" t="s">
        <v>49</v>
      </c>
      <c r="T1664" s="7">
        <v>44575</v>
      </c>
      <c r="U1664" s="7">
        <v>39843</v>
      </c>
      <c r="V1664" s="7">
        <v>10178</v>
      </c>
      <c r="W1664" s="7">
        <v>3962</v>
      </c>
      <c r="X1664" s="7">
        <v>65184</v>
      </c>
      <c r="Y1664" s="7">
        <v>49635</v>
      </c>
      <c r="Z1664" s="7">
        <v>46235</v>
      </c>
      <c r="AA1664" s="7">
        <v>44575</v>
      </c>
      <c r="AB1664" s="5" t="s">
        <v>799</v>
      </c>
      <c r="AC1664" s="5" t="s">
        <v>799</v>
      </c>
      <c r="AD1664" s="5" t="s">
        <v>799</v>
      </c>
      <c r="AE1664" s="5" t="s">
        <v>799</v>
      </c>
      <c r="AF1664" s="7">
        <v>286124279</v>
      </c>
      <c r="AG1664" s="7">
        <v>280968276</v>
      </c>
      <c r="AH1664" s="7">
        <v>216313682</v>
      </c>
      <c r="AI1664" s="5">
        <v>87.34</v>
      </c>
      <c r="AJ1664" s="7">
        <v>314</v>
      </c>
      <c r="AK1664" s="7">
        <v>250537983</v>
      </c>
      <c r="AL1664" s="6">
        <v>1696.1421439999999</v>
      </c>
      <c r="AM1664" s="7">
        <v>252141267</v>
      </c>
      <c r="AN1664" s="5">
        <v>87.903649999999999</v>
      </c>
    </row>
    <row r="1665" spans="1:40" x14ac:dyDescent="0.3">
      <c r="A1665" s="4" t="s">
        <v>1714</v>
      </c>
      <c r="B1665" s="2">
        <v>4345748</v>
      </c>
      <c r="C1665" s="1" t="s">
        <v>54</v>
      </c>
      <c r="D1665" s="5">
        <v>1733.0276367900001</v>
      </c>
      <c r="E1665" s="6">
        <v>3181.3486360000002</v>
      </c>
      <c r="F1665" s="6" t="s">
        <v>42</v>
      </c>
      <c r="G1665" s="5">
        <v>0.48899999999999999</v>
      </c>
      <c r="H1665" s="5">
        <v>21.164835</v>
      </c>
      <c r="I1665" s="5">
        <v>0.48899999999999999</v>
      </c>
      <c r="J1665" s="5">
        <v>21.164835</v>
      </c>
      <c r="K1665" s="5">
        <v>0.61506035999999997</v>
      </c>
      <c r="L1665" s="5">
        <v>0.61506035999999997</v>
      </c>
      <c r="M1665" s="5">
        <v>5.0737620000000003</v>
      </c>
      <c r="N1665" s="5" t="s">
        <v>42</v>
      </c>
      <c r="O1665" s="5" t="s">
        <v>42</v>
      </c>
      <c r="P1665" s="5">
        <v>1.699929</v>
      </c>
      <c r="Q1665" s="5">
        <v>2.5169299999999999</v>
      </c>
      <c r="R1665" s="5">
        <v>2.5169299999999999</v>
      </c>
      <c r="S1665" s="1" t="s">
        <v>49</v>
      </c>
      <c r="T1665" s="7">
        <v>1455435</v>
      </c>
      <c r="U1665" s="7">
        <v>1648492</v>
      </c>
      <c r="V1665" s="7">
        <v>1241177</v>
      </c>
      <c r="W1665" s="7">
        <v>574882</v>
      </c>
      <c r="X1665" s="7">
        <v>1871460</v>
      </c>
      <c r="Y1665" s="7">
        <v>1744933</v>
      </c>
      <c r="Z1665" s="7">
        <v>1562847</v>
      </c>
      <c r="AA1665" s="7">
        <v>1455435</v>
      </c>
      <c r="AB1665" s="8">
        <v>73.23</v>
      </c>
      <c r="AC1665" s="8">
        <v>70.11</v>
      </c>
      <c r="AD1665" s="8">
        <v>69.25</v>
      </c>
      <c r="AE1665" s="5">
        <v>66.191999999999993</v>
      </c>
      <c r="AF1665" s="7">
        <v>179961333</v>
      </c>
      <c r="AG1665" s="7">
        <v>180134807</v>
      </c>
      <c r="AH1665" s="7">
        <v>124080361</v>
      </c>
      <c r="AI1665" s="5">
        <v>70.959999999999994</v>
      </c>
      <c r="AJ1665" s="7">
        <v>272</v>
      </c>
      <c r="AK1665" s="7">
        <v>127697450</v>
      </c>
      <c r="AL1665" s="6">
        <v>1229.726443</v>
      </c>
      <c r="AM1665" s="7">
        <v>125627338</v>
      </c>
      <c r="AN1665" s="5">
        <v>69.807959999999994</v>
      </c>
    </row>
    <row r="1666" spans="1:40" x14ac:dyDescent="0.3">
      <c r="A1666" s="4" t="s">
        <v>1715</v>
      </c>
      <c r="B1666" s="2">
        <v>1027856</v>
      </c>
      <c r="C1666" s="1" t="s">
        <v>41</v>
      </c>
      <c r="D1666" s="5">
        <v>1790.8734689999999</v>
      </c>
      <c r="E1666" s="6" t="s">
        <v>42</v>
      </c>
      <c r="F1666" s="6">
        <v>2068.6354689999998</v>
      </c>
      <c r="G1666" s="8">
        <v>1.345</v>
      </c>
      <c r="H1666" s="5">
        <v>11.2160120845921</v>
      </c>
      <c r="I1666" s="8">
        <v>1.345</v>
      </c>
      <c r="J1666" s="5">
        <v>11.2160120845921</v>
      </c>
      <c r="K1666" s="5">
        <v>3.5908116971396797</v>
      </c>
      <c r="L1666" s="5">
        <v>2.1966370993187199</v>
      </c>
      <c r="M1666" s="5">
        <v>10.5709</v>
      </c>
      <c r="N1666" s="5" t="s">
        <v>42</v>
      </c>
      <c r="O1666" s="5" t="s">
        <v>42</v>
      </c>
      <c r="P1666" s="5" t="s">
        <v>42</v>
      </c>
      <c r="Q1666" s="5" t="s">
        <v>42</v>
      </c>
      <c r="R1666" s="5" t="s">
        <v>42</v>
      </c>
      <c r="S1666" s="1" t="s">
        <v>43</v>
      </c>
      <c r="T1666" s="7">
        <v>752305</v>
      </c>
      <c r="U1666" s="7">
        <v>696453</v>
      </c>
      <c r="V1666" s="7">
        <v>552931</v>
      </c>
      <c r="W1666" s="7">
        <v>550295</v>
      </c>
      <c r="X1666" s="7">
        <v>752305</v>
      </c>
      <c r="Y1666" s="7">
        <v>745358</v>
      </c>
      <c r="Z1666" s="7">
        <v>736226</v>
      </c>
      <c r="AA1666" s="7">
        <v>719416</v>
      </c>
      <c r="AB1666" s="5" t="s">
        <v>42</v>
      </c>
      <c r="AC1666" s="5" t="s">
        <v>42</v>
      </c>
      <c r="AD1666" s="5" t="s">
        <v>42</v>
      </c>
      <c r="AE1666" s="5" t="s">
        <v>42</v>
      </c>
      <c r="AF1666" s="7">
        <v>24847353</v>
      </c>
      <c r="AG1666" s="7">
        <v>25085230</v>
      </c>
      <c r="AH1666" s="7">
        <v>26183583</v>
      </c>
      <c r="AI1666" s="5">
        <v>95.65</v>
      </c>
      <c r="AJ1666" s="7">
        <v>306</v>
      </c>
      <c r="AK1666" s="7">
        <v>23070568</v>
      </c>
      <c r="AL1666" s="6">
        <v>1712.9896739999999</v>
      </c>
      <c r="AM1666" s="7">
        <v>23742081</v>
      </c>
      <c r="AN1666" s="5">
        <v>98.435180000000003</v>
      </c>
    </row>
    <row r="1667" spans="1:40" x14ac:dyDescent="0.3">
      <c r="A1667" s="4" t="s">
        <v>1716</v>
      </c>
      <c r="B1667" s="2">
        <v>4258467</v>
      </c>
      <c r="C1667" s="1" t="s">
        <v>54</v>
      </c>
      <c r="D1667" s="5">
        <v>1744.4076179399999</v>
      </c>
      <c r="E1667" s="6">
        <v>2128.160617</v>
      </c>
      <c r="F1667" s="6" t="s">
        <v>42</v>
      </c>
      <c r="G1667" s="5">
        <v>1.94</v>
      </c>
      <c r="H1667" s="5">
        <v>11.722500999999999</v>
      </c>
      <c r="I1667" s="5">
        <v>1.94</v>
      </c>
      <c r="J1667" s="5">
        <v>11.722500999999999</v>
      </c>
      <c r="K1667" s="5">
        <v>6.7879081799999996</v>
      </c>
      <c r="L1667" s="5">
        <v>2.7654109599999996</v>
      </c>
      <c r="M1667" s="5">
        <v>14.429553</v>
      </c>
      <c r="N1667" s="5" t="s">
        <v>42</v>
      </c>
      <c r="O1667" s="5" t="s">
        <v>42</v>
      </c>
      <c r="P1667" s="5">
        <v>0.88028700000000004</v>
      </c>
      <c r="Q1667" s="5">
        <v>5.1862719999999998</v>
      </c>
      <c r="R1667" s="5">
        <v>5.1862719999999998</v>
      </c>
      <c r="S1667" s="1" t="s">
        <v>49</v>
      </c>
      <c r="T1667" s="7">
        <v>2408264</v>
      </c>
      <c r="U1667" s="7">
        <v>2597826</v>
      </c>
      <c r="V1667" s="7">
        <v>2677920</v>
      </c>
      <c r="W1667" s="7">
        <v>2484595</v>
      </c>
      <c r="X1667" s="7">
        <v>2417577</v>
      </c>
      <c r="Y1667" s="7">
        <v>2394309</v>
      </c>
      <c r="Z1667" s="7">
        <v>2394994</v>
      </c>
      <c r="AA1667" s="7">
        <v>2408264</v>
      </c>
      <c r="AB1667" s="5">
        <v>34.545999999999999</v>
      </c>
      <c r="AC1667" s="5">
        <v>34.165999999999997</v>
      </c>
      <c r="AD1667" s="5">
        <v>17.442</v>
      </c>
      <c r="AE1667" s="5">
        <v>16.782</v>
      </c>
      <c r="AF1667" s="7">
        <v>41543406</v>
      </c>
      <c r="AG1667" s="7">
        <v>42315464</v>
      </c>
      <c r="AH1667" s="7">
        <v>44722262</v>
      </c>
      <c r="AI1667" s="8">
        <v>99.5</v>
      </c>
      <c r="AJ1667" s="7">
        <v>331</v>
      </c>
      <c r="AK1667" s="7">
        <v>41337677</v>
      </c>
      <c r="AL1667" s="6">
        <v>1735.769057</v>
      </c>
      <c r="AM1667" s="7">
        <v>40625177</v>
      </c>
      <c r="AN1667" s="5">
        <v>97.789709999999999</v>
      </c>
    </row>
    <row r="1668" spans="1:40" x14ac:dyDescent="0.3">
      <c r="A1668" s="4" t="s">
        <v>1717</v>
      </c>
      <c r="B1668" s="2">
        <v>4122576</v>
      </c>
      <c r="C1668" s="1" t="s">
        <v>41</v>
      </c>
      <c r="D1668" s="5">
        <v>1809.5454517799999</v>
      </c>
      <c r="E1668" s="6">
        <v>3408.3834510000002</v>
      </c>
      <c r="F1668" s="6">
        <v>3398.412452</v>
      </c>
      <c r="G1668" s="5">
        <v>-0.5</v>
      </c>
      <c r="H1668" s="5">
        <v>12.197355</v>
      </c>
      <c r="I1668" s="5">
        <v>-0.5</v>
      </c>
      <c r="J1668" s="5">
        <v>12.197355</v>
      </c>
      <c r="K1668" s="5" t="s">
        <v>799</v>
      </c>
      <c r="L1668" s="5" t="s">
        <v>799</v>
      </c>
      <c r="M1668" s="5">
        <v>9.0627359999999992</v>
      </c>
      <c r="N1668" s="5">
        <v>19.637688782208901</v>
      </c>
      <c r="O1668" s="5" t="s">
        <v>799</v>
      </c>
      <c r="P1668" s="5">
        <v>1.0206170000000001</v>
      </c>
      <c r="Q1668" s="5">
        <v>9.27806</v>
      </c>
      <c r="R1668" s="5">
        <v>9.27806</v>
      </c>
      <c r="S1668" s="1" t="s">
        <v>47</v>
      </c>
      <c r="T1668" s="7">
        <v>3291856</v>
      </c>
      <c r="U1668" s="7">
        <v>3079627</v>
      </c>
      <c r="V1668" s="7">
        <v>2887555</v>
      </c>
      <c r="W1668" s="7">
        <v>2575961</v>
      </c>
      <c r="X1668" s="7">
        <v>3339531</v>
      </c>
      <c r="Y1668" s="7">
        <v>3291856</v>
      </c>
      <c r="Z1668" s="7">
        <v>3248091</v>
      </c>
      <c r="AA1668" s="7">
        <v>3209667</v>
      </c>
      <c r="AB1668" s="5">
        <v>48.506999999999998</v>
      </c>
      <c r="AC1668" s="5">
        <v>48.524999999999999</v>
      </c>
      <c r="AD1668" s="8">
        <v>10.236000000000001</v>
      </c>
      <c r="AE1668" s="8">
        <v>10.128</v>
      </c>
      <c r="AF1668" s="7">
        <v>25260319</v>
      </c>
      <c r="AG1668" s="7">
        <v>25080022</v>
      </c>
      <c r="AH1668" s="7">
        <v>26582811</v>
      </c>
      <c r="AI1668" s="8">
        <v>61.09</v>
      </c>
      <c r="AJ1668" s="7">
        <v>235</v>
      </c>
      <c r="AK1668" s="7">
        <v>15366645</v>
      </c>
      <c r="AL1668" s="6">
        <v>1105.476441</v>
      </c>
      <c r="AM1668" s="7">
        <v>14939309</v>
      </c>
      <c r="AN1668" s="5">
        <v>59.392479999999999</v>
      </c>
    </row>
    <row r="1669" spans="1:40" x14ac:dyDescent="0.3">
      <c r="A1669" s="4" t="s">
        <v>1718</v>
      </c>
      <c r="B1669" s="2">
        <v>6626827</v>
      </c>
      <c r="C1669" s="1" t="s">
        <v>41</v>
      </c>
      <c r="D1669" s="5">
        <v>2063.3406214299998</v>
      </c>
      <c r="E1669" s="6">
        <v>1906.649621</v>
      </c>
      <c r="F1669" s="6" t="s">
        <v>42</v>
      </c>
      <c r="G1669" s="5">
        <v>0.32</v>
      </c>
      <c r="H1669" s="5">
        <v>36.333666000000001</v>
      </c>
      <c r="I1669" s="5">
        <v>0.32</v>
      </c>
      <c r="J1669" s="5">
        <v>36.333666000000001</v>
      </c>
      <c r="K1669" s="5">
        <v>8.4443928499999998</v>
      </c>
      <c r="L1669" s="5">
        <v>8.1840684100000001</v>
      </c>
      <c r="M1669" s="5">
        <v>28.570305999999999</v>
      </c>
      <c r="N1669" s="5" t="s">
        <v>42</v>
      </c>
      <c r="O1669" s="5" t="s">
        <v>42</v>
      </c>
      <c r="P1669" s="5">
        <v>3.8528760000000002</v>
      </c>
      <c r="Q1669" s="5">
        <v>25.081885</v>
      </c>
      <c r="R1669" s="5">
        <v>25.081885</v>
      </c>
      <c r="S1669" s="1" t="s">
        <v>49</v>
      </c>
      <c r="T1669" s="7">
        <v>493612</v>
      </c>
      <c r="U1669" s="7">
        <v>427787</v>
      </c>
      <c r="V1669" s="7">
        <v>379513</v>
      </c>
      <c r="W1669" s="7">
        <v>310644</v>
      </c>
      <c r="X1669" s="7">
        <v>494864</v>
      </c>
      <c r="Y1669" s="7">
        <v>500022</v>
      </c>
      <c r="Z1669" s="7">
        <v>495551</v>
      </c>
      <c r="AA1669" s="7">
        <v>493612</v>
      </c>
      <c r="AB1669" s="5">
        <v>36.613999999999997</v>
      </c>
      <c r="AC1669" s="5">
        <v>39.865000000000002</v>
      </c>
      <c r="AD1669" s="8">
        <v>11.651999999999999</v>
      </c>
      <c r="AE1669" s="5">
        <v>15.361000000000001</v>
      </c>
      <c r="AF1669" s="7">
        <v>56731839</v>
      </c>
      <c r="AG1669" s="7">
        <v>56775369</v>
      </c>
      <c r="AH1669" s="7">
        <v>56756005</v>
      </c>
      <c r="AI1669" s="5">
        <v>63.29</v>
      </c>
      <c r="AJ1669" s="7">
        <v>237</v>
      </c>
      <c r="AK1669" s="7">
        <v>35905670</v>
      </c>
      <c r="AL1669" s="6">
        <v>1305.8892169999999</v>
      </c>
      <c r="AM1669" s="7">
        <v>39212475</v>
      </c>
      <c r="AN1669" s="5">
        <v>69.118870000000001</v>
      </c>
    </row>
    <row r="1670" spans="1:40" x14ac:dyDescent="0.3">
      <c r="A1670" s="4" t="s">
        <v>1719</v>
      </c>
      <c r="B1670" s="2">
        <v>29522999</v>
      </c>
      <c r="C1670" s="1" t="s">
        <v>54</v>
      </c>
      <c r="D1670" s="5">
        <v>1691.8136259299999</v>
      </c>
      <c r="E1670" s="6">
        <v>13512.813625000001</v>
      </c>
      <c r="F1670" s="6" t="s">
        <v>42</v>
      </c>
      <c r="G1670" s="5">
        <v>-6.3879999999999999</v>
      </c>
      <c r="H1670" s="5" t="s">
        <v>799</v>
      </c>
      <c r="I1670" s="5">
        <v>-6.3879999999999999</v>
      </c>
      <c r="J1670" s="5" t="s">
        <v>799</v>
      </c>
      <c r="K1670" s="5" t="s">
        <v>799</v>
      </c>
      <c r="L1670" s="5">
        <v>4.47596989</v>
      </c>
      <c r="M1670" s="5" t="s">
        <v>799</v>
      </c>
      <c r="N1670" s="5" t="s">
        <v>42</v>
      </c>
      <c r="O1670" s="5" t="s">
        <v>42</v>
      </c>
      <c r="P1670" s="5">
        <v>1.7007950000000001</v>
      </c>
      <c r="Q1670" s="5">
        <v>15.064451999999999</v>
      </c>
      <c r="R1670" s="5">
        <v>15.064451999999999</v>
      </c>
      <c r="S1670" s="1" t="s">
        <v>49</v>
      </c>
      <c r="T1670" s="7">
        <v>7683000</v>
      </c>
      <c r="U1670" s="7">
        <v>6803000</v>
      </c>
      <c r="V1670" s="7">
        <v>6375000</v>
      </c>
      <c r="W1670" s="7">
        <v>9606000</v>
      </c>
      <c r="X1670" s="7">
        <v>7945000</v>
      </c>
      <c r="Y1670" s="7">
        <v>7704000</v>
      </c>
      <c r="Z1670" s="7">
        <v>7683000</v>
      </c>
      <c r="AA1670" s="7">
        <v>7683000</v>
      </c>
      <c r="AB1670" s="8">
        <v>11.571</v>
      </c>
      <c r="AC1670" s="8">
        <v>8.42</v>
      </c>
      <c r="AD1670" s="5">
        <v>16.568999999999999</v>
      </c>
      <c r="AE1670" s="8">
        <v>10.132</v>
      </c>
      <c r="AF1670" s="7">
        <v>72954447</v>
      </c>
      <c r="AG1670" s="7">
        <v>72954447</v>
      </c>
      <c r="AH1670" s="7">
        <v>72954912</v>
      </c>
      <c r="AI1670" s="5">
        <v>32.340000000000003</v>
      </c>
      <c r="AJ1670" s="7">
        <v>152</v>
      </c>
      <c r="AK1670" s="7">
        <v>23591151</v>
      </c>
      <c r="AL1670" s="6">
        <v>547.07879100000002</v>
      </c>
      <c r="AM1670" s="7">
        <v>25633276</v>
      </c>
      <c r="AN1670" s="8">
        <v>35.136000000000003</v>
      </c>
    </row>
    <row r="1671" spans="1:40" x14ac:dyDescent="0.3">
      <c r="A1671" s="4" t="s">
        <v>1720</v>
      </c>
      <c r="B1671" s="2">
        <v>4158666</v>
      </c>
      <c r="C1671" s="1" t="s">
        <v>41</v>
      </c>
      <c r="D1671" s="5">
        <v>2031.0580685100001</v>
      </c>
      <c r="E1671" s="6">
        <v>2499.3750679999998</v>
      </c>
      <c r="F1671" s="6">
        <v>2499.9470690000003</v>
      </c>
      <c r="G1671" s="5">
        <v>1.47</v>
      </c>
      <c r="H1671" s="5">
        <v>27.493362999999999</v>
      </c>
      <c r="I1671" s="5">
        <v>1.47</v>
      </c>
      <c r="J1671" s="5">
        <v>27.493362999999999</v>
      </c>
      <c r="K1671" s="5" t="s">
        <v>799</v>
      </c>
      <c r="L1671" s="5">
        <v>3.8827094899999999</v>
      </c>
      <c r="M1671" s="5">
        <v>21.148741000000001</v>
      </c>
      <c r="N1671" s="5" t="s">
        <v>42</v>
      </c>
      <c r="O1671" s="5" t="s">
        <v>42</v>
      </c>
      <c r="P1671" s="5">
        <v>1.7394309999999999</v>
      </c>
      <c r="Q1671" s="5">
        <v>14.087971</v>
      </c>
      <c r="R1671" s="5">
        <v>14.087971</v>
      </c>
      <c r="S1671" s="1" t="s">
        <v>49</v>
      </c>
      <c r="T1671" s="7">
        <v>1362060</v>
      </c>
      <c r="U1671" s="7">
        <v>1132455</v>
      </c>
      <c r="V1671" s="7">
        <v>905640</v>
      </c>
      <c r="W1671" s="7">
        <v>844127</v>
      </c>
      <c r="X1671" s="7">
        <v>1436892</v>
      </c>
      <c r="Y1671" s="7">
        <v>1425021</v>
      </c>
      <c r="Z1671" s="7">
        <v>1400126</v>
      </c>
      <c r="AA1671" s="7">
        <v>1362060</v>
      </c>
      <c r="AB1671" s="5">
        <v>30.789000000000001</v>
      </c>
      <c r="AC1671" s="5">
        <v>31.512</v>
      </c>
      <c r="AD1671" s="8">
        <v>11.430999999999999</v>
      </c>
      <c r="AE1671" s="8">
        <v>11.561999999999999</v>
      </c>
      <c r="AF1671" s="7">
        <v>16333513</v>
      </c>
      <c r="AG1671" s="7">
        <v>16386432</v>
      </c>
      <c r="AH1671" s="7">
        <v>17282148</v>
      </c>
      <c r="AI1671" s="5">
        <v>104.47</v>
      </c>
      <c r="AJ1671" s="7">
        <v>288</v>
      </c>
      <c r="AK1671" s="7">
        <v>17074984</v>
      </c>
      <c r="AL1671" s="6">
        <v>2121.908261</v>
      </c>
      <c r="AM1671" s="7">
        <v>16010539</v>
      </c>
      <c r="AN1671" s="5">
        <v>97.960260000000005</v>
      </c>
    </row>
    <row r="1672" spans="1:40" x14ac:dyDescent="0.3">
      <c r="A1672" s="4" t="s">
        <v>1721</v>
      </c>
      <c r="B1672" s="2">
        <v>19743479</v>
      </c>
      <c r="C1672" s="1" t="s">
        <v>41</v>
      </c>
      <c r="D1672" s="5">
        <v>2091.0130162999999</v>
      </c>
      <c r="E1672" s="6">
        <v>1847.6400160000001</v>
      </c>
      <c r="F1672" s="6" t="s">
        <v>42</v>
      </c>
      <c r="G1672" s="5">
        <v>-0.61</v>
      </c>
      <c r="H1672" s="5" t="s">
        <v>799</v>
      </c>
      <c r="I1672" s="5">
        <v>-0.61</v>
      </c>
      <c r="J1672" s="5" t="s">
        <v>799</v>
      </c>
      <c r="K1672" s="5">
        <v>9.1273152</v>
      </c>
      <c r="L1672" s="5">
        <v>8.7984558499999999</v>
      </c>
      <c r="M1672" s="5" t="s">
        <v>799</v>
      </c>
      <c r="N1672" s="5" t="s">
        <v>42</v>
      </c>
      <c r="O1672" s="5" t="s">
        <v>42</v>
      </c>
      <c r="P1672" s="5">
        <v>14.254172000000001</v>
      </c>
      <c r="Q1672" s="5" t="s">
        <v>799</v>
      </c>
      <c r="R1672" s="5">
        <v>-13.367385000000001</v>
      </c>
      <c r="S1672" s="1" t="s">
        <v>49</v>
      </c>
      <c r="T1672" s="7">
        <v>17447</v>
      </c>
      <c r="U1672" s="7">
        <v>25816</v>
      </c>
      <c r="V1672" s="7">
        <v>57027</v>
      </c>
      <c r="W1672" s="7" t="s">
        <v>42</v>
      </c>
      <c r="X1672" s="7">
        <v>129621</v>
      </c>
      <c r="Y1672" s="7">
        <v>83374</v>
      </c>
      <c r="Z1672" s="7">
        <v>42561</v>
      </c>
      <c r="AA1672" s="7">
        <v>17447</v>
      </c>
      <c r="AB1672" s="5">
        <v>-197.501</v>
      </c>
      <c r="AC1672" s="5">
        <v>54.533999999999999</v>
      </c>
      <c r="AD1672" s="5" t="s">
        <v>799</v>
      </c>
      <c r="AE1672" s="5">
        <v>-107.589</v>
      </c>
      <c r="AF1672" s="7">
        <v>38196072</v>
      </c>
      <c r="AG1672" s="7">
        <v>38030385</v>
      </c>
      <c r="AH1672" s="7">
        <v>33104087</v>
      </c>
      <c r="AI1672" s="5">
        <v>100.17</v>
      </c>
      <c r="AJ1672" s="7">
        <v>200</v>
      </c>
      <c r="AK1672" s="7">
        <v>38290792</v>
      </c>
      <c r="AL1672" s="6">
        <v>2094.5063220000002</v>
      </c>
      <c r="AM1672" s="7">
        <v>29016571</v>
      </c>
      <c r="AN1672" s="8">
        <v>75.906099999999995</v>
      </c>
    </row>
    <row r="1673" spans="1:40" x14ac:dyDescent="0.3">
      <c r="A1673" s="4" t="s">
        <v>1722</v>
      </c>
      <c r="B1673" s="2">
        <v>4278914</v>
      </c>
      <c r="C1673" s="1" t="s">
        <v>54</v>
      </c>
      <c r="D1673" s="5">
        <v>1987.6653272999999</v>
      </c>
      <c r="E1673" s="6">
        <v>3851.5803270000001</v>
      </c>
      <c r="F1673" s="6">
        <v>3851.5803269999997</v>
      </c>
      <c r="G1673" s="5">
        <v>0.437</v>
      </c>
      <c r="H1673" s="5">
        <v>10.334789000000001</v>
      </c>
      <c r="I1673" s="5">
        <v>0.437</v>
      </c>
      <c r="J1673" s="5">
        <v>10.334789000000001</v>
      </c>
      <c r="K1673" s="5">
        <v>1.24444964</v>
      </c>
      <c r="L1673" s="5">
        <v>1.24444964</v>
      </c>
      <c r="M1673" s="5" t="s">
        <v>799</v>
      </c>
      <c r="N1673" s="5" t="s">
        <v>42</v>
      </c>
      <c r="O1673" s="5" t="s">
        <v>42</v>
      </c>
      <c r="P1673" s="5">
        <v>8.0515849999999993</v>
      </c>
      <c r="Q1673" s="5" t="s">
        <v>42</v>
      </c>
      <c r="R1673" s="5">
        <v>12.724210439151999</v>
      </c>
      <c r="S1673" s="1" t="s">
        <v>49</v>
      </c>
      <c r="T1673" s="7">
        <v>438087</v>
      </c>
      <c r="U1673" s="7">
        <v>309305</v>
      </c>
      <c r="V1673" s="7">
        <v>278593</v>
      </c>
      <c r="W1673" s="7">
        <v>270037</v>
      </c>
      <c r="X1673" s="7">
        <v>478363</v>
      </c>
      <c r="Y1673" s="7">
        <v>473575</v>
      </c>
      <c r="Z1673" s="7">
        <v>459365</v>
      </c>
      <c r="AA1673" s="7">
        <v>438087</v>
      </c>
      <c r="AB1673" s="8">
        <v>100</v>
      </c>
      <c r="AC1673" s="8">
        <v>100</v>
      </c>
      <c r="AD1673" s="5" t="s">
        <v>42</v>
      </c>
      <c r="AE1673" s="5" t="s">
        <v>42</v>
      </c>
      <c r="AF1673" s="7">
        <v>93317621</v>
      </c>
      <c r="AG1673" s="7">
        <v>93017205</v>
      </c>
      <c r="AH1673" s="7">
        <v>87546498</v>
      </c>
      <c r="AI1673" s="5">
        <v>48.77</v>
      </c>
      <c r="AJ1673" s="7">
        <v>223</v>
      </c>
      <c r="AK1673" s="7">
        <v>45515224</v>
      </c>
      <c r="AL1673" s="6">
        <v>969.47427100000004</v>
      </c>
      <c r="AM1673" s="7" t="s">
        <v>42</v>
      </c>
      <c r="AN1673" s="5" t="s">
        <v>42</v>
      </c>
    </row>
    <row r="1674" spans="1:40" x14ac:dyDescent="0.3">
      <c r="A1674" s="4" t="s">
        <v>1723</v>
      </c>
      <c r="B1674" s="2">
        <v>4994991</v>
      </c>
      <c r="C1674" s="1" t="s">
        <v>41</v>
      </c>
      <c r="D1674" s="5">
        <v>1754.24812961</v>
      </c>
      <c r="E1674" s="6">
        <v>3041.7641290000001</v>
      </c>
      <c r="F1674" s="6" t="s">
        <v>42</v>
      </c>
      <c r="G1674" s="5">
        <v>0.28000000000000003</v>
      </c>
      <c r="H1674" s="5">
        <v>7.2003279999999998</v>
      </c>
      <c r="I1674" s="5">
        <v>0.28000000000000003</v>
      </c>
      <c r="J1674" s="5">
        <v>7.2003279999999998</v>
      </c>
      <c r="K1674" s="5">
        <v>0.91050663999999992</v>
      </c>
      <c r="L1674" s="5">
        <v>0.91050663999999992</v>
      </c>
      <c r="M1674" s="5">
        <v>5.6763750000000002</v>
      </c>
      <c r="N1674" s="5" t="s">
        <v>42</v>
      </c>
      <c r="O1674" s="5" t="s">
        <v>42</v>
      </c>
      <c r="P1674" s="5">
        <v>3.0067300000000001</v>
      </c>
      <c r="Q1674" s="5">
        <v>5.97898</v>
      </c>
      <c r="R1674" s="5">
        <v>5.97898</v>
      </c>
      <c r="S1674" s="1" t="s">
        <v>49</v>
      </c>
      <c r="T1674" s="7">
        <v>885767</v>
      </c>
      <c r="U1674" s="7">
        <v>1113043</v>
      </c>
      <c r="V1674" s="7">
        <v>1201173</v>
      </c>
      <c r="W1674" s="7">
        <v>610908</v>
      </c>
      <c r="X1674" s="7">
        <v>1011652</v>
      </c>
      <c r="Y1674" s="7">
        <v>972693</v>
      </c>
      <c r="Z1674" s="7">
        <v>935985</v>
      </c>
      <c r="AA1674" s="7">
        <v>885767</v>
      </c>
      <c r="AB1674" s="5">
        <v>38.997999999999998</v>
      </c>
      <c r="AC1674" s="5">
        <v>50.429000000000002</v>
      </c>
      <c r="AD1674" s="5">
        <v>36.728999999999999</v>
      </c>
      <c r="AE1674" s="5">
        <v>48.014000000000003</v>
      </c>
      <c r="AF1674" s="7">
        <v>200028293</v>
      </c>
      <c r="AG1674" s="7">
        <v>200028293</v>
      </c>
      <c r="AH1674" s="7">
        <v>199628293</v>
      </c>
      <c r="AI1674" s="5">
        <v>33.770000000000003</v>
      </c>
      <c r="AJ1674" s="7">
        <v>234</v>
      </c>
      <c r="AK1674" s="7">
        <v>67545285</v>
      </c>
      <c r="AL1674" s="6">
        <v>592.37214900000004</v>
      </c>
      <c r="AM1674" s="7">
        <v>120920813</v>
      </c>
      <c r="AN1674" s="5">
        <v>60.451860000000003</v>
      </c>
    </row>
    <row r="1675" spans="1:40" x14ac:dyDescent="0.3">
      <c r="A1675" s="4" t="s">
        <v>1724</v>
      </c>
      <c r="B1675" s="2">
        <v>4295035</v>
      </c>
      <c r="C1675" s="1" t="s">
        <v>41</v>
      </c>
      <c r="D1675" s="5">
        <v>2076.1044034000001</v>
      </c>
      <c r="E1675" s="6">
        <v>1873.104403</v>
      </c>
      <c r="F1675" s="6">
        <v>1873.1044029999998</v>
      </c>
      <c r="G1675" s="5">
        <v>0.27</v>
      </c>
      <c r="H1675" s="5">
        <v>57.307692000000003</v>
      </c>
      <c r="I1675" s="5">
        <v>0.27</v>
      </c>
      <c r="J1675" s="5">
        <v>57.307692000000003</v>
      </c>
      <c r="K1675" s="5">
        <v>28.435114500000001</v>
      </c>
      <c r="L1675" s="5">
        <v>2.1973160300000001</v>
      </c>
      <c r="M1675" s="5">
        <v>33.863636</v>
      </c>
      <c r="N1675" s="5" t="s">
        <v>799</v>
      </c>
      <c r="O1675" s="5">
        <v>59.783950617283999</v>
      </c>
      <c r="P1675" s="5">
        <v>1.0325820000000001</v>
      </c>
      <c r="Q1675" s="5">
        <v>10.795991000000001</v>
      </c>
      <c r="R1675" s="5">
        <v>10.795991000000001</v>
      </c>
      <c r="S1675" s="1" t="s">
        <v>49</v>
      </c>
      <c r="T1675" s="7">
        <v>1788000</v>
      </c>
      <c r="U1675" s="7">
        <v>1492000</v>
      </c>
      <c r="V1675" s="7">
        <v>902000</v>
      </c>
      <c r="W1675" s="7">
        <v>604000</v>
      </c>
      <c r="X1675" s="7">
        <v>1814000</v>
      </c>
      <c r="Y1675" s="7">
        <v>1815000</v>
      </c>
      <c r="Z1675" s="7">
        <v>1812000</v>
      </c>
      <c r="AA1675" s="7">
        <v>1788000</v>
      </c>
      <c r="AB1675" s="5">
        <v>91.667000000000002</v>
      </c>
      <c r="AC1675" s="5">
        <v>90.959000000000003</v>
      </c>
      <c r="AD1675" s="8">
        <v>10.067</v>
      </c>
      <c r="AE1675" s="8">
        <v>8.9309999999999992</v>
      </c>
      <c r="AF1675" s="7">
        <v>139215454</v>
      </c>
      <c r="AG1675" s="7">
        <v>138567175</v>
      </c>
      <c r="AH1675" s="7">
        <v>138411857</v>
      </c>
      <c r="AI1675" s="5">
        <v>75.13</v>
      </c>
      <c r="AJ1675" s="7">
        <v>360</v>
      </c>
      <c r="AK1675" s="7">
        <v>104688666</v>
      </c>
      <c r="AL1675" s="6">
        <v>1559.8611229999999</v>
      </c>
      <c r="AM1675" s="7">
        <v>111566441</v>
      </c>
      <c r="AN1675" s="5">
        <v>80.070149999999998</v>
      </c>
    </row>
    <row r="1676" spans="1:40" x14ac:dyDescent="0.3">
      <c r="A1676" s="4" t="s">
        <v>1725</v>
      </c>
      <c r="B1676" s="2">
        <v>27837950</v>
      </c>
      <c r="C1676" s="1" t="s">
        <v>54</v>
      </c>
      <c r="D1676" s="5">
        <v>1736.9488384000001</v>
      </c>
      <c r="E1676" s="6">
        <v>1519.1838379999999</v>
      </c>
      <c r="F1676" s="6" t="s">
        <v>42</v>
      </c>
      <c r="G1676" s="5">
        <v>7.0000000000000001E-3</v>
      </c>
      <c r="H1676" s="5">
        <v>153.766234</v>
      </c>
      <c r="I1676" s="5">
        <v>7.0000000000000001E-3</v>
      </c>
      <c r="J1676" s="5">
        <v>153.766234</v>
      </c>
      <c r="K1676" s="5">
        <v>10.618834079999999</v>
      </c>
      <c r="L1676" s="5">
        <v>6.9811320800000001</v>
      </c>
      <c r="M1676" s="5">
        <v>49.539749</v>
      </c>
      <c r="N1676" s="5" t="s">
        <v>42</v>
      </c>
      <c r="O1676" s="5" t="s">
        <v>42</v>
      </c>
      <c r="P1676" s="5">
        <v>4.2486689999999996</v>
      </c>
      <c r="Q1676" s="5">
        <v>43.582070999999999</v>
      </c>
      <c r="R1676" s="5">
        <v>43.582070999999999</v>
      </c>
      <c r="S1676" s="1" t="s">
        <v>49</v>
      </c>
      <c r="T1676" s="7">
        <v>307675</v>
      </c>
      <c r="U1676" s="7">
        <v>254316</v>
      </c>
      <c r="V1676" s="7">
        <v>188001</v>
      </c>
      <c r="W1676" s="7">
        <v>124875</v>
      </c>
      <c r="X1676" s="7">
        <v>357567</v>
      </c>
      <c r="Y1676" s="7">
        <v>338875</v>
      </c>
      <c r="Z1676" s="7">
        <v>322617</v>
      </c>
      <c r="AA1676" s="7">
        <v>307675</v>
      </c>
      <c r="AB1676" s="5">
        <v>82.992999999999995</v>
      </c>
      <c r="AC1676" s="5">
        <v>83.122</v>
      </c>
      <c r="AD1676" s="5">
        <v>-9.9000000000000005E-2</v>
      </c>
      <c r="AE1676" s="8">
        <v>5.258</v>
      </c>
      <c r="AF1676" s="7">
        <v>146572682</v>
      </c>
      <c r="AG1676" s="7">
        <v>146133698</v>
      </c>
      <c r="AH1676" s="7">
        <v>143093000</v>
      </c>
      <c r="AI1676" s="5">
        <v>33.479999999999997</v>
      </c>
      <c r="AJ1676" s="7">
        <v>188</v>
      </c>
      <c r="AK1676" s="7">
        <v>49116792</v>
      </c>
      <c r="AL1676" s="6">
        <v>581.54281700000001</v>
      </c>
      <c r="AM1676" s="7">
        <v>72185419</v>
      </c>
      <c r="AN1676" s="5">
        <v>49.205559999999998</v>
      </c>
    </row>
    <row r="1677" spans="1:40" x14ac:dyDescent="0.3">
      <c r="A1677" s="4" t="s">
        <v>1726</v>
      </c>
      <c r="B1677" s="2">
        <v>4048181</v>
      </c>
      <c r="C1677" s="1" t="s">
        <v>54</v>
      </c>
      <c r="D1677" s="5">
        <v>1991.8667412</v>
      </c>
      <c r="E1677" s="6">
        <v>1682.4197409999999</v>
      </c>
      <c r="F1677" s="6">
        <v>1691.9137409999998</v>
      </c>
      <c r="G1677" s="5">
        <v>2.5999999999999999E-2</v>
      </c>
      <c r="H1677" s="5" t="s">
        <v>799</v>
      </c>
      <c r="I1677" s="5">
        <v>2.5999999999999999E-2</v>
      </c>
      <c r="J1677" s="5" t="s">
        <v>799</v>
      </c>
      <c r="K1677" s="5">
        <v>4.9561545999999996</v>
      </c>
      <c r="L1677" s="5">
        <v>2.1435594899999999</v>
      </c>
      <c r="M1677" s="5">
        <v>23.156296999999999</v>
      </c>
      <c r="N1677" s="5" t="s">
        <v>799</v>
      </c>
      <c r="O1677" s="5">
        <v>92.504269914601693</v>
      </c>
      <c r="P1677" s="5">
        <v>2.379105</v>
      </c>
      <c r="Q1677" s="5">
        <v>50.465527000000002</v>
      </c>
      <c r="R1677" s="5">
        <v>50.465527000000002</v>
      </c>
      <c r="S1677" s="1" t="s">
        <v>98</v>
      </c>
      <c r="T1677" s="7">
        <v>659661</v>
      </c>
      <c r="U1677" s="7">
        <v>596583</v>
      </c>
      <c r="V1677" s="7">
        <v>528657</v>
      </c>
      <c r="W1677" s="7">
        <v>443026</v>
      </c>
      <c r="X1677" s="7">
        <v>707165</v>
      </c>
      <c r="Y1677" s="7">
        <v>681553</v>
      </c>
      <c r="Z1677" s="7">
        <v>659661</v>
      </c>
      <c r="AA1677" s="7">
        <v>636435</v>
      </c>
      <c r="AB1677" s="5">
        <v>72.790999999999997</v>
      </c>
      <c r="AC1677" s="5">
        <v>72.334999999999994</v>
      </c>
      <c r="AD1677" s="8">
        <v>5.5339999999999998</v>
      </c>
      <c r="AE1677" s="8">
        <v>3.5710000000000002</v>
      </c>
      <c r="AF1677" s="7">
        <v>65464112</v>
      </c>
      <c r="AG1677" s="7">
        <v>66879419</v>
      </c>
      <c r="AH1677" s="7">
        <v>65851153</v>
      </c>
      <c r="AI1677" s="5">
        <v>94.87</v>
      </c>
      <c r="AJ1677" s="7">
        <v>321</v>
      </c>
      <c r="AK1677" s="7">
        <v>61916548</v>
      </c>
      <c r="AL1677" s="6">
        <v>1889.6930440000001</v>
      </c>
      <c r="AM1677" s="7">
        <v>63225868</v>
      </c>
      <c r="AN1677" s="5">
        <v>96.876639999999995</v>
      </c>
    </row>
    <row r="1678" spans="1:40" x14ac:dyDescent="0.3">
      <c r="A1678" s="4" t="s">
        <v>1727</v>
      </c>
      <c r="B1678" s="2">
        <v>4436011</v>
      </c>
      <c r="C1678" s="1" t="s">
        <v>54</v>
      </c>
      <c r="D1678" s="5">
        <v>1902.12860292</v>
      </c>
      <c r="E1678" s="6">
        <v>2821.2756020000002</v>
      </c>
      <c r="F1678" s="6" t="s">
        <v>42</v>
      </c>
      <c r="G1678" s="8">
        <v>1.6180000000000001</v>
      </c>
      <c r="H1678" s="5">
        <v>8.3367559999999994</v>
      </c>
      <c r="I1678" s="8">
        <v>1.6180000000000001</v>
      </c>
      <c r="J1678" s="5">
        <v>8.3367559999999994</v>
      </c>
      <c r="K1678" s="5">
        <v>6.3944754100000001</v>
      </c>
      <c r="L1678" s="5">
        <v>2.2935859600000001</v>
      </c>
      <c r="M1678" s="5">
        <v>6.788424</v>
      </c>
      <c r="N1678" s="5" t="s">
        <v>42</v>
      </c>
      <c r="O1678" s="5" t="s">
        <v>42</v>
      </c>
      <c r="P1678" s="5">
        <v>0.99261900000000003</v>
      </c>
      <c r="Q1678" s="5">
        <v>4.747071</v>
      </c>
      <c r="R1678" s="5">
        <v>4.747071</v>
      </c>
      <c r="S1678" s="1" t="s">
        <v>49</v>
      </c>
      <c r="T1678" s="7">
        <v>2945594</v>
      </c>
      <c r="U1678" s="7">
        <v>3212733</v>
      </c>
      <c r="V1678" s="7">
        <v>3486440</v>
      </c>
      <c r="W1678" s="7">
        <v>3024334</v>
      </c>
      <c r="X1678" s="7">
        <v>2842254</v>
      </c>
      <c r="Y1678" s="7">
        <v>2875441</v>
      </c>
      <c r="Z1678" s="7">
        <v>2911206</v>
      </c>
      <c r="AA1678" s="7">
        <v>2945594</v>
      </c>
      <c r="AB1678" s="5">
        <v>47.390999999999998</v>
      </c>
      <c r="AC1678" s="5">
        <v>48.283000000000001</v>
      </c>
      <c r="AD1678" s="5">
        <v>13.303000000000001</v>
      </c>
      <c r="AE1678" s="8">
        <v>12.903</v>
      </c>
      <c r="AF1678" s="7">
        <v>36038814</v>
      </c>
      <c r="AG1678" s="7">
        <v>36280056</v>
      </c>
      <c r="AH1678" s="7">
        <v>36969967</v>
      </c>
      <c r="AI1678" s="5">
        <v>111.97</v>
      </c>
      <c r="AJ1678" s="7">
        <v>396</v>
      </c>
      <c r="AK1678" s="7">
        <v>40353376</v>
      </c>
      <c r="AL1678" s="6">
        <v>2129.851185</v>
      </c>
      <c r="AM1678" s="7">
        <v>34922591</v>
      </c>
      <c r="AN1678" s="5">
        <v>96.902720000000002</v>
      </c>
    </row>
    <row r="1679" spans="1:40" x14ac:dyDescent="0.3">
      <c r="A1679" s="4" t="s">
        <v>1728</v>
      </c>
      <c r="B1679" s="2">
        <v>4058144</v>
      </c>
      <c r="C1679" s="1" t="s">
        <v>54</v>
      </c>
      <c r="D1679" s="5">
        <v>1815.6449024999999</v>
      </c>
      <c r="E1679" s="6">
        <v>1610.307902</v>
      </c>
      <c r="F1679" s="6" t="s">
        <v>42</v>
      </c>
      <c r="G1679" s="5">
        <v>0.96</v>
      </c>
      <c r="H1679" s="5">
        <v>18.960674000000001</v>
      </c>
      <c r="I1679" s="5">
        <v>0.96</v>
      </c>
      <c r="J1679" s="5">
        <v>18.960674000000001</v>
      </c>
      <c r="K1679" s="5">
        <v>1.3444875999999999</v>
      </c>
      <c r="L1679" s="5">
        <v>1.27616131</v>
      </c>
      <c r="M1679" s="5">
        <v>15</v>
      </c>
      <c r="N1679" s="5" t="s">
        <v>42</v>
      </c>
      <c r="O1679" s="5" t="s">
        <v>42</v>
      </c>
      <c r="P1679" s="5">
        <v>0.33833000000000002</v>
      </c>
      <c r="Q1679" s="5">
        <v>5.6088750000000003</v>
      </c>
      <c r="R1679" s="5">
        <v>5.6088750000000003</v>
      </c>
      <c r="S1679" s="1" t="s">
        <v>49</v>
      </c>
      <c r="T1679" s="7">
        <v>4696950</v>
      </c>
      <c r="U1679" s="7">
        <v>4695943</v>
      </c>
      <c r="V1679" s="7">
        <v>4224417</v>
      </c>
      <c r="W1679" s="7">
        <v>4112601</v>
      </c>
      <c r="X1679" s="7">
        <v>4759577</v>
      </c>
      <c r="Y1679" s="7">
        <v>4733651</v>
      </c>
      <c r="Z1679" s="7">
        <v>4730144</v>
      </c>
      <c r="AA1679" s="7">
        <v>4696950</v>
      </c>
      <c r="AB1679" s="5">
        <v>25.253</v>
      </c>
      <c r="AC1679" s="5">
        <v>25.053999999999998</v>
      </c>
      <c r="AD1679" s="8">
        <v>5.2290000000000001</v>
      </c>
      <c r="AE1679" s="8">
        <v>4.8220000000000001</v>
      </c>
      <c r="AF1679" s="7">
        <v>26898443</v>
      </c>
      <c r="AG1679" s="7">
        <v>26898443</v>
      </c>
      <c r="AH1679" s="7">
        <v>26898443</v>
      </c>
      <c r="AI1679" s="5">
        <v>38.81</v>
      </c>
      <c r="AJ1679" s="7">
        <v>197</v>
      </c>
      <c r="AK1679" s="7">
        <v>10439032</v>
      </c>
      <c r="AL1679" s="6">
        <v>704.63466000000005</v>
      </c>
      <c r="AM1679" s="7">
        <v>16299802</v>
      </c>
      <c r="AN1679" s="5">
        <v>60.597569999999997</v>
      </c>
    </row>
    <row r="1680" spans="1:40" x14ac:dyDescent="0.3">
      <c r="A1680" s="4" t="s">
        <v>1729</v>
      </c>
      <c r="B1680" s="2">
        <v>100240</v>
      </c>
      <c r="C1680" s="1" t="s">
        <v>41</v>
      </c>
      <c r="D1680" s="5">
        <v>1828.96649656</v>
      </c>
      <c r="E1680" s="6" t="s">
        <v>42</v>
      </c>
      <c r="F1680" s="6">
        <v>1191.1514969999998</v>
      </c>
      <c r="G1680" s="5">
        <v>0.45200000000000001</v>
      </c>
      <c r="H1680" s="5">
        <v>17.838709677419399</v>
      </c>
      <c r="I1680" s="5">
        <v>0.45200000000000001</v>
      </c>
      <c r="J1680" s="5">
        <v>17.838709677419399</v>
      </c>
      <c r="K1680" s="5">
        <v>1.87711083420147</v>
      </c>
      <c r="L1680" s="5">
        <v>1.2378037459670701</v>
      </c>
      <c r="M1680" s="5">
        <v>12.852992</v>
      </c>
      <c r="N1680" s="5" t="s">
        <v>42</v>
      </c>
      <c r="O1680" s="5" t="s">
        <v>42</v>
      </c>
      <c r="P1680" s="5" t="s">
        <v>42</v>
      </c>
      <c r="Q1680" s="5" t="s">
        <v>42</v>
      </c>
      <c r="R1680" s="5" t="s">
        <v>42</v>
      </c>
      <c r="S1680" s="1" t="s">
        <v>49</v>
      </c>
      <c r="T1680" s="7">
        <v>404148</v>
      </c>
      <c r="U1680" s="7" t="s">
        <v>42</v>
      </c>
      <c r="V1680" s="7">
        <v>318306</v>
      </c>
      <c r="W1680" s="7">
        <v>299468</v>
      </c>
      <c r="X1680" s="7">
        <v>377012</v>
      </c>
      <c r="Y1680" s="7">
        <v>380269</v>
      </c>
      <c r="Z1680" s="7">
        <v>390295</v>
      </c>
      <c r="AA1680" s="7">
        <v>404148</v>
      </c>
      <c r="AB1680" s="5" t="s">
        <v>42</v>
      </c>
      <c r="AC1680" s="5" t="s">
        <v>42</v>
      </c>
      <c r="AD1680" s="5" t="s">
        <v>42</v>
      </c>
      <c r="AE1680" s="5" t="s">
        <v>42</v>
      </c>
      <c r="AF1680" s="7">
        <v>41340099</v>
      </c>
      <c r="AG1680" s="7">
        <v>41187943</v>
      </c>
      <c r="AH1680" s="7">
        <v>41085498</v>
      </c>
      <c r="AI1680" s="5">
        <v>67.16</v>
      </c>
      <c r="AJ1680" s="7">
        <v>237</v>
      </c>
      <c r="AK1680" s="7">
        <v>27766817</v>
      </c>
      <c r="AL1680" s="6">
        <v>1228.403984</v>
      </c>
      <c r="AM1680" s="7">
        <v>39867336</v>
      </c>
      <c r="AN1680" s="8">
        <v>96.433199999999999</v>
      </c>
    </row>
    <row r="1681" spans="1:40" x14ac:dyDescent="0.3">
      <c r="A1681" s="4" t="s">
        <v>1730</v>
      </c>
      <c r="B1681" s="2">
        <v>6507941</v>
      </c>
      <c r="C1681" s="1" t="s">
        <v>41</v>
      </c>
      <c r="D1681" s="5">
        <v>1894.02693701</v>
      </c>
      <c r="E1681" s="6">
        <v>796.64993700000002</v>
      </c>
      <c r="F1681" s="6">
        <v>1014.218937</v>
      </c>
      <c r="G1681" s="5">
        <v>-5.6000000000000001E-2</v>
      </c>
      <c r="H1681" s="5">
        <v>139.62962999999999</v>
      </c>
      <c r="I1681" s="5">
        <v>-5.6000000000000001E-2</v>
      </c>
      <c r="J1681" s="5">
        <v>139.62962999999999</v>
      </c>
      <c r="K1681" s="5">
        <v>2.0203644199999999</v>
      </c>
      <c r="L1681" s="5">
        <v>1.73492867</v>
      </c>
      <c r="M1681" s="5">
        <v>63.898305000000001</v>
      </c>
      <c r="N1681" s="5">
        <v>85.140167454547495</v>
      </c>
      <c r="O1681" s="5" t="s">
        <v>799</v>
      </c>
      <c r="P1681" s="5">
        <v>1.6257269999999999</v>
      </c>
      <c r="Q1681" s="5" t="s">
        <v>799</v>
      </c>
      <c r="R1681" s="5">
        <v>-32.885446000000002</v>
      </c>
      <c r="S1681" s="1" t="s">
        <v>49</v>
      </c>
      <c r="T1681" s="7">
        <v>676171</v>
      </c>
      <c r="U1681" s="7">
        <v>748206</v>
      </c>
      <c r="V1681" s="7">
        <v>517175</v>
      </c>
      <c r="W1681" s="7">
        <v>290292</v>
      </c>
      <c r="X1681" s="7">
        <v>490027</v>
      </c>
      <c r="Y1681" s="7">
        <v>470952</v>
      </c>
      <c r="Z1681" s="7">
        <v>576796</v>
      </c>
      <c r="AA1681" s="7">
        <v>676171</v>
      </c>
      <c r="AB1681" s="5">
        <v>48.731999999999999</v>
      </c>
      <c r="AC1681" s="5">
        <v>68.747</v>
      </c>
      <c r="AD1681" s="5">
        <v>-40.267000000000003</v>
      </c>
      <c r="AE1681" s="5">
        <v>-5.8730000000000002</v>
      </c>
      <c r="AF1681" s="7">
        <v>504150000</v>
      </c>
      <c r="AG1681" s="7">
        <v>510748000</v>
      </c>
      <c r="AH1681" s="7">
        <v>526585652</v>
      </c>
      <c r="AI1681" s="5">
        <v>64.430000000000007</v>
      </c>
      <c r="AJ1681" s="7">
        <v>321</v>
      </c>
      <c r="AK1681" s="7">
        <v>323679480</v>
      </c>
      <c r="AL1681" s="6">
        <v>1220.2716390000001</v>
      </c>
      <c r="AM1681" s="7">
        <v>415952323</v>
      </c>
      <c r="AN1681" s="5">
        <v>82.793980000000005</v>
      </c>
    </row>
    <row r="1682" spans="1:40" x14ac:dyDescent="0.3">
      <c r="A1682" s="4" t="s">
        <v>1731</v>
      </c>
      <c r="B1682" s="2">
        <v>4004416</v>
      </c>
      <c r="C1682" s="1" t="s">
        <v>54</v>
      </c>
      <c r="D1682" s="5">
        <v>1612.9659988400001</v>
      </c>
      <c r="E1682" s="6">
        <v>6103.9659979999997</v>
      </c>
      <c r="F1682" s="6" t="s">
        <v>42</v>
      </c>
      <c r="G1682" s="5">
        <v>-0.52</v>
      </c>
      <c r="H1682" s="5" t="s">
        <v>799</v>
      </c>
      <c r="I1682" s="5">
        <v>-0.52</v>
      </c>
      <c r="J1682" s="5" t="s">
        <v>799</v>
      </c>
      <c r="K1682" s="5" t="s">
        <v>799</v>
      </c>
      <c r="L1682" s="5">
        <v>1.0890675599999999</v>
      </c>
      <c r="M1682" s="5" t="s">
        <v>799</v>
      </c>
      <c r="N1682" s="5" t="s">
        <v>42</v>
      </c>
      <c r="O1682" s="5" t="s">
        <v>42</v>
      </c>
      <c r="P1682" s="5">
        <v>0.91885700000000003</v>
      </c>
      <c r="Q1682" s="5">
        <v>5.5289549999999998</v>
      </c>
      <c r="R1682" s="5">
        <v>5.5289549999999998</v>
      </c>
      <c r="S1682" s="1" t="s">
        <v>49</v>
      </c>
      <c r="T1682" s="7">
        <v>7105000</v>
      </c>
      <c r="U1682" s="7">
        <v>6856000</v>
      </c>
      <c r="V1682" s="7">
        <v>6357000</v>
      </c>
      <c r="W1682" s="7">
        <v>6091000</v>
      </c>
      <c r="X1682" s="7">
        <v>6643000</v>
      </c>
      <c r="Y1682" s="7">
        <v>6706000</v>
      </c>
      <c r="Z1682" s="7">
        <v>6867000</v>
      </c>
      <c r="AA1682" s="7">
        <v>7105000</v>
      </c>
      <c r="AB1682" s="5">
        <v>21.056000000000001</v>
      </c>
      <c r="AC1682" s="5">
        <v>16.077000000000002</v>
      </c>
      <c r="AD1682" s="5">
        <v>17.776</v>
      </c>
      <c r="AE1682" s="5">
        <v>14.135</v>
      </c>
      <c r="AF1682" s="7">
        <v>154646788</v>
      </c>
      <c r="AG1682" s="7">
        <v>155364292</v>
      </c>
      <c r="AH1682" s="7">
        <v>154727283</v>
      </c>
      <c r="AI1682" s="5">
        <v>89.88</v>
      </c>
      <c r="AJ1682" s="7">
        <v>327</v>
      </c>
      <c r="AK1682" s="7">
        <v>139001687</v>
      </c>
      <c r="AL1682" s="6">
        <v>1449.787595</v>
      </c>
      <c r="AM1682" s="7">
        <v>142564290</v>
      </c>
      <c r="AN1682" s="5">
        <v>92.187039999999996</v>
      </c>
    </row>
    <row r="1683" spans="1:40" x14ac:dyDescent="0.3">
      <c r="A1683" s="4" t="s">
        <v>1732</v>
      </c>
      <c r="B1683" s="2">
        <v>4203682</v>
      </c>
      <c r="C1683" s="1" t="s">
        <v>54</v>
      </c>
      <c r="D1683" s="5">
        <v>1865.8479174399999</v>
      </c>
      <c r="E1683" s="6">
        <v>3146.8479170000001</v>
      </c>
      <c r="F1683" s="6" t="s">
        <v>42</v>
      </c>
      <c r="G1683" s="5">
        <v>-1.234</v>
      </c>
      <c r="H1683" s="5">
        <v>27.016012</v>
      </c>
      <c r="I1683" s="5">
        <v>-1.234</v>
      </c>
      <c r="J1683" s="5">
        <v>27.016012</v>
      </c>
      <c r="K1683" s="5">
        <v>2.7643729500000003</v>
      </c>
      <c r="L1683" s="5">
        <v>2.7643729500000003</v>
      </c>
      <c r="M1683" s="5">
        <v>45.490195999999997</v>
      </c>
      <c r="N1683" s="5" t="s">
        <v>42</v>
      </c>
      <c r="O1683" s="5" t="s">
        <v>42</v>
      </c>
      <c r="P1683" s="5">
        <v>0.40010800000000002</v>
      </c>
      <c r="Q1683" s="5">
        <v>6.3701369999999997</v>
      </c>
      <c r="R1683" s="5">
        <v>6.3701369999999997</v>
      </c>
      <c r="S1683" s="1" t="s">
        <v>49</v>
      </c>
      <c r="T1683" s="7">
        <v>9247000</v>
      </c>
      <c r="U1683" s="7">
        <v>10896000</v>
      </c>
      <c r="V1683" s="7">
        <v>7242000</v>
      </c>
      <c r="W1683" s="7">
        <v>3930000</v>
      </c>
      <c r="X1683" s="7">
        <v>7865000</v>
      </c>
      <c r="Y1683" s="7">
        <v>8553000</v>
      </c>
      <c r="Z1683" s="7">
        <v>8824000</v>
      </c>
      <c r="AA1683" s="7">
        <v>9247000</v>
      </c>
      <c r="AB1683" s="5">
        <v>16.914000000000001</v>
      </c>
      <c r="AC1683" s="8">
        <v>7.6159999999999997</v>
      </c>
      <c r="AD1683" s="5">
        <v>15.388999999999999</v>
      </c>
      <c r="AE1683" s="8">
        <v>5.8869999999999996</v>
      </c>
      <c r="AF1683" s="7">
        <v>100530599</v>
      </c>
      <c r="AG1683" s="7">
        <v>100530599</v>
      </c>
      <c r="AH1683" s="7">
        <v>100530599</v>
      </c>
      <c r="AI1683" s="5">
        <v>103.46</v>
      </c>
      <c r="AJ1683" s="7">
        <v>265</v>
      </c>
      <c r="AK1683" s="7">
        <v>104008557</v>
      </c>
      <c r="AL1683" s="6">
        <v>1930.398817</v>
      </c>
      <c r="AM1683" s="7">
        <v>33816919</v>
      </c>
      <c r="AN1683" s="5">
        <v>33.63843</v>
      </c>
    </row>
    <row r="1684" spans="1:40" x14ac:dyDescent="0.3">
      <c r="A1684" s="4" t="s">
        <v>1733</v>
      </c>
      <c r="B1684" s="2">
        <v>28465782</v>
      </c>
      <c r="C1684" s="1" t="s">
        <v>54</v>
      </c>
      <c r="D1684" s="5">
        <v>1738.67310864</v>
      </c>
      <c r="E1684" s="6">
        <v>1936.102108</v>
      </c>
      <c r="F1684" s="6" t="s">
        <v>42</v>
      </c>
      <c r="G1684" s="5">
        <v>5.8000000000000003E-2</v>
      </c>
      <c r="H1684" s="5">
        <v>46.8</v>
      </c>
      <c r="I1684" s="5">
        <v>5.8000000000000003E-2</v>
      </c>
      <c r="J1684" s="5">
        <v>46.8</v>
      </c>
      <c r="K1684" s="5" t="s">
        <v>799</v>
      </c>
      <c r="L1684" s="5">
        <v>2.2729480300000002</v>
      </c>
      <c r="M1684" s="5">
        <v>26.974063000000001</v>
      </c>
      <c r="N1684" s="5" t="s">
        <v>42</v>
      </c>
      <c r="O1684" s="5" t="s">
        <v>42</v>
      </c>
      <c r="P1684" s="5">
        <v>4.2268080000000001</v>
      </c>
      <c r="Q1684" s="5">
        <v>16.737898999999999</v>
      </c>
      <c r="R1684" s="5">
        <v>16.737898999999999</v>
      </c>
      <c r="S1684" s="1" t="s">
        <v>49</v>
      </c>
      <c r="T1684" s="7">
        <v>421880</v>
      </c>
      <c r="U1684" s="7">
        <v>371769</v>
      </c>
      <c r="V1684" s="7">
        <v>346456</v>
      </c>
      <c r="W1684" s="7">
        <v>302871</v>
      </c>
      <c r="X1684" s="7">
        <v>458053</v>
      </c>
      <c r="Y1684" s="7">
        <v>449178</v>
      </c>
      <c r="Z1684" s="7">
        <v>435811</v>
      </c>
      <c r="AA1684" s="7">
        <v>421880</v>
      </c>
      <c r="AB1684" s="5">
        <v>84.268000000000001</v>
      </c>
      <c r="AC1684" s="5">
        <v>84.033000000000001</v>
      </c>
      <c r="AD1684" s="8">
        <v>20.71</v>
      </c>
      <c r="AE1684" s="5">
        <v>23.716000000000001</v>
      </c>
      <c r="AF1684" s="7">
        <v>185747109</v>
      </c>
      <c r="AG1684" s="7">
        <v>185233181</v>
      </c>
      <c r="AH1684" s="7">
        <v>182918788</v>
      </c>
      <c r="AI1684" s="5">
        <v>36.909999999999997</v>
      </c>
      <c r="AJ1684" s="7">
        <v>249</v>
      </c>
      <c r="AK1684" s="7">
        <v>68556659</v>
      </c>
      <c r="AL1684" s="6">
        <v>641.69032800000002</v>
      </c>
      <c r="AM1684" s="7">
        <v>71877482</v>
      </c>
      <c r="AN1684" s="5">
        <v>38.69464</v>
      </c>
    </row>
    <row r="1685" spans="1:40" x14ac:dyDescent="0.3">
      <c r="A1685" s="4" t="s">
        <v>1734</v>
      </c>
      <c r="B1685" s="2">
        <v>4109349</v>
      </c>
      <c r="C1685" s="1" t="s">
        <v>41</v>
      </c>
      <c r="D1685" s="5">
        <v>1866.6962016499999</v>
      </c>
      <c r="E1685" s="6">
        <v>4260.7962010000001</v>
      </c>
      <c r="F1685" s="6">
        <v>4215.9962020000003</v>
      </c>
      <c r="G1685" s="5">
        <v>-1.18</v>
      </c>
      <c r="H1685" s="5" t="s">
        <v>799</v>
      </c>
      <c r="I1685" s="5">
        <v>-1.18</v>
      </c>
      <c r="J1685" s="5" t="s">
        <v>799</v>
      </c>
      <c r="K1685" s="5" t="s">
        <v>799</v>
      </c>
      <c r="L1685" s="5" t="s">
        <v>799</v>
      </c>
      <c r="M1685" s="5" t="s">
        <v>799</v>
      </c>
      <c r="N1685" s="5" t="s">
        <v>799</v>
      </c>
      <c r="O1685" s="5" t="s">
        <v>799</v>
      </c>
      <c r="P1685" s="5">
        <v>1.010529</v>
      </c>
      <c r="Q1685" s="5">
        <v>13.390309</v>
      </c>
      <c r="R1685" s="5">
        <v>13.390309</v>
      </c>
      <c r="S1685" s="1" t="s">
        <v>49</v>
      </c>
      <c r="T1685" s="7">
        <v>4181000</v>
      </c>
      <c r="U1685" s="7">
        <v>4686300</v>
      </c>
      <c r="V1685" s="7">
        <v>3148000</v>
      </c>
      <c r="W1685" s="7">
        <v>2268200</v>
      </c>
      <c r="X1685" s="7">
        <v>4216400</v>
      </c>
      <c r="Y1685" s="7">
        <v>4265400</v>
      </c>
      <c r="Z1685" s="7">
        <v>4149500</v>
      </c>
      <c r="AA1685" s="7">
        <v>4181000</v>
      </c>
      <c r="AB1685" s="8">
        <v>12.808</v>
      </c>
      <c r="AC1685" s="8">
        <v>5.3289999999999997</v>
      </c>
      <c r="AD1685" s="8">
        <v>12.21</v>
      </c>
      <c r="AE1685" s="8">
        <v>5.2649999999999997</v>
      </c>
      <c r="AF1685" s="7">
        <v>85904105</v>
      </c>
      <c r="AG1685" s="7">
        <v>80388555</v>
      </c>
      <c r="AH1685" s="7">
        <v>79964002</v>
      </c>
      <c r="AI1685" s="8">
        <v>23.7</v>
      </c>
      <c r="AJ1685" s="7">
        <v>91</v>
      </c>
      <c r="AK1685" s="7">
        <v>20359754</v>
      </c>
      <c r="AL1685" s="6">
        <v>442.41745400000002</v>
      </c>
      <c r="AM1685" s="7">
        <v>58542188</v>
      </c>
      <c r="AN1685" s="8">
        <v>68.148300000000006</v>
      </c>
    </row>
    <row r="1686" spans="1:40" x14ac:dyDescent="0.3">
      <c r="A1686" s="4" t="s">
        <v>1735</v>
      </c>
      <c r="B1686" s="2">
        <v>4426691</v>
      </c>
      <c r="C1686" s="1" t="s">
        <v>54</v>
      </c>
      <c r="D1686" s="5">
        <v>1916.3224458</v>
      </c>
      <c r="E1686" s="6">
        <v>1168.9264450000001</v>
      </c>
      <c r="F1686" s="6">
        <v>1075.0434459999997</v>
      </c>
      <c r="G1686" s="5">
        <v>0.74</v>
      </c>
      <c r="H1686" s="5">
        <v>4.2281879194630898</v>
      </c>
      <c r="I1686" s="5">
        <v>0.74</v>
      </c>
      <c r="J1686" s="5">
        <v>4.2281879194630898</v>
      </c>
      <c r="K1686" s="5">
        <v>0.86352532384636704</v>
      </c>
      <c r="L1686" s="5">
        <v>0.82827667297998997</v>
      </c>
      <c r="M1686" s="5">
        <v>3.939962</v>
      </c>
      <c r="N1686" s="5" t="s">
        <v>42</v>
      </c>
      <c r="O1686" s="5" t="s">
        <v>42</v>
      </c>
      <c r="P1686" s="5">
        <v>0.51569299999999996</v>
      </c>
      <c r="Q1686" s="5">
        <v>1.6670970000000001</v>
      </c>
      <c r="R1686" s="5">
        <v>1.5688110290984401</v>
      </c>
      <c r="S1686" s="1" t="s">
        <v>49</v>
      </c>
      <c r="T1686" s="7">
        <v>1571045</v>
      </c>
      <c r="U1686" s="7">
        <v>1233028</v>
      </c>
      <c r="V1686" s="7">
        <v>1333535</v>
      </c>
      <c r="W1686" s="7">
        <v>680744</v>
      </c>
      <c r="X1686" s="7">
        <v>2254594</v>
      </c>
      <c r="Y1686" s="7">
        <v>2138016</v>
      </c>
      <c r="Z1686" s="7">
        <v>1907310</v>
      </c>
      <c r="AA1686" s="7">
        <v>1571045</v>
      </c>
      <c r="AB1686" s="5">
        <v>35.091999999999999</v>
      </c>
      <c r="AC1686" s="5">
        <v>43.213000000000001</v>
      </c>
      <c r="AD1686" s="8">
        <v>18.72</v>
      </c>
      <c r="AE1686" s="5">
        <v>30.765999999999998</v>
      </c>
      <c r="AF1686" s="7">
        <v>101392722</v>
      </c>
      <c r="AG1686" s="7">
        <v>101922771</v>
      </c>
      <c r="AH1686" s="7">
        <v>103704006</v>
      </c>
      <c r="AI1686" s="5">
        <v>35.72</v>
      </c>
      <c r="AJ1686" s="7">
        <v>154</v>
      </c>
      <c r="AK1686" s="7">
        <v>36217005</v>
      </c>
      <c r="AL1686" s="6">
        <v>684.501394</v>
      </c>
      <c r="AM1686" s="7">
        <v>45717672</v>
      </c>
      <c r="AN1686" s="8">
        <v>45.089700000000001</v>
      </c>
    </row>
    <row r="1687" spans="1:40" x14ac:dyDescent="0.3">
      <c r="A1687" s="4" t="s">
        <v>1736</v>
      </c>
      <c r="B1687" s="2">
        <v>4963895</v>
      </c>
      <c r="C1687" s="1" t="s">
        <v>54</v>
      </c>
      <c r="D1687" s="5">
        <v>1913.8267259199999</v>
      </c>
      <c r="E1687" s="6">
        <v>1794.6267250000001</v>
      </c>
      <c r="F1687" s="6" t="s">
        <v>42</v>
      </c>
      <c r="G1687" s="5">
        <v>0.57499999999999996</v>
      </c>
      <c r="H1687" s="5">
        <v>38.368873999999998</v>
      </c>
      <c r="I1687" s="5">
        <v>0.57499999999999996</v>
      </c>
      <c r="J1687" s="5">
        <v>38.368873999999998</v>
      </c>
      <c r="K1687" s="5">
        <v>2.33403882</v>
      </c>
      <c r="L1687" s="5">
        <v>1.4666094699999999</v>
      </c>
      <c r="M1687" s="5">
        <v>18.684642</v>
      </c>
      <c r="N1687" s="5" t="s">
        <v>42</v>
      </c>
      <c r="O1687" s="5" t="s">
        <v>42</v>
      </c>
      <c r="P1687" s="5">
        <v>2.1301209999999999</v>
      </c>
      <c r="Q1687" s="5">
        <v>22.210726999999999</v>
      </c>
      <c r="R1687" s="5">
        <v>22.210726999999999</v>
      </c>
      <c r="S1687" s="1" t="s">
        <v>49</v>
      </c>
      <c r="T1687" s="7">
        <v>908400</v>
      </c>
      <c r="U1687" s="7">
        <v>971200</v>
      </c>
      <c r="V1687" s="7">
        <v>932900</v>
      </c>
      <c r="W1687" s="7">
        <v>802583</v>
      </c>
      <c r="X1687" s="7">
        <v>842500</v>
      </c>
      <c r="Y1687" s="7">
        <v>861300</v>
      </c>
      <c r="Z1687" s="7">
        <v>878000</v>
      </c>
      <c r="AA1687" s="7">
        <v>908400</v>
      </c>
      <c r="AB1687" s="5">
        <v>33.807000000000002</v>
      </c>
      <c r="AC1687" s="5">
        <v>33.567</v>
      </c>
      <c r="AD1687" s="8">
        <v>11.339</v>
      </c>
      <c r="AE1687" s="8">
        <v>8.7360000000000007</v>
      </c>
      <c r="AF1687" s="7">
        <v>18600000</v>
      </c>
      <c r="AG1687" s="7">
        <v>18600000</v>
      </c>
      <c r="AH1687" s="7">
        <v>18616000</v>
      </c>
      <c r="AI1687" s="5">
        <v>101.18</v>
      </c>
      <c r="AJ1687" s="7">
        <v>272</v>
      </c>
      <c r="AK1687" s="7">
        <v>18881648</v>
      </c>
      <c r="AL1687" s="6">
        <v>1936.501818</v>
      </c>
      <c r="AM1687" s="7">
        <v>17263501</v>
      </c>
      <c r="AN1687" s="5">
        <v>92.513319999999993</v>
      </c>
    </row>
    <row r="1688" spans="1:40" x14ac:dyDescent="0.3">
      <c r="A1688" s="4" t="s">
        <v>1737</v>
      </c>
      <c r="B1688" s="2">
        <v>100199</v>
      </c>
      <c r="C1688" s="1" t="s">
        <v>41</v>
      </c>
      <c r="D1688" s="5">
        <v>1773.66436</v>
      </c>
      <c r="E1688" s="6" t="s">
        <v>42</v>
      </c>
      <c r="F1688" s="6">
        <v>1968.8683599999999</v>
      </c>
      <c r="G1688" s="8">
        <v>2.0179999999999998</v>
      </c>
      <c r="H1688" s="5">
        <v>15.486521181001301</v>
      </c>
      <c r="I1688" s="8">
        <v>2.0179999999999998</v>
      </c>
      <c r="J1688" s="5">
        <v>15.486521181001301</v>
      </c>
      <c r="K1688" s="5">
        <v>3.0545713749377899</v>
      </c>
      <c r="L1688" s="5">
        <v>2.39264367009803</v>
      </c>
      <c r="M1688" s="5">
        <v>13.716885</v>
      </c>
      <c r="N1688" s="5" t="s">
        <v>42</v>
      </c>
      <c r="O1688" s="5" t="s">
        <v>42</v>
      </c>
      <c r="P1688" s="5" t="s">
        <v>42</v>
      </c>
      <c r="Q1688" s="5" t="s">
        <v>42</v>
      </c>
      <c r="R1688" s="5" t="s">
        <v>42</v>
      </c>
      <c r="S1688" s="1" t="s">
        <v>49</v>
      </c>
      <c r="T1688" s="7">
        <v>288270</v>
      </c>
      <c r="U1688" s="7">
        <v>251010</v>
      </c>
      <c r="V1688" s="7">
        <v>224489</v>
      </c>
      <c r="W1688" s="7">
        <v>218487</v>
      </c>
      <c r="X1688" s="7">
        <v>289602</v>
      </c>
      <c r="Y1688" s="7">
        <v>287237</v>
      </c>
      <c r="Z1688" s="7">
        <v>288504</v>
      </c>
      <c r="AA1688" s="7">
        <v>288270</v>
      </c>
      <c r="AB1688" s="5" t="s">
        <v>42</v>
      </c>
      <c r="AC1688" s="5" t="s">
        <v>42</v>
      </c>
      <c r="AD1688" s="5" t="s">
        <v>42</v>
      </c>
      <c r="AE1688" s="5" t="s">
        <v>42</v>
      </c>
      <c r="AF1688" s="7">
        <v>14702125</v>
      </c>
      <c r="AG1688" s="7">
        <v>14701075</v>
      </c>
      <c r="AH1688" s="7">
        <v>14901423</v>
      </c>
      <c r="AI1688" s="5">
        <v>72.39</v>
      </c>
      <c r="AJ1688" s="7">
        <v>241</v>
      </c>
      <c r="AK1688" s="7">
        <v>10643201</v>
      </c>
      <c r="AL1688" s="6">
        <v>1283.995768</v>
      </c>
      <c r="AM1688" s="7">
        <v>14372305</v>
      </c>
      <c r="AN1688" s="5">
        <v>97.756649999999993</v>
      </c>
    </row>
    <row r="1689" spans="1:40" x14ac:dyDescent="0.3">
      <c r="A1689" s="4" t="s">
        <v>1738</v>
      </c>
      <c r="B1689" s="2">
        <v>4098626</v>
      </c>
      <c r="C1689" s="1" t="s">
        <v>54</v>
      </c>
      <c r="D1689" s="5">
        <v>1901.5446436</v>
      </c>
      <c r="E1689" s="6">
        <v>3046.657643</v>
      </c>
      <c r="F1689" s="6">
        <v>3167.2542290000006</v>
      </c>
      <c r="G1689" s="5">
        <v>0.11</v>
      </c>
      <c r="H1689" s="5">
        <v>32.714285714285701</v>
      </c>
      <c r="I1689" s="5">
        <v>0.11</v>
      </c>
      <c r="J1689" s="5">
        <v>32.714285714285701</v>
      </c>
      <c r="K1689" s="5">
        <v>1.15133233</v>
      </c>
      <c r="L1689" s="5">
        <v>1.2408456161314598</v>
      </c>
      <c r="M1689" s="5">
        <v>10.077007999999999</v>
      </c>
      <c r="N1689" s="5" t="s">
        <v>42</v>
      </c>
      <c r="O1689" s="5" t="s">
        <v>42</v>
      </c>
      <c r="P1689" s="5">
        <v>2.7339509999999998</v>
      </c>
      <c r="Q1689" s="5">
        <v>10.853138</v>
      </c>
      <c r="R1689" s="5">
        <v>12.673376555135</v>
      </c>
      <c r="S1689" s="1" t="s">
        <v>49</v>
      </c>
      <c r="T1689" s="7">
        <v>1077428</v>
      </c>
      <c r="U1689" s="7">
        <v>1000099</v>
      </c>
      <c r="V1689" s="7">
        <v>568081</v>
      </c>
      <c r="W1689" s="7">
        <v>299879</v>
      </c>
      <c r="X1689" s="7">
        <v>1118488</v>
      </c>
      <c r="Y1689" s="7">
        <v>1109650</v>
      </c>
      <c r="Z1689" s="7">
        <v>1090944</v>
      </c>
      <c r="AA1689" s="7">
        <v>1077428</v>
      </c>
      <c r="AB1689" s="5">
        <v>27.268999999999998</v>
      </c>
      <c r="AC1689" s="5">
        <v>26.984000000000002</v>
      </c>
      <c r="AD1689" s="5">
        <v>24.305</v>
      </c>
      <c r="AE1689" s="5">
        <v>24.027999999999999</v>
      </c>
      <c r="AF1689" s="7">
        <v>207276487</v>
      </c>
      <c r="AG1689" s="7">
        <v>207918179</v>
      </c>
      <c r="AH1689" s="7">
        <v>209627197</v>
      </c>
      <c r="AI1689" s="5">
        <v>104.41</v>
      </c>
      <c r="AJ1689" s="7">
        <v>294</v>
      </c>
      <c r="AK1689" s="7">
        <v>216737172</v>
      </c>
      <c r="AL1689" s="6">
        <v>1985.3124949999999</v>
      </c>
      <c r="AM1689" s="7">
        <v>203632238</v>
      </c>
      <c r="AN1689" s="5">
        <v>98.092429999999993</v>
      </c>
    </row>
    <row r="1690" spans="1:40" x14ac:dyDescent="0.3">
      <c r="A1690" s="4" t="s">
        <v>1739</v>
      </c>
      <c r="B1690" s="2">
        <v>5248867</v>
      </c>
      <c r="C1690" s="1" t="s">
        <v>41</v>
      </c>
      <c r="D1690" s="5">
        <v>1737.1313287999999</v>
      </c>
      <c r="E1690" s="6">
        <v>1424.848328</v>
      </c>
      <c r="F1690" s="6" t="s">
        <v>42</v>
      </c>
      <c r="G1690" s="5">
        <v>-0.29599999999999999</v>
      </c>
      <c r="H1690" s="5" t="s">
        <v>799</v>
      </c>
      <c r="I1690" s="5">
        <v>-0.29599999999999999</v>
      </c>
      <c r="J1690" s="5" t="s">
        <v>799</v>
      </c>
      <c r="K1690" s="5">
        <v>2.4737114299999998</v>
      </c>
      <c r="L1690" s="5">
        <v>2.4028801099999999</v>
      </c>
      <c r="M1690" s="5">
        <v>68.660286999999997</v>
      </c>
      <c r="N1690" s="5" t="s">
        <v>42</v>
      </c>
      <c r="O1690" s="5" t="s">
        <v>42</v>
      </c>
      <c r="P1690" s="5">
        <v>2.2625869999999999</v>
      </c>
      <c r="Q1690" s="5" t="s">
        <v>799</v>
      </c>
      <c r="R1690" s="5">
        <v>-11.800573</v>
      </c>
      <c r="S1690" s="1" t="s">
        <v>49</v>
      </c>
      <c r="T1690" s="7">
        <v>618727</v>
      </c>
      <c r="U1690" s="7">
        <v>516409</v>
      </c>
      <c r="V1690" s="7">
        <v>490490</v>
      </c>
      <c r="W1690" s="7">
        <v>298845</v>
      </c>
      <c r="X1690" s="7">
        <v>629743</v>
      </c>
      <c r="Y1690" s="7">
        <v>631733</v>
      </c>
      <c r="Z1690" s="7">
        <v>625448</v>
      </c>
      <c r="AA1690" s="7">
        <v>618727</v>
      </c>
      <c r="AB1690" s="5">
        <v>66.153999999999996</v>
      </c>
      <c r="AC1690" s="5">
        <v>66.632000000000005</v>
      </c>
      <c r="AD1690" s="5">
        <v>-25.768999999999998</v>
      </c>
      <c r="AE1690" s="5">
        <v>-21.401</v>
      </c>
      <c r="AF1690" s="7">
        <v>121039868</v>
      </c>
      <c r="AG1690" s="7">
        <v>120474167</v>
      </c>
      <c r="AH1690" s="7">
        <v>118197717</v>
      </c>
      <c r="AI1690" s="5">
        <v>88.39</v>
      </c>
      <c r="AJ1690" s="7">
        <v>331</v>
      </c>
      <c r="AK1690" s="7">
        <v>107000264</v>
      </c>
      <c r="AL1690" s="6">
        <v>1535.453788</v>
      </c>
      <c r="AM1690" s="7">
        <v>104945899</v>
      </c>
      <c r="AN1690" s="5">
        <v>86.69314</v>
      </c>
    </row>
    <row r="1691" spans="1:40" x14ac:dyDescent="0.3">
      <c r="A1691" s="4" t="s">
        <v>1740</v>
      </c>
      <c r="B1691" s="2">
        <v>5720673</v>
      </c>
      <c r="C1691" s="1" t="s">
        <v>54</v>
      </c>
      <c r="D1691" s="5">
        <v>1813.24165092</v>
      </c>
      <c r="E1691" s="6">
        <v>1848.1579899999999</v>
      </c>
      <c r="F1691" s="6" t="s">
        <v>42</v>
      </c>
      <c r="G1691" s="5">
        <v>0.34899999999999998</v>
      </c>
      <c r="H1691" s="5">
        <v>7.9554660000000004</v>
      </c>
      <c r="I1691" s="5">
        <v>0.34899999999999998</v>
      </c>
      <c r="J1691" s="5">
        <v>7.9554660000000004</v>
      </c>
      <c r="K1691" s="5">
        <v>0.95042322000000001</v>
      </c>
      <c r="L1691" s="5">
        <v>0.95042322000000001</v>
      </c>
      <c r="M1691" s="5">
        <v>24.755906</v>
      </c>
      <c r="N1691" s="5" t="s">
        <v>42</v>
      </c>
      <c r="O1691" s="5" t="s">
        <v>42</v>
      </c>
      <c r="P1691" s="5">
        <v>80.652368999999993</v>
      </c>
      <c r="Q1691" s="5" t="s">
        <v>42</v>
      </c>
      <c r="R1691" s="5" t="s">
        <v>42</v>
      </c>
      <c r="S1691" s="1" t="s">
        <v>49</v>
      </c>
      <c r="T1691" s="7">
        <v>22279.736000000001</v>
      </c>
      <c r="U1691" s="7">
        <v>23722.940999999999</v>
      </c>
      <c r="V1691" s="7">
        <v>29018.186000000002</v>
      </c>
      <c r="W1691" s="7">
        <v>22650.661</v>
      </c>
      <c r="X1691" s="7">
        <v>22915.111000000001</v>
      </c>
      <c r="Y1691" s="7">
        <v>22597.422999999999</v>
      </c>
      <c r="Z1691" s="7">
        <v>22279.736000000001</v>
      </c>
      <c r="AA1691" s="7">
        <v>22608.072</v>
      </c>
      <c r="AB1691" s="8">
        <v>100</v>
      </c>
      <c r="AC1691" s="8">
        <v>100</v>
      </c>
      <c r="AD1691" s="5" t="s">
        <v>42</v>
      </c>
      <c r="AE1691" s="5" t="s">
        <v>42</v>
      </c>
      <c r="AF1691" s="7">
        <v>115346169</v>
      </c>
      <c r="AG1691" s="7">
        <v>115346169</v>
      </c>
      <c r="AH1691" s="7">
        <v>111670784</v>
      </c>
      <c r="AI1691" s="5">
        <v>27.08</v>
      </c>
      <c r="AJ1691" s="7">
        <v>196</v>
      </c>
      <c r="AK1691" s="7">
        <v>31232556</v>
      </c>
      <c r="AL1691" s="6">
        <v>490.97577999999999</v>
      </c>
      <c r="AM1691" s="7" t="s">
        <v>42</v>
      </c>
      <c r="AN1691" s="5" t="s">
        <v>42</v>
      </c>
    </row>
    <row r="1692" spans="1:40" x14ac:dyDescent="0.3">
      <c r="A1692" s="4" t="s">
        <v>1741</v>
      </c>
      <c r="B1692" s="2">
        <v>4805115</v>
      </c>
      <c r="C1692" s="1" t="s">
        <v>54</v>
      </c>
      <c r="D1692" s="5">
        <v>1729.1282557</v>
      </c>
      <c r="E1692" s="6">
        <v>2238.690255</v>
      </c>
      <c r="F1692" s="6">
        <v>2290.7772559999999</v>
      </c>
      <c r="G1692" s="5">
        <v>1.84</v>
      </c>
      <c r="H1692" s="5">
        <v>3.4030399999999998</v>
      </c>
      <c r="I1692" s="5">
        <v>1.84</v>
      </c>
      <c r="J1692" s="5">
        <v>3.4030399999999998</v>
      </c>
      <c r="K1692" s="5">
        <v>0.92237849999999999</v>
      </c>
      <c r="L1692" s="5">
        <v>0.92237849999999999</v>
      </c>
      <c r="M1692" s="5">
        <v>4.9674959999999997</v>
      </c>
      <c r="N1692" s="5">
        <v>4.0871302547237498</v>
      </c>
      <c r="O1692" s="5">
        <v>3.7362515520795698</v>
      </c>
      <c r="P1692" s="5">
        <v>2.2215090000000002</v>
      </c>
      <c r="Q1692" s="5">
        <v>3.5195599999999998</v>
      </c>
      <c r="R1692" s="5">
        <v>3.5195599999999998</v>
      </c>
      <c r="S1692" s="1" t="s">
        <v>49</v>
      </c>
      <c r="T1692" s="7">
        <v>1071775</v>
      </c>
      <c r="U1692" s="7">
        <v>864665</v>
      </c>
      <c r="V1692" s="7">
        <v>272546</v>
      </c>
      <c r="W1692" s="7">
        <v>421648</v>
      </c>
      <c r="X1692" s="7">
        <v>1007734</v>
      </c>
      <c r="Y1692" s="7">
        <v>1024252</v>
      </c>
      <c r="Z1692" s="7">
        <v>1059046</v>
      </c>
      <c r="AA1692" s="7">
        <v>1071775</v>
      </c>
      <c r="AB1692" s="5">
        <v>70.590999999999994</v>
      </c>
      <c r="AC1692" s="5">
        <v>68.194000000000003</v>
      </c>
      <c r="AD1692" s="5">
        <v>63.432000000000002</v>
      </c>
      <c r="AE1692" s="5">
        <v>60.070999999999998</v>
      </c>
      <c r="AF1692" s="7">
        <v>49192838</v>
      </c>
      <c r="AG1692" s="7">
        <v>49674286</v>
      </c>
      <c r="AH1692" s="7">
        <v>48893133</v>
      </c>
      <c r="AI1692" s="5">
        <v>65.819999999999993</v>
      </c>
      <c r="AJ1692" s="7">
        <v>316</v>
      </c>
      <c r="AK1692" s="7">
        <v>32378330</v>
      </c>
      <c r="AL1692" s="6">
        <v>1138.098299</v>
      </c>
      <c r="AM1692" s="7">
        <v>40205293</v>
      </c>
      <c r="AN1692" s="5">
        <v>81.729969999999994</v>
      </c>
    </row>
    <row r="1693" spans="1:40" x14ac:dyDescent="0.3">
      <c r="A1693" s="4" t="s">
        <v>1742</v>
      </c>
      <c r="B1693" s="2">
        <v>5210347</v>
      </c>
      <c r="C1693" s="1" t="s">
        <v>54</v>
      </c>
      <c r="D1693" s="5">
        <v>1622.7912960000001</v>
      </c>
      <c r="E1693" s="6">
        <v>1556.8202960000001</v>
      </c>
      <c r="F1693" s="6" t="s">
        <v>42</v>
      </c>
      <c r="G1693" s="5">
        <v>-7.1999999999999995E-2</v>
      </c>
      <c r="H1693" s="5" t="s">
        <v>799</v>
      </c>
      <c r="I1693" s="5">
        <v>-7.1999999999999995E-2</v>
      </c>
      <c r="J1693" s="5" t="s">
        <v>799</v>
      </c>
      <c r="K1693" s="5" t="s">
        <v>799</v>
      </c>
      <c r="L1693" s="5">
        <v>14.527845039999999</v>
      </c>
      <c r="M1693" s="5">
        <v>16.759777</v>
      </c>
      <c r="N1693" s="5" t="s">
        <v>42</v>
      </c>
      <c r="O1693" s="5" t="s">
        <v>42</v>
      </c>
      <c r="P1693" s="5">
        <v>3.4053420000000001</v>
      </c>
      <c r="Q1693" s="5" t="s">
        <v>799</v>
      </c>
      <c r="R1693" s="5">
        <v>-33.154169000000003</v>
      </c>
      <c r="S1693" s="1" t="s">
        <v>45</v>
      </c>
      <c r="T1693" s="7">
        <v>430699</v>
      </c>
      <c r="U1693" s="7">
        <v>370793</v>
      </c>
      <c r="V1693" s="7">
        <v>281396</v>
      </c>
      <c r="W1693" s="7">
        <v>213556</v>
      </c>
      <c r="X1693" s="7">
        <v>457170</v>
      </c>
      <c r="Y1693" s="7">
        <v>446944</v>
      </c>
      <c r="Z1693" s="7">
        <v>438625</v>
      </c>
      <c r="AA1693" s="7">
        <v>430699</v>
      </c>
      <c r="AB1693" s="5">
        <v>82.007000000000005</v>
      </c>
      <c r="AC1693" s="5">
        <v>82.528000000000006</v>
      </c>
      <c r="AD1693" s="5">
        <v>-15.693</v>
      </c>
      <c r="AE1693" s="5">
        <v>-11.736000000000001</v>
      </c>
      <c r="AF1693" s="7">
        <v>90037230</v>
      </c>
      <c r="AG1693" s="7">
        <v>92954131</v>
      </c>
      <c r="AH1693" s="7">
        <v>91888642</v>
      </c>
      <c r="AI1693" s="5">
        <v>92.05</v>
      </c>
      <c r="AJ1693" s="7">
        <v>267</v>
      </c>
      <c r="AK1693" s="7">
        <v>82989787</v>
      </c>
      <c r="AL1693" s="6">
        <v>1493.8161660000001</v>
      </c>
      <c r="AM1693" s="7">
        <v>81396428</v>
      </c>
      <c r="AN1693" s="5">
        <v>90.284909999999996</v>
      </c>
    </row>
    <row r="1694" spans="1:40" x14ac:dyDescent="0.3">
      <c r="A1694" s="4" t="s">
        <v>1743</v>
      </c>
      <c r="B1694" s="2">
        <v>5721599</v>
      </c>
      <c r="C1694" s="1" t="s">
        <v>54</v>
      </c>
      <c r="D1694" s="5">
        <v>1789.0267679999999</v>
      </c>
      <c r="E1694" s="6">
        <v>2235.7719179999999</v>
      </c>
      <c r="F1694" s="6" t="s">
        <v>42</v>
      </c>
      <c r="G1694" s="5">
        <v>0.90900000000000003</v>
      </c>
      <c r="H1694" s="5" t="s">
        <v>42</v>
      </c>
      <c r="I1694" s="5">
        <v>0.90900000000000003</v>
      </c>
      <c r="J1694" s="5" t="s">
        <v>42</v>
      </c>
      <c r="K1694" s="5" t="s">
        <v>42</v>
      </c>
      <c r="L1694" s="5" t="s">
        <v>42</v>
      </c>
      <c r="M1694" s="5" t="s">
        <v>42</v>
      </c>
      <c r="N1694" s="5" t="s">
        <v>42</v>
      </c>
      <c r="O1694" s="5" t="s">
        <v>42</v>
      </c>
      <c r="P1694" s="5" t="s">
        <v>42</v>
      </c>
      <c r="Q1694" s="5" t="s">
        <v>42</v>
      </c>
      <c r="R1694" s="5" t="s">
        <v>42</v>
      </c>
      <c r="S1694" s="1" t="s">
        <v>56</v>
      </c>
      <c r="T1694" s="7">
        <v>69404.301999999996</v>
      </c>
      <c r="U1694" s="7">
        <v>81593.138000000006</v>
      </c>
      <c r="V1694" s="7">
        <v>71564.695000000007</v>
      </c>
      <c r="W1694" s="7">
        <v>68799.085000000006</v>
      </c>
      <c r="X1694" s="7">
        <v>69404.301999999996</v>
      </c>
      <c r="Y1694" s="7">
        <v>74364.221000000005</v>
      </c>
      <c r="Z1694" s="7">
        <v>79324.141000000003</v>
      </c>
      <c r="AA1694" s="7">
        <v>80458.64</v>
      </c>
      <c r="AB1694" s="8">
        <v>100</v>
      </c>
      <c r="AC1694" s="8">
        <v>100</v>
      </c>
      <c r="AD1694" s="5" t="s">
        <v>42</v>
      </c>
      <c r="AE1694" s="5" t="s">
        <v>42</v>
      </c>
      <c r="AF1694" s="7">
        <v>74542782</v>
      </c>
      <c r="AG1694" s="7">
        <v>74542782</v>
      </c>
      <c r="AH1694" s="7">
        <v>74542782</v>
      </c>
      <c r="AI1694" s="5">
        <v>18.54</v>
      </c>
      <c r="AJ1694" s="7">
        <v>141</v>
      </c>
      <c r="AK1694" s="7">
        <v>13823479</v>
      </c>
      <c r="AL1694" s="6">
        <v>331.76349599999998</v>
      </c>
      <c r="AM1694" s="7" t="s">
        <v>42</v>
      </c>
      <c r="AN1694" s="5" t="s">
        <v>42</v>
      </c>
    </row>
    <row r="1695" spans="1:40" x14ac:dyDescent="0.3">
      <c r="A1695" s="4" t="s">
        <v>1744</v>
      </c>
      <c r="B1695" s="2">
        <v>4121353</v>
      </c>
      <c r="C1695" s="1" t="s">
        <v>54</v>
      </c>
      <c r="D1695" s="5">
        <v>1560.2966584400001</v>
      </c>
      <c r="E1695" s="6">
        <v>4366.2966580000002</v>
      </c>
      <c r="F1695" s="6">
        <v>4366.2966580000002</v>
      </c>
      <c r="G1695" s="5">
        <v>-0.16</v>
      </c>
      <c r="H1695" s="5">
        <v>37.142856999999999</v>
      </c>
      <c r="I1695" s="5">
        <v>-0.16</v>
      </c>
      <c r="J1695" s="5">
        <v>37.142856999999999</v>
      </c>
      <c r="K1695" s="5">
        <v>0.93649288999999991</v>
      </c>
      <c r="L1695" s="5">
        <v>0.81558527000000003</v>
      </c>
      <c r="M1695" s="5">
        <v>260</v>
      </c>
      <c r="N1695" s="5" t="s">
        <v>799</v>
      </c>
      <c r="O1695" s="5" t="s">
        <v>799</v>
      </c>
      <c r="P1695" s="5">
        <v>1.4157900000000001</v>
      </c>
      <c r="Q1695" s="5">
        <v>8.8386569999999995</v>
      </c>
      <c r="R1695" s="5">
        <v>8.8386569999999995</v>
      </c>
      <c r="S1695" s="1" t="s">
        <v>49</v>
      </c>
      <c r="T1695" s="7">
        <v>2850000</v>
      </c>
      <c r="U1695" s="7">
        <v>3454000</v>
      </c>
      <c r="V1695" s="7">
        <v>3572000</v>
      </c>
      <c r="W1695" s="7">
        <v>2758000</v>
      </c>
      <c r="X1695" s="7">
        <v>3084000</v>
      </c>
      <c r="Y1695" s="7">
        <v>2942000</v>
      </c>
      <c r="Z1695" s="7">
        <v>2916000</v>
      </c>
      <c r="AA1695" s="7">
        <v>2850000</v>
      </c>
      <c r="AB1695" s="5">
        <v>16.491</v>
      </c>
      <c r="AC1695" s="5">
        <v>15.694000000000001</v>
      </c>
      <c r="AD1695" s="8">
        <v>16.07</v>
      </c>
      <c r="AE1695" s="5">
        <v>14.882999999999999</v>
      </c>
      <c r="AF1695" s="7">
        <v>157920455</v>
      </c>
      <c r="AG1695" s="7">
        <v>157912468</v>
      </c>
      <c r="AH1695" s="7">
        <v>156793755</v>
      </c>
      <c r="AI1695" s="5">
        <v>73.67</v>
      </c>
      <c r="AJ1695" s="7">
        <v>262</v>
      </c>
      <c r="AK1695" s="7">
        <v>116337233</v>
      </c>
      <c r="AL1695" s="6">
        <v>1149.4118619999999</v>
      </c>
      <c r="AM1695" s="7">
        <v>117575193</v>
      </c>
      <c r="AN1695" s="5">
        <v>74.450130000000001</v>
      </c>
    </row>
    <row r="1696" spans="1:40" x14ac:dyDescent="0.3">
      <c r="A1696" s="4" t="s">
        <v>1745</v>
      </c>
      <c r="B1696" s="2">
        <v>100503</v>
      </c>
      <c r="C1696" s="1" t="s">
        <v>54</v>
      </c>
      <c r="D1696" s="5">
        <v>1714.7693159999999</v>
      </c>
      <c r="E1696" s="6" t="s">
        <v>42</v>
      </c>
      <c r="F1696" s="6">
        <v>1853.045316</v>
      </c>
      <c r="G1696" s="5">
        <v>0.31</v>
      </c>
      <c r="H1696" s="5">
        <v>11.4189189189189</v>
      </c>
      <c r="I1696" s="5">
        <v>0.31</v>
      </c>
      <c r="J1696" s="5">
        <v>11.4189189189189</v>
      </c>
      <c r="K1696" s="5">
        <v>1.6847949104762601</v>
      </c>
      <c r="L1696" s="5">
        <v>1.2257389267006</v>
      </c>
      <c r="M1696" s="5">
        <v>11.876317999999999</v>
      </c>
      <c r="N1696" s="5" t="s">
        <v>42</v>
      </c>
      <c r="O1696" s="5" t="s">
        <v>42</v>
      </c>
      <c r="P1696" s="5" t="s">
        <v>42</v>
      </c>
      <c r="Q1696" s="5" t="s">
        <v>42</v>
      </c>
      <c r="R1696" s="5" t="s">
        <v>42</v>
      </c>
      <c r="S1696" s="1" t="s">
        <v>49</v>
      </c>
      <c r="T1696" s="7">
        <v>482285</v>
      </c>
      <c r="U1696" s="7">
        <v>410929</v>
      </c>
      <c r="V1696" s="7">
        <v>384970</v>
      </c>
      <c r="W1696" s="7">
        <v>362483</v>
      </c>
      <c r="X1696" s="7">
        <v>472077</v>
      </c>
      <c r="Y1696" s="7">
        <v>473553</v>
      </c>
      <c r="Z1696" s="7">
        <v>481256</v>
      </c>
      <c r="AA1696" s="7">
        <v>482285</v>
      </c>
      <c r="AB1696" s="5" t="s">
        <v>42</v>
      </c>
      <c r="AC1696" s="5" t="s">
        <v>42</v>
      </c>
      <c r="AD1696" s="5" t="s">
        <v>42</v>
      </c>
      <c r="AE1696" s="5" t="s">
        <v>42</v>
      </c>
      <c r="AF1696" s="7">
        <v>102237941</v>
      </c>
      <c r="AG1696" s="7">
        <v>102297847</v>
      </c>
      <c r="AH1696" s="7">
        <v>102184652</v>
      </c>
      <c r="AI1696" s="5">
        <v>75.98</v>
      </c>
      <c r="AJ1696" s="7">
        <v>261</v>
      </c>
      <c r="AK1696" s="7">
        <v>77097829</v>
      </c>
      <c r="AL1696" s="6">
        <v>1302.9533100000001</v>
      </c>
      <c r="AM1696" s="7">
        <v>99252747</v>
      </c>
      <c r="AN1696" s="5">
        <v>97.819069999999996</v>
      </c>
    </row>
    <row r="1697" spans="1:40" x14ac:dyDescent="0.3">
      <c r="A1697" s="4" t="s">
        <v>1746</v>
      </c>
      <c r="B1697" s="2">
        <v>4965896</v>
      </c>
      <c r="C1697" s="1" t="s">
        <v>41</v>
      </c>
      <c r="D1697" s="5">
        <v>1813.4483304</v>
      </c>
      <c r="E1697" s="6">
        <v>1388.2863299999999</v>
      </c>
      <c r="F1697" s="6" t="s">
        <v>42</v>
      </c>
      <c r="G1697" s="8">
        <v>1.02</v>
      </c>
      <c r="H1697" s="5">
        <v>20.288235</v>
      </c>
      <c r="I1697" s="8">
        <v>1.02</v>
      </c>
      <c r="J1697" s="5">
        <v>20.288235</v>
      </c>
      <c r="K1697" s="5">
        <v>2.20813726</v>
      </c>
      <c r="L1697" s="5">
        <v>2.02079977</v>
      </c>
      <c r="M1697" s="5">
        <v>11.833933999999999</v>
      </c>
      <c r="N1697" s="5" t="s">
        <v>42</v>
      </c>
      <c r="O1697" s="5" t="s">
        <v>42</v>
      </c>
      <c r="P1697" s="5">
        <v>0.49764900000000001</v>
      </c>
      <c r="Q1697" s="5">
        <v>11.250477</v>
      </c>
      <c r="R1697" s="5">
        <v>11.250477</v>
      </c>
      <c r="S1697" s="1" t="s">
        <v>49</v>
      </c>
      <c r="T1697" s="7">
        <v>2850644</v>
      </c>
      <c r="U1697" s="7">
        <v>2590290</v>
      </c>
      <c r="V1697" s="7">
        <v>2820034</v>
      </c>
      <c r="W1697" s="7">
        <v>2699489</v>
      </c>
      <c r="X1697" s="7">
        <v>2789687</v>
      </c>
      <c r="Y1697" s="7">
        <v>2758056</v>
      </c>
      <c r="Z1697" s="7">
        <v>2755124</v>
      </c>
      <c r="AA1697" s="7">
        <v>2850644</v>
      </c>
      <c r="AB1697" s="5">
        <v>17.952000000000002</v>
      </c>
      <c r="AC1697" s="5">
        <v>18.632999999999999</v>
      </c>
      <c r="AD1697" s="8">
        <v>4.1470000000000002</v>
      </c>
      <c r="AE1697" s="8">
        <v>4.1509999999999998</v>
      </c>
      <c r="AF1697" s="7">
        <v>26289000</v>
      </c>
      <c r="AG1697" s="7">
        <v>26332000</v>
      </c>
      <c r="AH1697" s="7">
        <v>26272000</v>
      </c>
      <c r="AI1697" s="5">
        <v>44.19</v>
      </c>
      <c r="AJ1697" s="7">
        <v>212</v>
      </c>
      <c r="AK1697" s="7">
        <v>11616279</v>
      </c>
      <c r="AL1697" s="6">
        <v>801.29092500000002</v>
      </c>
      <c r="AM1697" s="7">
        <v>12017897</v>
      </c>
      <c r="AN1697" s="5">
        <v>45.713709999999999</v>
      </c>
    </row>
    <row r="1698" spans="1:40" x14ac:dyDescent="0.3">
      <c r="A1698" s="4" t="s">
        <v>1747</v>
      </c>
      <c r="B1698" s="2">
        <v>4044652</v>
      </c>
      <c r="C1698" s="1" t="s">
        <v>41</v>
      </c>
      <c r="D1698" s="5">
        <v>1659.94165628</v>
      </c>
      <c r="E1698" s="6" t="s">
        <v>42</v>
      </c>
      <c r="F1698" s="6">
        <v>2815.9006559999998</v>
      </c>
      <c r="G1698" s="5">
        <v>0.06</v>
      </c>
      <c r="H1698" s="5">
        <v>105.866666666667</v>
      </c>
      <c r="I1698" s="5">
        <v>0.06</v>
      </c>
      <c r="J1698" s="5">
        <v>105.866666666667</v>
      </c>
      <c r="K1698" s="5">
        <v>1.73424996134269</v>
      </c>
      <c r="L1698" s="5">
        <v>1.5410646561460501</v>
      </c>
      <c r="M1698" s="5" t="s">
        <v>799</v>
      </c>
      <c r="N1698" s="5" t="s">
        <v>42</v>
      </c>
      <c r="O1698" s="5" t="s">
        <v>42</v>
      </c>
      <c r="P1698" s="5" t="s">
        <v>42</v>
      </c>
      <c r="Q1698" s="5" t="s">
        <v>42</v>
      </c>
      <c r="R1698" s="5" t="s">
        <v>42</v>
      </c>
      <c r="S1698" s="1" t="s">
        <v>49</v>
      </c>
      <c r="T1698" s="7">
        <v>233255</v>
      </c>
      <c r="U1698" s="7">
        <v>296527</v>
      </c>
      <c r="V1698" s="7">
        <v>271965</v>
      </c>
      <c r="W1698" s="7">
        <v>252843</v>
      </c>
      <c r="X1698" s="7">
        <v>213753</v>
      </c>
      <c r="Y1698" s="7">
        <v>216624</v>
      </c>
      <c r="Z1698" s="7">
        <v>213969</v>
      </c>
      <c r="AA1698" s="7">
        <v>233255</v>
      </c>
      <c r="AB1698" s="5" t="s">
        <v>42</v>
      </c>
      <c r="AC1698" s="5" t="s">
        <v>42</v>
      </c>
      <c r="AD1698" s="5" t="s">
        <v>42</v>
      </c>
      <c r="AE1698" s="5" t="s">
        <v>42</v>
      </c>
      <c r="AF1698" s="7">
        <v>104725436</v>
      </c>
      <c r="AG1698" s="7">
        <v>104755270</v>
      </c>
      <c r="AH1698" s="7">
        <v>105046146</v>
      </c>
      <c r="AI1698" s="5">
        <v>12.48</v>
      </c>
      <c r="AJ1698" s="7">
        <v>134</v>
      </c>
      <c r="AK1698" s="7">
        <v>13054751</v>
      </c>
      <c r="AL1698" s="6">
        <v>207.30944500000001</v>
      </c>
      <c r="AM1698" s="7">
        <v>26895805</v>
      </c>
      <c r="AN1698" s="5">
        <v>25.702760000000001</v>
      </c>
    </row>
    <row r="1699" spans="1:40" x14ac:dyDescent="0.3">
      <c r="A1699" s="4" t="s">
        <v>1748</v>
      </c>
      <c r="B1699" s="2">
        <v>4166549</v>
      </c>
      <c r="C1699" s="1" t="s">
        <v>54</v>
      </c>
      <c r="D1699" s="5">
        <v>1558.8737723199999</v>
      </c>
      <c r="E1699" s="6">
        <v>3643.6697720000002</v>
      </c>
      <c r="F1699" s="6">
        <v>3518.7453770000002</v>
      </c>
      <c r="G1699" s="8">
        <v>1.17</v>
      </c>
      <c r="H1699" s="5">
        <v>13.980641</v>
      </c>
      <c r="I1699" s="8">
        <v>1.17</v>
      </c>
      <c r="J1699" s="5">
        <v>13.980641</v>
      </c>
      <c r="K1699" s="5">
        <v>7.5485872900000004</v>
      </c>
      <c r="L1699" s="5">
        <v>2.4049118100000002</v>
      </c>
      <c r="M1699" s="5" t="s">
        <v>799</v>
      </c>
      <c r="N1699" s="5">
        <v>8.9720984148209801</v>
      </c>
      <c r="O1699" s="5">
        <v>12.259471639953601</v>
      </c>
      <c r="P1699" s="5">
        <v>0.20957000000000001</v>
      </c>
      <c r="Q1699" s="5">
        <v>7.8644530000000001</v>
      </c>
      <c r="R1699" s="5">
        <v>7.8644530000000001</v>
      </c>
      <c r="S1699" s="1" t="s">
        <v>49</v>
      </c>
      <c r="T1699" s="7">
        <v>16492174</v>
      </c>
      <c r="U1699" s="7">
        <v>18877886</v>
      </c>
      <c r="V1699" s="7">
        <v>13248277</v>
      </c>
      <c r="W1699" s="7">
        <v>8321599</v>
      </c>
      <c r="X1699" s="7">
        <v>17386440</v>
      </c>
      <c r="Y1699" s="7">
        <v>17185247</v>
      </c>
      <c r="Z1699" s="7">
        <v>16607239</v>
      </c>
      <c r="AA1699" s="7">
        <v>16492174</v>
      </c>
      <c r="AB1699" s="8">
        <v>6.1760000000000002</v>
      </c>
      <c r="AC1699" s="8">
        <v>6.4089999999999998</v>
      </c>
      <c r="AD1699" s="8">
        <v>2.13</v>
      </c>
      <c r="AE1699" s="8">
        <v>2.282</v>
      </c>
      <c r="AF1699" s="7">
        <v>33727256</v>
      </c>
      <c r="AG1699" s="7">
        <v>33802582</v>
      </c>
      <c r="AH1699" s="7">
        <v>33965357</v>
      </c>
      <c r="AI1699" s="5">
        <v>43.32</v>
      </c>
      <c r="AJ1699" s="7">
        <v>117</v>
      </c>
      <c r="AK1699" s="7">
        <v>14610787</v>
      </c>
      <c r="AL1699" s="6">
        <v>675.31057499999997</v>
      </c>
      <c r="AM1699" s="7">
        <v>26909007</v>
      </c>
      <c r="AN1699" s="5">
        <v>79.78416</v>
      </c>
    </row>
    <row r="1700" spans="1:40" x14ac:dyDescent="0.3">
      <c r="A1700" s="4" t="s">
        <v>1749</v>
      </c>
      <c r="B1700" s="2">
        <v>4649403</v>
      </c>
      <c r="C1700" s="1" t="s">
        <v>54</v>
      </c>
      <c r="D1700" s="5">
        <v>1521.5312229000001</v>
      </c>
      <c r="E1700" s="6">
        <v>2612.0362220000002</v>
      </c>
      <c r="F1700" s="6" t="s">
        <v>42</v>
      </c>
      <c r="G1700" s="5">
        <v>0.47</v>
      </c>
      <c r="H1700" s="5">
        <v>171.56583599999999</v>
      </c>
      <c r="I1700" s="5">
        <v>0.47</v>
      </c>
      <c r="J1700" s="5">
        <v>171.56583599999999</v>
      </c>
      <c r="K1700" s="5" t="s">
        <v>799</v>
      </c>
      <c r="L1700" s="5">
        <v>1.5174693099999998</v>
      </c>
      <c r="M1700" s="5">
        <v>23.380213000000001</v>
      </c>
      <c r="N1700" s="5" t="s">
        <v>42</v>
      </c>
      <c r="O1700" s="5" t="s">
        <v>42</v>
      </c>
      <c r="P1700" s="5">
        <v>0.62121700000000002</v>
      </c>
      <c r="Q1700" s="5">
        <v>7.0804830000000001</v>
      </c>
      <c r="R1700" s="5">
        <v>7.0804830000000001</v>
      </c>
      <c r="S1700" s="1" t="s">
        <v>49</v>
      </c>
      <c r="T1700" s="7">
        <v>3963126</v>
      </c>
      <c r="U1700" s="7">
        <v>2890860</v>
      </c>
      <c r="V1700" s="7">
        <v>1783665</v>
      </c>
      <c r="W1700" s="7">
        <v>1395529</v>
      </c>
      <c r="X1700" s="7">
        <v>4204710</v>
      </c>
      <c r="Y1700" s="7">
        <v>4124561</v>
      </c>
      <c r="Z1700" s="7">
        <v>4030230</v>
      </c>
      <c r="AA1700" s="7">
        <v>3963126</v>
      </c>
      <c r="AB1700" s="8">
        <v>8.4489999999999998</v>
      </c>
      <c r="AC1700" s="8">
        <v>7.931</v>
      </c>
      <c r="AD1700" s="8">
        <v>5.9859999999999998</v>
      </c>
      <c r="AE1700" s="8">
        <v>6.1680000000000001</v>
      </c>
      <c r="AF1700" s="7">
        <v>31556556</v>
      </c>
      <c r="AG1700" s="7">
        <v>31480227</v>
      </c>
      <c r="AH1700" s="7">
        <v>31186590</v>
      </c>
      <c r="AI1700" s="5">
        <v>45.17</v>
      </c>
      <c r="AJ1700" s="7">
        <v>220</v>
      </c>
      <c r="AK1700" s="7">
        <v>14256533</v>
      </c>
      <c r="AL1700" s="6">
        <v>687.307455</v>
      </c>
      <c r="AM1700" s="7">
        <v>16901626</v>
      </c>
      <c r="AN1700" s="5">
        <v>53.55312</v>
      </c>
    </row>
    <row r="1701" spans="1:40" x14ac:dyDescent="0.3">
      <c r="A1701" s="4" t="s">
        <v>1750</v>
      </c>
      <c r="B1701" s="2">
        <v>4810798</v>
      </c>
      <c r="C1701" s="1" t="s">
        <v>41</v>
      </c>
      <c r="D1701" s="5">
        <v>1733.86438428</v>
      </c>
      <c r="E1701" s="6">
        <v>3447.659384</v>
      </c>
      <c r="F1701" s="6" t="s">
        <v>42</v>
      </c>
      <c r="G1701" s="5">
        <v>-0.14000000000000001</v>
      </c>
      <c r="H1701" s="5" t="s">
        <v>799</v>
      </c>
      <c r="I1701" s="5">
        <v>-0.14000000000000001</v>
      </c>
      <c r="J1701" s="5" t="s">
        <v>799</v>
      </c>
      <c r="K1701" s="5" t="s">
        <v>799</v>
      </c>
      <c r="L1701" s="5">
        <v>1.13904801</v>
      </c>
      <c r="M1701" s="5">
        <v>45.670732000000001</v>
      </c>
      <c r="N1701" s="5" t="s">
        <v>42</v>
      </c>
      <c r="O1701" s="5" t="s">
        <v>42</v>
      </c>
      <c r="P1701" s="5">
        <v>2.20309</v>
      </c>
      <c r="Q1701" s="5">
        <v>9.9654860000000003</v>
      </c>
      <c r="R1701" s="5">
        <v>9.9654860000000003</v>
      </c>
      <c r="S1701" s="1" t="s">
        <v>49</v>
      </c>
      <c r="T1701" s="7">
        <v>1541573</v>
      </c>
      <c r="U1701" s="7">
        <v>1557666</v>
      </c>
      <c r="V1701" s="7">
        <v>1542448</v>
      </c>
      <c r="W1701" s="7">
        <v>1371868</v>
      </c>
      <c r="X1701" s="7">
        <v>1564920</v>
      </c>
      <c r="Y1701" s="7">
        <v>1566507</v>
      </c>
      <c r="Z1701" s="7">
        <v>1529599</v>
      </c>
      <c r="AA1701" s="7">
        <v>1541573</v>
      </c>
      <c r="AB1701" s="8">
        <v>61.49</v>
      </c>
      <c r="AC1701" s="5">
        <v>59.588999999999999</v>
      </c>
      <c r="AD1701" s="5">
        <v>24.882000000000001</v>
      </c>
      <c r="AE1701" s="5">
        <v>20.515999999999998</v>
      </c>
      <c r="AF1701" s="7">
        <v>77134000</v>
      </c>
      <c r="AG1701" s="7">
        <v>77583000</v>
      </c>
      <c r="AH1701" s="7">
        <v>79112000</v>
      </c>
      <c r="AI1701" s="5">
        <v>93.99</v>
      </c>
      <c r="AJ1701" s="7">
        <v>283</v>
      </c>
      <c r="AK1701" s="7">
        <v>72529537</v>
      </c>
      <c r="AL1701" s="6">
        <v>1629.7386959999999</v>
      </c>
      <c r="AM1701" s="7">
        <v>66107264</v>
      </c>
      <c r="AN1701" s="5">
        <v>85.67165</v>
      </c>
    </row>
    <row r="1702" spans="1:40" x14ac:dyDescent="0.3">
      <c r="A1702" s="4" t="s">
        <v>1751</v>
      </c>
      <c r="B1702" s="2">
        <v>4425850</v>
      </c>
      <c r="C1702" s="1" t="s">
        <v>41</v>
      </c>
      <c r="D1702" s="5">
        <v>2724.5486000000001</v>
      </c>
      <c r="E1702" s="6">
        <v>3382.5936000000002</v>
      </c>
      <c r="F1702" s="6" t="s">
        <v>42</v>
      </c>
      <c r="G1702" s="5">
        <v>0.3</v>
      </c>
      <c r="H1702" s="5">
        <v>17.894431999999998</v>
      </c>
      <c r="I1702" s="5">
        <v>0.3</v>
      </c>
      <c r="J1702" s="5">
        <v>17.894431999999998</v>
      </c>
      <c r="K1702" s="5">
        <v>4.3821022699999999</v>
      </c>
      <c r="L1702" s="5">
        <v>2.8292369800000001</v>
      </c>
      <c r="M1702" s="5" t="s">
        <v>799</v>
      </c>
      <c r="N1702" s="5" t="s">
        <v>42</v>
      </c>
      <c r="O1702" s="5" t="s">
        <v>42</v>
      </c>
      <c r="P1702" s="5">
        <v>0.51604300000000003</v>
      </c>
      <c r="Q1702" s="5">
        <v>9.0670479999999998</v>
      </c>
      <c r="R1702" s="5">
        <v>9.0670479999999998</v>
      </c>
      <c r="S1702" s="1" t="s">
        <v>152</v>
      </c>
      <c r="T1702" s="7">
        <v>6568272</v>
      </c>
      <c r="U1702" s="7">
        <v>6471471</v>
      </c>
      <c r="V1702" s="7">
        <v>6499405</v>
      </c>
      <c r="W1702" s="7">
        <v>5912066</v>
      </c>
      <c r="X1702" s="7">
        <v>6554872</v>
      </c>
      <c r="Y1702" s="7">
        <v>6533269</v>
      </c>
      <c r="Z1702" s="7">
        <v>6568272</v>
      </c>
      <c r="AA1702" s="7">
        <v>6566764</v>
      </c>
      <c r="AB1702" s="5">
        <v>21.013999999999999</v>
      </c>
      <c r="AC1702" s="5">
        <v>20.792000000000002</v>
      </c>
      <c r="AD1702" s="8">
        <v>5.4039999999999999</v>
      </c>
      <c r="AE1702" s="8">
        <v>5.0819999999999999</v>
      </c>
      <c r="AF1702" s="7">
        <v>88317000</v>
      </c>
      <c r="AG1702" s="7">
        <v>88146000</v>
      </c>
      <c r="AH1702" s="7">
        <v>94089000</v>
      </c>
      <c r="AI1702" s="5">
        <v>85.63</v>
      </c>
      <c r="AJ1702" s="7">
        <v>336</v>
      </c>
      <c r="AK1702" s="7">
        <v>75626491</v>
      </c>
      <c r="AL1702" s="6">
        <v>2333.0772470000002</v>
      </c>
      <c r="AM1702" s="7">
        <v>79956712</v>
      </c>
      <c r="AN1702" s="8">
        <v>90.534800000000004</v>
      </c>
    </row>
    <row r="1703" spans="1:40" x14ac:dyDescent="0.3">
      <c r="A1703" s="4" t="s">
        <v>1752</v>
      </c>
      <c r="B1703" s="2">
        <v>111746423</v>
      </c>
      <c r="C1703" s="1" t="s">
        <v>41</v>
      </c>
      <c r="D1703" s="5">
        <v>1653.171</v>
      </c>
      <c r="E1703" s="6">
        <v>2754.6709999999998</v>
      </c>
      <c r="F1703" s="6" t="s">
        <v>42</v>
      </c>
      <c r="G1703" s="5">
        <v>-0.21</v>
      </c>
      <c r="H1703" s="5" t="s">
        <v>799</v>
      </c>
      <c r="I1703" s="5">
        <v>-0.315</v>
      </c>
      <c r="J1703" s="5" t="s">
        <v>799</v>
      </c>
      <c r="K1703" s="5" t="s">
        <v>799</v>
      </c>
      <c r="L1703" s="5">
        <v>1.0922776000000001</v>
      </c>
      <c r="M1703" s="5">
        <v>7.3105909999999996</v>
      </c>
      <c r="N1703" s="5" t="s">
        <v>42</v>
      </c>
      <c r="O1703" s="5" t="s">
        <v>42</v>
      </c>
      <c r="P1703" s="5">
        <v>0.92575300000000005</v>
      </c>
      <c r="Q1703" s="5">
        <v>48.863343999999998</v>
      </c>
      <c r="R1703" s="5">
        <v>48.863343999999998</v>
      </c>
      <c r="S1703" s="1" t="s">
        <v>49</v>
      </c>
      <c r="T1703" s="7">
        <v>3109000</v>
      </c>
      <c r="U1703" s="7">
        <v>3096100</v>
      </c>
      <c r="V1703" s="7">
        <v>3057500</v>
      </c>
      <c r="W1703" s="7">
        <v>2580300</v>
      </c>
      <c r="X1703" s="7">
        <v>2975600</v>
      </c>
      <c r="Y1703" s="7">
        <v>3014500</v>
      </c>
      <c r="Z1703" s="7">
        <v>3077200</v>
      </c>
      <c r="AA1703" s="7">
        <v>3109000</v>
      </c>
      <c r="AB1703" s="5">
        <v>16.739000000000001</v>
      </c>
      <c r="AC1703" s="5">
        <v>15.288</v>
      </c>
      <c r="AD1703" s="8">
        <v>5.9119999999999999</v>
      </c>
      <c r="AE1703" s="5">
        <v>0.91100000000000003</v>
      </c>
      <c r="AF1703" s="7">
        <v>89700000</v>
      </c>
      <c r="AG1703" s="7">
        <v>89500000</v>
      </c>
      <c r="AH1703" s="7">
        <v>88800000</v>
      </c>
      <c r="AI1703" s="5">
        <v>92.99</v>
      </c>
      <c r="AJ1703" s="7">
        <v>444</v>
      </c>
      <c r="AK1703" s="7">
        <v>83415864</v>
      </c>
      <c r="AL1703" s="6">
        <v>1537.3543729999999</v>
      </c>
      <c r="AM1703" s="7">
        <v>73997444</v>
      </c>
      <c r="AN1703" s="5">
        <v>82.49436</v>
      </c>
    </row>
    <row r="1704" spans="1:40" x14ac:dyDescent="0.3">
      <c r="A1704" s="4" t="s">
        <v>1753</v>
      </c>
      <c r="B1704" s="2">
        <v>19082995</v>
      </c>
      <c r="C1704" s="1" t="s">
        <v>54</v>
      </c>
      <c r="D1704" s="5">
        <v>1882.9874439</v>
      </c>
      <c r="E1704" s="6" t="s">
        <v>42</v>
      </c>
      <c r="F1704" s="6">
        <v>3636.124444</v>
      </c>
      <c r="G1704" s="5" t="s">
        <v>42</v>
      </c>
      <c r="H1704" s="5">
        <v>8.3647058823529399</v>
      </c>
      <c r="I1704" s="5" t="s">
        <v>42</v>
      </c>
      <c r="J1704" s="5">
        <v>8.3647058823529399</v>
      </c>
      <c r="K1704" s="5">
        <v>1.0241888334712501</v>
      </c>
      <c r="L1704" s="5">
        <v>1.0241888334712501</v>
      </c>
      <c r="M1704" s="5" t="s">
        <v>799</v>
      </c>
      <c r="N1704" s="5" t="s">
        <v>42</v>
      </c>
      <c r="O1704" s="5" t="s">
        <v>42</v>
      </c>
      <c r="P1704" s="5" t="s">
        <v>42</v>
      </c>
      <c r="Q1704" s="5" t="s">
        <v>42</v>
      </c>
      <c r="R1704" s="5">
        <v>10.755950753571099</v>
      </c>
      <c r="S1704" s="1" t="s">
        <v>49</v>
      </c>
      <c r="T1704" s="7">
        <v>290866</v>
      </c>
      <c r="U1704" s="7">
        <v>86963</v>
      </c>
      <c r="V1704" s="7">
        <v>110146</v>
      </c>
      <c r="W1704" s="7">
        <v>26246</v>
      </c>
      <c r="X1704" s="7">
        <v>296367</v>
      </c>
      <c r="Y1704" s="7">
        <v>312153</v>
      </c>
      <c r="Z1704" s="7">
        <v>303521</v>
      </c>
      <c r="AA1704" s="7">
        <v>290866</v>
      </c>
      <c r="AB1704" s="5" t="s">
        <v>42</v>
      </c>
      <c r="AC1704" s="5" t="s">
        <v>42</v>
      </c>
      <c r="AD1704" s="5" t="s">
        <v>42</v>
      </c>
      <c r="AE1704" s="5" t="s">
        <v>42</v>
      </c>
      <c r="AF1704" s="7">
        <v>89008972</v>
      </c>
      <c r="AG1704" s="7">
        <v>89407009</v>
      </c>
      <c r="AH1704" s="7">
        <v>72018635</v>
      </c>
      <c r="AI1704" s="5">
        <v>19.690000000000001</v>
      </c>
      <c r="AJ1704" s="7">
        <v>55</v>
      </c>
      <c r="AK1704" s="7">
        <v>17378818</v>
      </c>
      <c r="AL1704" s="6">
        <v>370.69018699999998</v>
      </c>
      <c r="AM1704" s="7" t="s">
        <v>42</v>
      </c>
      <c r="AN1704" s="5" t="s">
        <v>42</v>
      </c>
    </row>
    <row r="1705" spans="1:40" x14ac:dyDescent="0.3">
      <c r="A1705" s="4" t="s">
        <v>1754</v>
      </c>
      <c r="B1705" s="2">
        <v>4070588</v>
      </c>
      <c r="C1705" s="1" t="s">
        <v>41</v>
      </c>
      <c r="D1705" s="5">
        <v>1575.3485376000001</v>
      </c>
      <c r="E1705" s="6">
        <v>3003.264537</v>
      </c>
      <c r="F1705" s="6" t="s">
        <v>42</v>
      </c>
      <c r="G1705" s="5">
        <v>0.55000000000000004</v>
      </c>
      <c r="H1705" s="5">
        <v>19.315895000000001</v>
      </c>
      <c r="I1705" s="5">
        <v>0.55000000000000004</v>
      </c>
      <c r="J1705" s="5">
        <v>19.315895000000001</v>
      </c>
      <c r="K1705" s="5">
        <v>28.180039139999998</v>
      </c>
      <c r="L1705" s="5">
        <v>2.5746468800000004</v>
      </c>
      <c r="M1705" s="5">
        <v>18.332272</v>
      </c>
      <c r="N1705" s="5" t="s">
        <v>42</v>
      </c>
      <c r="O1705" s="5" t="s">
        <v>42</v>
      </c>
      <c r="P1705" s="5">
        <v>0.70508700000000002</v>
      </c>
      <c r="Q1705" s="5">
        <v>5.1644480000000001</v>
      </c>
      <c r="R1705" s="5">
        <v>5.1644480000000001</v>
      </c>
      <c r="S1705" s="1" t="s">
        <v>49</v>
      </c>
      <c r="T1705" s="7">
        <v>3992413</v>
      </c>
      <c r="U1705" s="7">
        <v>4245392</v>
      </c>
      <c r="V1705" s="7">
        <v>4583451</v>
      </c>
      <c r="W1705" s="7">
        <v>2814191</v>
      </c>
      <c r="X1705" s="7">
        <v>4259427</v>
      </c>
      <c r="Y1705" s="7">
        <v>4169666</v>
      </c>
      <c r="Z1705" s="7">
        <v>4072319</v>
      </c>
      <c r="AA1705" s="7">
        <v>3992413</v>
      </c>
      <c r="AB1705" s="5">
        <v>50.652999999999999</v>
      </c>
      <c r="AC1705" s="5">
        <v>48.944000000000003</v>
      </c>
      <c r="AD1705" s="8">
        <v>7.423</v>
      </c>
      <c r="AE1705" s="8">
        <v>9.7089999999999996</v>
      </c>
      <c r="AF1705" s="7">
        <v>54695602</v>
      </c>
      <c r="AG1705" s="7">
        <v>54655510</v>
      </c>
      <c r="AH1705" s="7">
        <v>55083485</v>
      </c>
      <c r="AI1705" s="8">
        <v>83.2</v>
      </c>
      <c r="AJ1705" s="7">
        <v>302</v>
      </c>
      <c r="AK1705" s="7">
        <v>45511961</v>
      </c>
      <c r="AL1705" s="6">
        <v>1310.7444760000001</v>
      </c>
      <c r="AM1705" s="7">
        <v>48426749</v>
      </c>
      <c r="AN1705" s="5">
        <v>88.532179999999997</v>
      </c>
    </row>
    <row r="1706" spans="1:40" x14ac:dyDescent="0.3">
      <c r="A1706" s="4" t="s">
        <v>1755</v>
      </c>
      <c r="B1706" s="2">
        <v>19517579</v>
      </c>
      <c r="C1706" s="1" t="s">
        <v>54</v>
      </c>
      <c r="D1706" s="5">
        <v>1493.63285045</v>
      </c>
      <c r="E1706" s="6">
        <v>4391.6768499999998</v>
      </c>
      <c r="F1706" s="6" t="s">
        <v>42</v>
      </c>
      <c r="G1706" s="5">
        <v>0.15</v>
      </c>
      <c r="H1706" s="5" t="s">
        <v>799</v>
      </c>
      <c r="I1706" s="5">
        <v>0.15</v>
      </c>
      <c r="J1706" s="5" t="s">
        <v>799</v>
      </c>
      <c r="K1706" s="5">
        <v>1.00899261</v>
      </c>
      <c r="L1706" s="5">
        <v>1.00899261</v>
      </c>
      <c r="M1706" s="5">
        <v>5.1097859999999997</v>
      </c>
      <c r="N1706" s="5" t="s">
        <v>42</v>
      </c>
      <c r="O1706" s="5" t="s">
        <v>42</v>
      </c>
      <c r="P1706" s="5">
        <v>7.0986000000000002</v>
      </c>
      <c r="Q1706" s="5">
        <v>8.1873930000000001</v>
      </c>
      <c r="R1706" s="5">
        <v>8.1873930000000001</v>
      </c>
      <c r="S1706" s="1" t="s">
        <v>49</v>
      </c>
      <c r="T1706" s="7">
        <v>593356</v>
      </c>
      <c r="U1706" s="7">
        <v>369612</v>
      </c>
      <c r="V1706" s="7">
        <v>120588</v>
      </c>
      <c r="W1706" s="7">
        <v>45699</v>
      </c>
      <c r="X1706" s="7">
        <v>618668</v>
      </c>
      <c r="Y1706" s="7">
        <v>626003</v>
      </c>
      <c r="Z1706" s="7">
        <v>593921</v>
      </c>
      <c r="AA1706" s="7">
        <v>593356</v>
      </c>
      <c r="AB1706" s="8">
        <v>100</v>
      </c>
      <c r="AC1706" s="8">
        <v>100</v>
      </c>
      <c r="AD1706" s="5">
        <v>86.878</v>
      </c>
      <c r="AE1706" s="5">
        <v>86.701999999999998</v>
      </c>
      <c r="AF1706" s="7">
        <v>79288976</v>
      </c>
      <c r="AG1706" s="7">
        <v>80595566</v>
      </c>
      <c r="AH1706" s="7">
        <v>81763078</v>
      </c>
      <c r="AI1706" s="5">
        <v>90.71</v>
      </c>
      <c r="AJ1706" s="7">
        <v>256</v>
      </c>
      <c r="AK1706" s="7">
        <v>71872793</v>
      </c>
      <c r="AL1706" s="6">
        <v>1354.802148</v>
      </c>
      <c r="AM1706" s="7">
        <v>78629902</v>
      </c>
      <c r="AN1706" s="8">
        <v>99.232799999999997</v>
      </c>
    </row>
    <row r="1707" spans="1:40" x14ac:dyDescent="0.3">
      <c r="A1707" s="4" t="s">
        <v>1756</v>
      </c>
      <c r="B1707" s="2">
        <v>4915501</v>
      </c>
      <c r="C1707" s="1" t="s">
        <v>54</v>
      </c>
      <c r="D1707" s="5">
        <v>1807.7417621</v>
      </c>
      <c r="E1707" s="6">
        <v>1989.882762</v>
      </c>
      <c r="F1707" s="6" t="s">
        <v>42</v>
      </c>
      <c r="G1707" s="5">
        <v>0.71</v>
      </c>
      <c r="H1707" s="5">
        <v>15.006887000000001</v>
      </c>
      <c r="I1707" s="5">
        <v>0.71</v>
      </c>
      <c r="J1707" s="5">
        <v>15.006887000000001</v>
      </c>
      <c r="K1707" s="5">
        <v>2.4572878499999997</v>
      </c>
      <c r="L1707" s="5">
        <v>1.7971134</v>
      </c>
      <c r="M1707" s="5">
        <v>16.787365000000001</v>
      </c>
      <c r="N1707" s="5" t="s">
        <v>42</v>
      </c>
      <c r="O1707" s="5" t="s">
        <v>42</v>
      </c>
      <c r="P1707" s="5">
        <v>0.96106400000000003</v>
      </c>
      <c r="Q1707" s="5">
        <v>6.5050429999999997</v>
      </c>
      <c r="R1707" s="5">
        <v>6.5050429999999997</v>
      </c>
      <c r="S1707" s="1" t="s">
        <v>152</v>
      </c>
      <c r="T1707" s="7">
        <v>2047027</v>
      </c>
      <c r="U1707" s="7">
        <v>2349433</v>
      </c>
      <c r="V1707" s="7">
        <v>2356811</v>
      </c>
      <c r="W1707" s="7">
        <v>1734244</v>
      </c>
      <c r="X1707" s="7">
        <v>2070500</v>
      </c>
      <c r="Y1707" s="7">
        <v>2060908</v>
      </c>
      <c r="Z1707" s="7">
        <v>2047027</v>
      </c>
      <c r="AA1707" s="7">
        <v>2054779</v>
      </c>
      <c r="AB1707" s="5">
        <v>43.280999999999999</v>
      </c>
      <c r="AC1707" s="5">
        <v>43.372999999999998</v>
      </c>
      <c r="AD1707" s="8">
        <v>10.089</v>
      </c>
      <c r="AE1707" s="8">
        <v>9.9350000000000005</v>
      </c>
      <c r="AF1707" s="7">
        <v>41647000</v>
      </c>
      <c r="AG1707" s="7">
        <v>42015000</v>
      </c>
      <c r="AH1707" s="7">
        <v>42875000</v>
      </c>
      <c r="AI1707" s="5">
        <v>99.06</v>
      </c>
      <c r="AJ1707" s="7">
        <v>292</v>
      </c>
      <c r="AK1707" s="7">
        <v>41091910</v>
      </c>
      <c r="AL1707" s="6">
        <v>1790.785437</v>
      </c>
      <c r="AM1707" s="7">
        <v>41125022</v>
      </c>
      <c r="AN1707" s="5">
        <v>99.141840000000002</v>
      </c>
    </row>
    <row r="1708" spans="1:40" x14ac:dyDescent="0.3">
      <c r="A1708" s="4" t="s">
        <v>1757</v>
      </c>
      <c r="B1708" s="2">
        <v>13039048</v>
      </c>
      <c r="C1708" s="1" t="s">
        <v>41</v>
      </c>
      <c r="D1708" s="5">
        <v>1823.9188012</v>
      </c>
      <c r="E1708" s="6">
        <v>1997.563801</v>
      </c>
      <c r="F1708" s="6" t="s">
        <v>42</v>
      </c>
      <c r="G1708" s="5">
        <v>-0.1</v>
      </c>
      <c r="H1708" s="5" t="s">
        <v>799</v>
      </c>
      <c r="I1708" s="5">
        <v>-0.1</v>
      </c>
      <c r="J1708" s="5" t="s">
        <v>799</v>
      </c>
      <c r="K1708" s="5" t="s">
        <v>799</v>
      </c>
      <c r="L1708" s="5">
        <v>2.5280398800000001</v>
      </c>
      <c r="M1708" s="5">
        <v>59.663865999999999</v>
      </c>
      <c r="N1708" s="5" t="s">
        <v>42</v>
      </c>
      <c r="O1708" s="5" t="s">
        <v>42</v>
      </c>
      <c r="P1708" s="5">
        <v>3.2477019999999999</v>
      </c>
      <c r="Q1708" s="5" t="s">
        <v>799</v>
      </c>
      <c r="R1708" s="5" t="s">
        <v>799</v>
      </c>
      <c r="S1708" s="1" t="s">
        <v>49</v>
      </c>
      <c r="T1708" s="7">
        <v>560571</v>
      </c>
      <c r="U1708" s="7">
        <v>478776</v>
      </c>
      <c r="V1708" s="7">
        <v>366388</v>
      </c>
      <c r="W1708" s="7">
        <v>269132</v>
      </c>
      <c r="X1708" s="7">
        <v>615070</v>
      </c>
      <c r="Y1708" s="7">
        <v>598409</v>
      </c>
      <c r="Z1708" s="7">
        <v>580482</v>
      </c>
      <c r="AA1708" s="7">
        <v>560571</v>
      </c>
      <c r="AB1708" s="5">
        <v>80.001999999999995</v>
      </c>
      <c r="AC1708" s="5">
        <v>79.585999999999999</v>
      </c>
      <c r="AD1708" s="5">
        <v>-9.7330000000000005</v>
      </c>
      <c r="AE1708" s="5">
        <v>-1.429</v>
      </c>
      <c r="AF1708" s="7">
        <v>128271786</v>
      </c>
      <c r="AG1708" s="7">
        <v>127466599</v>
      </c>
      <c r="AH1708" s="7">
        <v>125726004</v>
      </c>
      <c r="AI1708" s="5">
        <v>46.71</v>
      </c>
      <c r="AJ1708" s="7">
        <v>217</v>
      </c>
      <c r="AK1708" s="7">
        <v>59997988</v>
      </c>
      <c r="AL1708" s="6">
        <v>851.97142899999994</v>
      </c>
      <c r="AM1708" s="7">
        <v>63003923</v>
      </c>
      <c r="AN1708" s="5">
        <v>49.051290000000002</v>
      </c>
    </row>
    <row r="1709" spans="1:40" x14ac:dyDescent="0.3">
      <c r="A1709" s="4" t="s">
        <v>1758</v>
      </c>
      <c r="B1709" s="2">
        <v>100608</v>
      </c>
      <c r="C1709" s="1" t="s">
        <v>41</v>
      </c>
      <c r="D1709" s="5">
        <v>1758.1343701200001</v>
      </c>
      <c r="E1709" s="6" t="s">
        <v>42</v>
      </c>
      <c r="F1709" s="6">
        <v>1634.9533699999999</v>
      </c>
      <c r="G1709" s="5">
        <v>0.90900000000000003</v>
      </c>
      <c r="H1709" s="5">
        <v>17.903896103896098</v>
      </c>
      <c r="I1709" s="5">
        <v>0.90900000000000003</v>
      </c>
      <c r="J1709" s="5">
        <v>17.903896103896098</v>
      </c>
      <c r="K1709" s="5">
        <v>2.53288956425527</v>
      </c>
      <c r="L1709" s="5">
        <v>2.5148826908618598</v>
      </c>
      <c r="M1709" s="5">
        <v>21.393543999999999</v>
      </c>
      <c r="N1709" s="5" t="s">
        <v>42</v>
      </c>
      <c r="O1709" s="5" t="s">
        <v>42</v>
      </c>
      <c r="P1709" s="5" t="s">
        <v>42</v>
      </c>
      <c r="Q1709" s="5" t="s">
        <v>42</v>
      </c>
      <c r="R1709" s="5" t="s">
        <v>42</v>
      </c>
      <c r="S1709" s="1" t="s">
        <v>49</v>
      </c>
      <c r="T1709" s="7">
        <v>240462</v>
      </c>
      <c r="U1709" s="7">
        <v>244845</v>
      </c>
      <c r="V1709" s="7">
        <v>222460</v>
      </c>
      <c r="W1709" s="7">
        <v>209121</v>
      </c>
      <c r="X1709" s="7">
        <v>239090</v>
      </c>
      <c r="Y1709" s="7">
        <v>237113</v>
      </c>
      <c r="Z1709" s="7">
        <v>237414</v>
      </c>
      <c r="AA1709" s="7">
        <v>240462</v>
      </c>
      <c r="AB1709" s="5" t="s">
        <v>42</v>
      </c>
      <c r="AC1709" s="5" t="s">
        <v>42</v>
      </c>
      <c r="AD1709" s="5" t="s">
        <v>42</v>
      </c>
      <c r="AE1709" s="5" t="s">
        <v>42</v>
      </c>
      <c r="AF1709" s="7">
        <v>25506084</v>
      </c>
      <c r="AG1709" s="7">
        <v>25503744</v>
      </c>
      <c r="AH1709" s="7">
        <v>25431724</v>
      </c>
      <c r="AI1709" s="5">
        <v>83.97</v>
      </c>
      <c r="AJ1709" s="7">
        <v>273</v>
      </c>
      <c r="AK1709" s="7">
        <v>21417213</v>
      </c>
      <c r="AL1709" s="6">
        <v>1476.2884919999999</v>
      </c>
      <c r="AM1709" s="7">
        <v>24765108</v>
      </c>
      <c r="AN1709" s="5">
        <v>97.094909999999999</v>
      </c>
    </row>
    <row r="1710" spans="1:40" x14ac:dyDescent="0.3">
      <c r="A1710" s="4" t="s">
        <v>1759</v>
      </c>
      <c r="B1710" s="2">
        <v>4910385</v>
      </c>
      <c r="C1710" s="1" t="s">
        <v>41</v>
      </c>
      <c r="D1710" s="8">
        <v>1623.5</v>
      </c>
      <c r="E1710" s="6">
        <v>2945.7730000000001</v>
      </c>
      <c r="F1710" s="6" t="s">
        <v>42</v>
      </c>
      <c r="G1710" s="5">
        <v>0.23100000000000001</v>
      </c>
      <c r="H1710" s="5">
        <v>57.878788</v>
      </c>
      <c r="I1710" s="5">
        <v>0.23100000000000001</v>
      </c>
      <c r="J1710" s="5">
        <v>57.878788</v>
      </c>
      <c r="K1710" s="5" t="s">
        <v>799</v>
      </c>
      <c r="L1710" s="5">
        <v>1.3746941100000001</v>
      </c>
      <c r="M1710" s="5" t="s">
        <v>799</v>
      </c>
      <c r="N1710" s="5" t="s">
        <v>42</v>
      </c>
      <c r="O1710" s="5" t="s">
        <v>42</v>
      </c>
      <c r="P1710" s="5">
        <v>1.7203809999999999</v>
      </c>
      <c r="Q1710" s="5">
        <v>10.633753</v>
      </c>
      <c r="R1710" s="5">
        <v>10.633753</v>
      </c>
      <c r="S1710" s="1" t="s">
        <v>49</v>
      </c>
      <c r="T1710" s="7">
        <v>1686104</v>
      </c>
      <c r="U1710" s="7">
        <v>1529898</v>
      </c>
      <c r="V1710" s="7">
        <v>1384391</v>
      </c>
      <c r="W1710" s="7">
        <v>1122036</v>
      </c>
      <c r="X1710" s="7">
        <v>1712279</v>
      </c>
      <c r="Y1710" s="7">
        <v>1739779</v>
      </c>
      <c r="Z1710" s="7">
        <v>1709852</v>
      </c>
      <c r="AA1710" s="7">
        <v>1686104</v>
      </c>
      <c r="AB1710" s="5">
        <v>28.253</v>
      </c>
      <c r="AC1710" s="5">
        <v>27.914000000000001</v>
      </c>
      <c r="AD1710" s="8">
        <v>9.3469999999999995</v>
      </c>
      <c r="AE1710" s="8">
        <v>8.5239999999999991</v>
      </c>
      <c r="AF1710" s="7">
        <v>169799000</v>
      </c>
      <c r="AG1710" s="7">
        <v>169357000</v>
      </c>
      <c r="AH1710" s="7">
        <v>168594000</v>
      </c>
      <c r="AI1710" s="5">
        <v>56.61</v>
      </c>
      <c r="AJ1710" s="7">
        <v>194</v>
      </c>
      <c r="AK1710" s="7">
        <v>96239421</v>
      </c>
      <c r="AL1710" s="6">
        <v>919.08646999999996</v>
      </c>
      <c r="AM1710" s="7">
        <v>85778395</v>
      </c>
      <c r="AN1710" s="5">
        <v>50.457880000000003</v>
      </c>
    </row>
    <row r="1711" spans="1:40" x14ac:dyDescent="0.3">
      <c r="A1711" s="4" t="s">
        <v>1760</v>
      </c>
      <c r="B1711" s="2">
        <v>5721232</v>
      </c>
      <c r="C1711" s="1" t="s">
        <v>54</v>
      </c>
      <c r="D1711" s="5">
        <v>1636.7772909600001</v>
      </c>
      <c r="E1711" s="6">
        <v>2343.1107200000001</v>
      </c>
      <c r="F1711" s="6" t="s">
        <v>42</v>
      </c>
      <c r="G1711" s="5">
        <v>-4.8000000000000001E-2</v>
      </c>
      <c r="H1711" s="5" t="s">
        <v>799</v>
      </c>
      <c r="I1711" s="5">
        <v>-4.8000000000000001E-2</v>
      </c>
      <c r="J1711" s="5" t="s">
        <v>799</v>
      </c>
      <c r="K1711" s="5">
        <v>0.97635271000000001</v>
      </c>
      <c r="L1711" s="5">
        <v>0.97635271000000001</v>
      </c>
      <c r="M1711" s="5">
        <v>10.339559</v>
      </c>
      <c r="N1711" s="5" t="s">
        <v>42</v>
      </c>
      <c r="O1711" s="5" t="s">
        <v>42</v>
      </c>
      <c r="P1711" s="5">
        <v>24.574093999999999</v>
      </c>
      <c r="Q1711" s="5" t="s">
        <v>42</v>
      </c>
      <c r="R1711" s="5" t="s">
        <v>42</v>
      </c>
      <c r="S1711" s="1" t="s">
        <v>49</v>
      </c>
      <c r="T1711" s="7">
        <v>86001.023000000001</v>
      </c>
      <c r="U1711" s="7">
        <v>61786.190999999999</v>
      </c>
      <c r="V1711" s="7">
        <v>67317.157000000007</v>
      </c>
      <c r="W1711" s="7">
        <v>63097.127</v>
      </c>
      <c r="X1711" s="7">
        <v>95348.812999999995</v>
      </c>
      <c r="Y1711" s="7">
        <v>90674.918000000005</v>
      </c>
      <c r="Z1711" s="7">
        <v>86001.023000000001</v>
      </c>
      <c r="AA1711" s="7">
        <v>76115.811000000002</v>
      </c>
      <c r="AB1711" s="8">
        <v>100</v>
      </c>
      <c r="AC1711" s="8">
        <v>100</v>
      </c>
      <c r="AD1711" s="5" t="s">
        <v>42</v>
      </c>
      <c r="AE1711" s="5" t="s">
        <v>42</v>
      </c>
      <c r="AF1711" s="7">
        <v>134431441</v>
      </c>
      <c r="AG1711" s="7">
        <v>134431441</v>
      </c>
      <c r="AH1711" s="7">
        <v>134332953</v>
      </c>
      <c r="AI1711" s="5">
        <v>16.440000000000001</v>
      </c>
      <c r="AJ1711" s="7">
        <v>174</v>
      </c>
      <c r="AK1711" s="7">
        <v>22099986</v>
      </c>
      <c r="AL1711" s="6">
        <v>269.17782899999997</v>
      </c>
      <c r="AM1711" s="7" t="s">
        <v>42</v>
      </c>
      <c r="AN1711" s="5" t="s">
        <v>42</v>
      </c>
    </row>
    <row r="1712" spans="1:40" x14ac:dyDescent="0.3">
      <c r="A1712" s="4" t="s">
        <v>1761</v>
      </c>
      <c r="B1712" s="2">
        <v>29469235</v>
      </c>
      <c r="C1712" s="1" t="s">
        <v>54</v>
      </c>
      <c r="D1712" s="5">
        <v>1868.7934821599999</v>
      </c>
      <c r="E1712" s="6">
        <v>2447.6134820000002</v>
      </c>
      <c r="F1712" s="6" t="s">
        <v>42</v>
      </c>
      <c r="G1712" s="5">
        <v>-0.61399999999999999</v>
      </c>
      <c r="H1712" s="5" t="s">
        <v>799</v>
      </c>
      <c r="I1712" s="5">
        <v>-0.61399999999999999</v>
      </c>
      <c r="J1712" s="5" t="s">
        <v>799</v>
      </c>
      <c r="K1712" s="5" t="s">
        <v>799</v>
      </c>
      <c r="L1712" s="5">
        <v>1.8559395900000002</v>
      </c>
      <c r="M1712" s="5">
        <v>9.7112459999999992</v>
      </c>
      <c r="N1712" s="5" t="s">
        <v>42</v>
      </c>
      <c r="O1712" s="5" t="s">
        <v>42</v>
      </c>
      <c r="P1712" s="5">
        <v>4.5818979999999998</v>
      </c>
      <c r="Q1712" s="5" t="s">
        <v>799</v>
      </c>
      <c r="R1712" s="5" t="s">
        <v>799</v>
      </c>
      <c r="S1712" s="1" t="s">
        <v>49</v>
      </c>
      <c r="T1712" s="7">
        <v>322108</v>
      </c>
      <c r="U1712" s="7">
        <v>360505</v>
      </c>
      <c r="V1712" s="7">
        <v>362338</v>
      </c>
      <c r="W1712" s="7">
        <v>339577</v>
      </c>
      <c r="X1712" s="7">
        <v>534192</v>
      </c>
      <c r="Y1712" s="7">
        <v>388433</v>
      </c>
      <c r="Z1712" s="7">
        <v>337294</v>
      </c>
      <c r="AA1712" s="7">
        <v>322108</v>
      </c>
      <c r="AB1712" s="5">
        <v>43.107999999999997</v>
      </c>
      <c r="AC1712" s="8">
        <v>57</v>
      </c>
      <c r="AD1712" s="5">
        <v>62.103999999999999</v>
      </c>
      <c r="AE1712" s="5">
        <v>-1.577</v>
      </c>
      <c r="AF1712" s="7">
        <v>145240338</v>
      </c>
      <c r="AG1712" s="7">
        <v>145221577</v>
      </c>
      <c r="AH1712" s="7">
        <v>152784298</v>
      </c>
      <c r="AI1712" s="5">
        <v>85.98</v>
      </c>
      <c r="AJ1712" s="7">
        <v>226</v>
      </c>
      <c r="AK1712" s="7">
        <v>125729441</v>
      </c>
      <c r="AL1712" s="6">
        <v>1606.822255</v>
      </c>
      <c r="AM1712" s="7">
        <v>138046219</v>
      </c>
      <c r="AN1712" s="8">
        <v>94.404799999999994</v>
      </c>
    </row>
    <row r="1713" spans="1:40" x14ac:dyDescent="0.3">
      <c r="A1713" s="4" t="s">
        <v>1762</v>
      </c>
      <c r="B1713" s="2">
        <v>4213397</v>
      </c>
      <c r="C1713" s="1" t="s">
        <v>54</v>
      </c>
      <c r="D1713" s="5">
        <v>1844.5166558999999</v>
      </c>
      <c r="E1713" s="6">
        <v>859.71065499999997</v>
      </c>
      <c r="F1713" s="6">
        <v>826.36365599999999</v>
      </c>
      <c r="G1713" s="5">
        <v>0.129</v>
      </c>
      <c r="H1713" s="5">
        <v>35.673912999999999</v>
      </c>
      <c r="I1713" s="5">
        <v>0.129</v>
      </c>
      <c r="J1713" s="5">
        <v>35.673912999999999</v>
      </c>
      <c r="K1713" s="5">
        <v>1.5407004</v>
      </c>
      <c r="L1713" s="5">
        <v>1.37356659</v>
      </c>
      <c r="M1713" s="5" t="s">
        <v>799</v>
      </c>
      <c r="N1713" s="5" t="s">
        <v>42</v>
      </c>
      <c r="O1713" s="5" t="s">
        <v>42</v>
      </c>
      <c r="P1713" s="5">
        <v>0.77593800000000002</v>
      </c>
      <c r="Q1713" s="5">
        <v>6.3360310000000002</v>
      </c>
      <c r="R1713" s="5">
        <v>6.3360310000000002</v>
      </c>
      <c r="S1713" s="1" t="s">
        <v>49</v>
      </c>
      <c r="T1713" s="7">
        <v>1135411</v>
      </c>
      <c r="U1713" s="7">
        <v>1266884</v>
      </c>
      <c r="V1713" s="7">
        <v>892482</v>
      </c>
      <c r="W1713" s="7">
        <v>468450</v>
      </c>
      <c r="X1713" s="7">
        <v>1107963</v>
      </c>
      <c r="Y1713" s="7">
        <v>1077202</v>
      </c>
      <c r="Z1713" s="7">
        <v>1099159</v>
      </c>
      <c r="AA1713" s="7">
        <v>1135411</v>
      </c>
      <c r="AB1713" s="5">
        <v>24.658999999999999</v>
      </c>
      <c r="AC1713" s="5">
        <v>24.876999999999999</v>
      </c>
      <c r="AD1713" s="8">
        <v>9.3699999999999992</v>
      </c>
      <c r="AE1713" s="8">
        <v>10.826000000000001</v>
      </c>
      <c r="AF1713" s="7">
        <v>112401990</v>
      </c>
      <c r="AG1713" s="7">
        <v>111812215</v>
      </c>
      <c r="AH1713" s="7">
        <v>109648769</v>
      </c>
      <c r="AI1713" s="5">
        <v>75.47</v>
      </c>
      <c r="AJ1713" s="7">
        <v>248</v>
      </c>
      <c r="AK1713" s="7">
        <v>84833033</v>
      </c>
      <c r="AL1713" s="6">
        <v>1392.1100710000001</v>
      </c>
      <c r="AM1713" s="7">
        <v>108976924</v>
      </c>
      <c r="AN1713" s="5">
        <v>96.952839999999995</v>
      </c>
    </row>
    <row r="1714" spans="1:40" x14ac:dyDescent="0.3">
      <c r="A1714" s="4" t="s">
        <v>1763</v>
      </c>
      <c r="B1714" s="2">
        <v>1137118</v>
      </c>
      <c r="C1714" s="1" t="s">
        <v>41</v>
      </c>
      <c r="D1714" s="5">
        <v>1679.12813826</v>
      </c>
      <c r="E1714" s="6" t="s">
        <v>42</v>
      </c>
      <c r="F1714" s="6">
        <v>1900.839138</v>
      </c>
      <c r="G1714" s="5">
        <v>0.26</v>
      </c>
      <c r="H1714" s="5">
        <v>17.342105263157901</v>
      </c>
      <c r="I1714" s="5">
        <v>0.26</v>
      </c>
      <c r="J1714" s="5">
        <v>17.342105263157901</v>
      </c>
      <c r="K1714" s="5">
        <v>1.3912040720484899</v>
      </c>
      <c r="L1714" s="5">
        <v>1.0551801943789001</v>
      </c>
      <c r="M1714" s="5">
        <v>6.9478119999999999</v>
      </c>
      <c r="N1714" s="5" t="s">
        <v>42</v>
      </c>
      <c r="O1714" s="5" t="s">
        <v>42</v>
      </c>
      <c r="P1714" s="5" t="s">
        <v>42</v>
      </c>
      <c r="Q1714" s="5" t="s">
        <v>42</v>
      </c>
      <c r="R1714" s="5" t="s">
        <v>42</v>
      </c>
      <c r="S1714" s="1" t="s">
        <v>49</v>
      </c>
      <c r="T1714" s="7">
        <v>539195</v>
      </c>
      <c r="U1714" s="7">
        <v>529927</v>
      </c>
      <c r="V1714" s="7">
        <v>508382</v>
      </c>
      <c r="W1714" s="7">
        <v>524099</v>
      </c>
      <c r="X1714" s="7">
        <v>541479</v>
      </c>
      <c r="Y1714" s="7">
        <v>541676</v>
      </c>
      <c r="Z1714" s="7">
        <v>534014</v>
      </c>
      <c r="AA1714" s="7">
        <v>539195</v>
      </c>
      <c r="AB1714" s="5" t="s">
        <v>42</v>
      </c>
      <c r="AC1714" s="5" t="s">
        <v>42</v>
      </c>
      <c r="AD1714" s="5" t="s">
        <v>42</v>
      </c>
      <c r="AE1714" s="5" t="s">
        <v>42</v>
      </c>
      <c r="AF1714" s="7">
        <v>127400199</v>
      </c>
      <c r="AG1714" s="7">
        <v>127307997</v>
      </c>
      <c r="AH1714" s="7">
        <v>127101349</v>
      </c>
      <c r="AI1714" s="5">
        <v>66.459999999999994</v>
      </c>
      <c r="AJ1714" s="7">
        <v>269</v>
      </c>
      <c r="AK1714" s="7">
        <v>84675256</v>
      </c>
      <c r="AL1714" s="6">
        <v>1116.0198740000001</v>
      </c>
      <c r="AM1714" s="7">
        <v>126091550</v>
      </c>
      <c r="AN1714" s="5">
        <v>98.973190000000002</v>
      </c>
    </row>
    <row r="1715" spans="1:40" x14ac:dyDescent="0.3">
      <c r="A1715" s="4" t="s">
        <v>1764</v>
      </c>
      <c r="B1715" s="2">
        <v>5721564</v>
      </c>
      <c r="C1715" s="1" t="s">
        <v>54</v>
      </c>
      <c r="D1715" s="5">
        <v>1774.48063725</v>
      </c>
      <c r="E1715" s="6">
        <v>1786.740867</v>
      </c>
      <c r="F1715" s="6" t="s">
        <v>42</v>
      </c>
      <c r="G1715" s="5">
        <v>0.35499999999999998</v>
      </c>
      <c r="H1715" s="5">
        <v>36.228814</v>
      </c>
      <c r="I1715" s="5">
        <v>0.35499999999999998</v>
      </c>
      <c r="J1715" s="5">
        <v>36.228814</v>
      </c>
      <c r="K1715" s="5">
        <v>0.92632718999999997</v>
      </c>
      <c r="L1715" s="5">
        <v>0.92632718999999997</v>
      </c>
      <c r="M1715" s="5" t="s">
        <v>42</v>
      </c>
      <c r="N1715" s="5" t="s">
        <v>42</v>
      </c>
      <c r="O1715" s="5" t="s">
        <v>42</v>
      </c>
      <c r="P1715" s="5">
        <v>21.468385000000001</v>
      </c>
      <c r="Q1715" s="5" t="s">
        <v>42</v>
      </c>
      <c r="R1715" s="5" t="s">
        <v>42</v>
      </c>
      <c r="S1715" s="1" t="s">
        <v>56</v>
      </c>
      <c r="T1715" s="7">
        <v>82246.713000000003</v>
      </c>
      <c r="U1715" s="7">
        <v>78459.861999999994</v>
      </c>
      <c r="V1715" s="7">
        <v>83447.212</v>
      </c>
      <c r="W1715" s="7">
        <v>87487.937999999995</v>
      </c>
      <c r="X1715" s="7">
        <v>83226.608999999997</v>
      </c>
      <c r="Y1715" s="7">
        <v>82736.660999999993</v>
      </c>
      <c r="Z1715" s="7">
        <v>82246.713000000003</v>
      </c>
      <c r="AA1715" s="7">
        <v>81225.675000000003</v>
      </c>
      <c r="AB1715" s="8">
        <v>100</v>
      </c>
      <c r="AC1715" s="8">
        <v>100</v>
      </c>
      <c r="AD1715" s="5" t="s">
        <v>42</v>
      </c>
      <c r="AE1715" s="5" t="s">
        <v>42</v>
      </c>
      <c r="AF1715" s="7">
        <v>207541595</v>
      </c>
      <c r="AG1715" s="7">
        <v>207541595</v>
      </c>
      <c r="AH1715" s="7">
        <v>207541595</v>
      </c>
      <c r="AI1715" s="5">
        <v>23.69</v>
      </c>
      <c r="AJ1715" s="7">
        <v>235</v>
      </c>
      <c r="AK1715" s="7">
        <v>49162820</v>
      </c>
      <c r="AL1715" s="6">
        <v>420.34211099999999</v>
      </c>
      <c r="AM1715" s="7" t="s">
        <v>42</v>
      </c>
      <c r="AN1715" s="5" t="s">
        <v>42</v>
      </c>
    </row>
    <row r="1716" spans="1:40" x14ac:dyDescent="0.3">
      <c r="A1716" s="4" t="s">
        <v>1765</v>
      </c>
      <c r="B1716" s="2">
        <v>11003152</v>
      </c>
      <c r="C1716" s="1" t="s">
        <v>41</v>
      </c>
      <c r="D1716" s="5">
        <v>1735.4314032</v>
      </c>
      <c r="E1716" s="6">
        <v>1856.221403</v>
      </c>
      <c r="F1716" s="6" t="s">
        <v>42</v>
      </c>
      <c r="G1716" s="5">
        <v>0.01</v>
      </c>
      <c r="H1716" s="5" t="s">
        <v>799</v>
      </c>
      <c r="I1716" s="5">
        <v>0.01</v>
      </c>
      <c r="J1716" s="5" t="s">
        <v>799</v>
      </c>
      <c r="K1716" s="5">
        <v>15.39249147</v>
      </c>
      <c r="L1716" s="5">
        <v>2.46582832</v>
      </c>
      <c r="M1716" s="5">
        <v>19.867840999999999</v>
      </c>
      <c r="N1716" s="5" t="s">
        <v>42</v>
      </c>
      <c r="O1716" s="5" t="s">
        <v>42</v>
      </c>
      <c r="P1716" s="5">
        <v>2.348503</v>
      </c>
      <c r="Q1716" s="5">
        <v>15.584355</v>
      </c>
      <c r="R1716" s="5">
        <v>15.584355</v>
      </c>
      <c r="S1716" s="1" t="s">
        <v>49</v>
      </c>
      <c r="T1716" s="7">
        <v>750265</v>
      </c>
      <c r="U1716" s="7">
        <v>766554</v>
      </c>
      <c r="V1716" s="7">
        <v>745424</v>
      </c>
      <c r="W1716" s="7">
        <v>550700</v>
      </c>
      <c r="X1716" s="7">
        <v>790385</v>
      </c>
      <c r="Y1716" s="7">
        <v>775092</v>
      </c>
      <c r="Z1716" s="7">
        <v>764159</v>
      </c>
      <c r="AA1716" s="7">
        <v>750265</v>
      </c>
      <c r="AB1716" s="8">
        <v>91.68</v>
      </c>
      <c r="AC1716" s="5">
        <v>94.091999999999999</v>
      </c>
      <c r="AD1716" s="8">
        <v>8.9290000000000003</v>
      </c>
      <c r="AE1716" s="5">
        <v>13.887</v>
      </c>
      <c r="AF1716" s="7">
        <v>380796000</v>
      </c>
      <c r="AG1716" s="7">
        <v>378607320</v>
      </c>
      <c r="AH1716" s="7">
        <v>398361628</v>
      </c>
      <c r="AI1716" s="5">
        <v>18.25</v>
      </c>
      <c r="AJ1716" s="7">
        <v>194</v>
      </c>
      <c r="AK1716" s="7">
        <v>70286075</v>
      </c>
      <c r="AL1716" s="6">
        <v>316.99019800000002</v>
      </c>
      <c r="AM1716" s="7">
        <v>88270638</v>
      </c>
      <c r="AN1716" s="5">
        <v>22.918970000000002</v>
      </c>
    </row>
    <row r="1717" spans="1:40" x14ac:dyDescent="0.3">
      <c r="A1717" s="4" t="s">
        <v>1766</v>
      </c>
      <c r="B1717" s="2">
        <v>4171292</v>
      </c>
      <c r="C1717" s="1" t="s">
        <v>54</v>
      </c>
      <c r="D1717" s="5">
        <v>1491.44840503</v>
      </c>
      <c r="E1717" s="6">
        <v>9421.1484049999999</v>
      </c>
      <c r="F1717" s="6">
        <v>9267.2484050000003</v>
      </c>
      <c r="G1717" s="5">
        <v>-0.06</v>
      </c>
      <c r="H1717" s="5" t="s">
        <v>799</v>
      </c>
      <c r="I1717" s="5">
        <v>-0.06</v>
      </c>
      <c r="J1717" s="5" t="s">
        <v>799</v>
      </c>
      <c r="K1717" s="5" t="s">
        <v>799</v>
      </c>
      <c r="L1717" s="5" t="s">
        <v>799</v>
      </c>
      <c r="M1717" s="5" t="s">
        <v>799</v>
      </c>
      <c r="N1717" s="5" t="s">
        <v>799</v>
      </c>
      <c r="O1717" s="5" t="s">
        <v>42</v>
      </c>
      <c r="P1717" s="5">
        <v>2.124177</v>
      </c>
      <c r="Q1717" s="5">
        <v>7.9222570000000001</v>
      </c>
      <c r="R1717" s="5">
        <v>7.9222570000000001</v>
      </c>
      <c r="S1717" s="1" t="s">
        <v>49</v>
      </c>
      <c r="T1717" s="7">
        <v>4812600</v>
      </c>
      <c r="U1717" s="7">
        <v>3911400</v>
      </c>
      <c r="V1717" s="7">
        <v>2527900</v>
      </c>
      <c r="W1717" s="7">
        <v>1242400</v>
      </c>
      <c r="X1717" s="7">
        <v>4435200</v>
      </c>
      <c r="Y1717" s="7">
        <v>4492300</v>
      </c>
      <c r="Z1717" s="7">
        <v>4809600</v>
      </c>
      <c r="AA1717" s="7">
        <v>4812600</v>
      </c>
      <c r="AB1717" s="5">
        <v>15.044</v>
      </c>
      <c r="AC1717" s="8">
        <v>11.476000000000001</v>
      </c>
      <c r="AD1717" s="8">
        <v>8.2680000000000007</v>
      </c>
      <c r="AE1717" s="8">
        <v>4.4710000000000001</v>
      </c>
      <c r="AF1717" s="7">
        <v>364935746</v>
      </c>
      <c r="AG1717" s="7">
        <v>361354955</v>
      </c>
      <c r="AH1717" s="7">
        <v>198356898</v>
      </c>
      <c r="AI1717" s="5">
        <v>41.14</v>
      </c>
      <c r="AJ1717" s="7">
        <v>294</v>
      </c>
      <c r="AK1717" s="7">
        <v>154570303</v>
      </c>
      <c r="AL1717" s="6">
        <v>613.64410199999998</v>
      </c>
      <c r="AM1717" s="7">
        <v>350100944</v>
      </c>
      <c r="AN1717" s="5">
        <v>93.191339999999997</v>
      </c>
    </row>
    <row r="1718" spans="1:40" x14ac:dyDescent="0.3">
      <c r="A1718" s="4" t="s">
        <v>1767</v>
      </c>
      <c r="B1718" s="2">
        <v>4290995</v>
      </c>
      <c r="C1718" s="1" t="s">
        <v>54</v>
      </c>
      <c r="D1718" s="5">
        <v>1585.5688127999999</v>
      </c>
      <c r="E1718" s="6">
        <v>4247.5918119999997</v>
      </c>
      <c r="F1718" s="6" t="s">
        <v>42</v>
      </c>
      <c r="G1718" s="5">
        <v>0.09</v>
      </c>
      <c r="H1718" s="5">
        <v>7.4666670000000002</v>
      </c>
      <c r="I1718" s="5">
        <v>0.09</v>
      </c>
      <c r="J1718" s="5">
        <v>7.4666670000000002</v>
      </c>
      <c r="K1718" s="5">
        <v>1.3243988999999998</v>
      </c>
      <c r="L1718" s="5">
        <v>1.3243988999999998</v>
      </c>
      <c r="M1718" s="5" t="s">
        <v>799</v>
      </c>
      <c r="N1718" s="5" t="s">
        <v>42</v>
      </c>
      <c r="O1718" s="5" t="s">
        <v>42</v>
      </c>
      <c r="P1718" s="5">
        <v>2.3786529999999999</v>
      </c>
      <c r="Q1718" s="5">
        <v>3.5610110000000001</v>
      </c>
      <c r="R1718" s="5">
        <v>3.5610110000000001</v>
      </c>
      <c r="S1718" s="1" t="s">
        <v>49</v>
      </c>
      <c r="T1718" s="7">
        <v>1701535</v>
      </c>
      <c r="U1718" s="7">
        <v>2249304</v>
      </c>
      <c r="V1718" s="7">
        <v>1332275</v>
      </c>
      <c r="W1718" s="7">
        <v>804035</v>
      </c>
      <c r="X1718" s="7">
        <v>1785713</v>
      </c>
      <c r="Y1718" s="7">
        <v>1904428</v>
      </c>
      <c r="Z1718" s="7">
        <v>1726807</v>
      </c>
      <c r="AA1718" s="7">
        <v>1701535</v>
      </c>
      <c r="AB1718" s="5">
        <v>76.638999999999996</v>
      </c>
      <c r="AC1718" s="5">
        <v>72.614999999999995</v>
      </c>
      <c r="AD1718" s="5">
        <v>66.694999999999993</v>
      </c>
      <c r="AE1718" s="5">
        <v>65.504000000000005</v>
      </c>
      <c r="AF1718" s="7">
        <v>471816671</v>
      </c>
      <c r="AG1718" s="7">
        <v>471743239</v>
      </c>
      <c r="AH1718" s="7">
        <v>460108000</v>
      </c>
      <c r="AI1718" s="5">
        <v>99.18</v>
      </c>
      <c r="AJ1718" s="7">
        <v>338</v>
      </c>
      <c r="AK1718" s="7">
        <v>468012650</v>
      </c>
      <c r="AL1718" s="6">
        <v>1572.522504</v>
      </c>
      <c r="AM1718" s="7">
        <v>454634019</v>
      </c>
      <c r="AN1718" s="8">
        <v>96.342100000000002</v>
      </c>
    </row>
    <row r="1719" spans="1:40" x14ac:dyDescent="0.3">
      <c r="A1719" s="4" t="s">
        <v>1768</v>
      </c>
      <c r="B1719" s="2">
        <v>4019417</v>
      </c>
      <c r="C1719" s="1" t="s">
        <v>54</v>
      </c>
      <c r="D1719" s="5">
        <v>1765.4762034</v>
      </c>
      <c r="E1719" s="6">
        <v>2492.676203</v>
      </c>
      <c r="F1719" s="6" t="s">
        <v>42</v>
      </c>
      <c r="G1719" s="5">
        <v>0.28000000000000003</v>
      </c>
      <c r="H1719" s="5" t="s">
        <v>799</v>
      </c>
      <c r="I1719" s="5">
        <v>0.28000000000000003</v>
      </c>
      <c r="J1719" s="5" t="s">
        <v>799</v>
      </c>
      <c r="K1719" s="5" t="s">
        <v>799</v>
      </c>
      <c r="L1719" s="5">
        <v>6.1284046700000001</v>
      </c>
      <c r="M1719" s="5">
        <v>8.6132810000000006</v>
      </c>
      <c r="N1719" s="5" t="s">
        <v>42</v>
      </c>
      <c r="O1719" s="5" t="s">
        <v>42</v>
      </c>
      <c r="P1719" s="5">
        <v>1.3948940000000001</v>
      </c>
      <c r="Q1719" s="5">
        <v>36.873908</v>
      </c>
      <c r="R1719" s="5">
        <v>36.873908</v>
      </c>
      <c r="S1719" s="1" t="s">
        <v>49</v>
      </c>
      <c r="T1719" s="7">
        <v>2242900</v>
      </c>
      <c r="U1719" s="7">
        <v>2684800</v>
      </c>
      <c r="V1719" s="7">
        <v>2414900</v>
      </c>
      <c r="W1719" s="7">
        <v>1791100</v>
      </c>
      <c r="X1719" s="7">
        <v>1787000</v>
      </c>
      <c r="Y1719" s="7">
        <v>1874500</v>
      </c>
      <c r="Z1719" s="7">
        <v>2038400</v>
      </c>
      <c r="AA1719" s="7">
        <v>2242900</v>
      </c>
      <c r="AB1719" s="5">
        <v>38.901000000000003</v>
      </c>
      <c r="AC1719" s="8">
        <v>42.35</v>
      </c>
      <c r="AD1719" s="8">
        <v>2.8620000000000001</v>
      </c>
      <c r="AE1719" s="8">
        <v>1.349</v>
      </c>
      <c r="AF1719" s="7">
        <v>80066948</v>
      </c>
      <c r="AG1719" s="7">
        <v>80010118</v>
      </c>
      <c r="AH1719" s="7">
        <v>79532461</v>
      </c>
      <c r="AI1719" s="5">
        <v>94.35</v>
      </c>
      <c r="AJ1719" s="7">
        <v>270</v>
      </c>
      <c r="AK1719" s="7">
        <v>75541382</v>
      </c>
      <c r="AL1719" s="6">
        <v>1665.687473</v>
      </c>
      <c r="AM1719" s="7">
        <v>78981990</v>
      </c>
      <c r="AN1719" s="5">
        <v>98.644940000000005</v>
      </c>
    </row>
    <row r="1720" spans="1:40" x14ac:dyDescent="0.3">
      <c r="A1720" s="4" t="s">
        <v>1769</v>
      </c>
      <c r="B1720" s="2">
        <v>4627052</v>
      </c>
      <c r="C1720" s="1" t="s">
        <v>54</v>
      </c>
      <c r="D1720" s="5">
        <v>2005.8623747700001</v>
      </c>
      <c r="E1720" s="6">
        <v>2164.5443740000001</v>
      </c>
      <c r="F1720" s="6" t="s">
        <v>42</v>
      </c>
      <c r="G1720" s="5">
        <v>0.18</v>
      </c>
      <c r="H1720" s="5" t="s">
        <v>799</v>
      </c>
      <c r="I1720" s="5">
        <v>0.18</v>
      </c>
      <c r="J1720" s="5" t="s">
        <v>799</v>
      </c>
      <c r="K1720" s="5">
        <v>1.25833774</v>
      </c>
      <c r="L1720" s="5">
        <v>1.2438513899999999</v>
      </c>
      <c r="M1720" s="5" t="s">
        <v>799</v>
      </c>
      <c r="N1720" s="5" t="s">
        <v>42</v>
      </c>
      <c r="O1720" s="5" t="s">
        <v>42</v>
      </c>
      <c r="P1720" s="5">
        <v>3.4656220000000002</v>
      </c>
      <c r="Q1720" s="5">
        <v>9.4330870000000004</v>
      </c>
      <c r="R1720" s="5">
        <v>9.4330870000000004</v>
      </c>
      <c r="S1720" s="1" t="s">
        <v>49</v>
      </c>
      <c r="T1720" s="7">
        <v>739280</v>
      </c>
      <c r="U1720" s="7">
        <v>1660223</v>
      </c>
      <c r="V1720" s="7">
        <v>889529</v>
      </c>
      <c r="W1720" s="7">
        <v>122534</v>
      </c>
      <c r="X1720" s="7">
        <v>624576</v>
      </c>
      <c r="Y1720" s="7">
        <v>668837</v>
      </c>
      <c r="Z1720" s="7">
        <v>675437</v>
      </c>
      <c r="AA1720" s="7">
        <v>739280</v>
      </c>
      <c r="AB1720" s="5">
        <v>45.942</v>
      </c>
      <c r="AC1720" s="5">
        <v>40.374000000000002</v>
      </c>
      <c r="AD1720" s="8">
        <v>51.38</v>
      </c>
      <c r="AE1720" s="8">
        <v>35.19</v>
      </c>
      <c r="AF1720" s="7">
        <v>83685298</v>
      </c>
      <c r="AG1720" s="7">
        <v>66140017</v>
      </c>
      <c r="AH1720" s="7">
        <v>63659260</v>
      </c>
      <c r="AI1720" s="5">
        <v>20.32</v>
      </c>
      <c r="AJ1720" s="7">
        <v>57</v>
      </c>
      <c r="AK1720" s="7">
        <v>17147452</v>
      </c>
      <c r="AL1720" s="6">
        <v>407.59493400000002</v>
      </c>
      <c r="AM1720" s="7">
        <v>16122158</v>
      </c>
      <c r="AN1720" s="5">
        <v>19.105180000000001</v>
      </c>
    </row>
    <row r="1721" spans="1:40" x14ac:dyDescent="0.3">
      <c r="A1721" s="4" t="s">
        <v>1770</v>
      </c>
      <c r="B1721" s="2">
        <v>5000889</v>
      </c>
      <c r="C1721" s="1" t="s">
        <v>41</v>
      </c>
      <c r="D1721" s="5">
        <v>1647.7127088</v>
      </c>
      <c r="E1721" s="6">
        <v>3418.7837079999999</v>
      </c>
      <c r="F1721" s="6" t="s">
        <v>42</v>
      </c>
      <c r="G1721" s="8">
        <v>1.17</v>
      </c>
      <c r="H1721" s="5">
        <v>17.868734</v>
      </c>
      <c r="I1721" s="8">
        <v>1.17</v>
      </c>
      <c r="J1721" s="5">
        <v>17.868734</v>
      </c>
      <c r="K1721" s="5">
        <v>2.3739938700000001</v>
      </c>
      <c r="L1721" s="5">
        <v>1.2343372399999999</v>
      </c>
      <c r="M1721" s="5" t="s">
        <v>799</v>
      </c>
      <c r="N1721" s="5" t="s">
        <v>42</v>
      </c>
      <c r="O1721" s="5" t="s">
        <v>42</v>
      </c>
      <c r="P1721" s="5">
        <v>4.7354399999999996</v>
      </c>
      <c r="Q1721" s="5">
        <v>12.243217</v>
      </c>
      <c r="R1721" s="5">
        <v>12.243217</v>
      </c>
      <c r="S1721" s="1" t="s">
        <v>49</v>
      </c>
      <c r="T1721" s="7">
        <v>670363</v>
      </c>
      <c r="U1721" s="7">
        <v>620698</v>
      </c>
      <c r="V1721" s="7">
        <v>573686</v>
      </c>
      <c r="W1721" s="7">
        <v>564526</v>
      </c>
      <c r="X1721" s="7">
        <v>721957</v>
      </c>
      <c r="Y1721" s="7">
        <v>701737</v>
      </c>
      <c r="Z1721" s="7">
        <v>682449</v>
      </c>
      <c r="AA1721" s="7">
        <v>670363</v>
      </c>
      <c r="AB1721" s="5">
        <v>57.944000000000003</v>
      </c>
      <c r="AC1721" s="5">
        <v>56.698</v>
      </c>
      <c r="AD1721" s="5">
        <v>38.238999999999997</v>
      </c>
      <c r="AE1721" s="5">
        <v>38.677999999999997</v>
      </c>
      <c r="AF1721" s="7">
        <v>33226735</v>
      </c>
      <c r="AG1721" s="7">
        <v>32668904</v>
      </c>
      <c r="AH1721" s="7">
        <v>31933003</v>
      </c>
      <c r="AI1721" s="5">
        <v>78.81</v>
      </c>
      <c r="AJ1721" s="7">
        <v>318</v>
      </c>
      <c r="AK1721" s="7">
        <v>26207456</v>
      </c>
      <c r="AL1721" s="6">
        <v>1298.579444</v>
      </c>
      <c r="AM1721" s="7">
        <v>30562668</v>
      </c>
      <c r="AN1721" s="5">
        <v>91.908019999999993</v>
      </c>
    </row>
    <row r="1722" spans="1:40" x14ac:dyDescent="0.3">
      <c r="A1722" s="4" t="s">
        <v>1771</v>
      </c>
      <c r="B1722" s="2">
        <v>4618427</v>
      </c>
      <c r="C1722" s="1" t="s">
        <v>41</v>
      </c>
      <c r="D1722" s="5">
        <v>1563.8787503200001</v>
      </c>
      <c r="E1722" s="6">
        <v>1620.0577499999999</v>
      </c>
      <c r="F1722" s="6" t="s">
        <v>42</v>
      </c>
      <c r="G1722" s="8">
        <v>1.4</v>
      </c>
      <c r="H1722" s="5">
        <v>15.042211999999999</v>
      </c>
      <c r="I1722" s="8">
        <v>1.4</v>
      </c>
      <c r="J1722" s="5">
        <v>15.042211999999999</v>
      </c>
      <c r="K1722" s="5">
        <v>5.0010525599999998</v>
      </c>
      <c r="L1722" s="5">
        <v>3.0884902099999998</v>
      </c>
      <c r="M1722" s="5">
        <v>9.6232780000000009</v>
      </c>
      <c r="N1722" s="5" t="s">
        <v>42</v>
      </c>
      <c r="O1722" s="5" t="s">
        <v>42</v>
      </c>
      <c r="P1722" s="5">
        <v>1.1777869999999999</v>
      </c>
      <c r="Q1722" s="5">
        <v>7.5251950000000001</v>
      </c>
      <c r="R1722" s="5">
        <v>7.5251950000000001</v>
      </c>
      <c r="S1722" s="1" t="s">
        <v>315</v>
      </c>
      <c r="T1722" s="7">
        <v>1416942</v>
      </c>
      <c r="U1722" s="7">
        <v>1440696</v>
      </c>
      <c r="V1722" s="7">
        <v>1313977</v>
      </c>
      <c r="W1722" s="7">
        <v>1230774</v>
      </c>
      <c r="X1722" s="7">
        <v>1375510</v>
      </c>
      <c r="Y1722" s="7">
        <v>1386745</v>
      </c>
      <c r="Z1722" s="7">
        <v>1416942</v>
      </c>
      <c r="AA1722" s="7">
        <v>1399207</v>
      </c>
      <c r="AB1722" s="5">
        <v>26.297999999999998</v>
      </c>
      <c r="AC1722" s="5">
        <v>27.768000000000001</v>
      </c>
      <c r="AD1722" s="5">
        <v>13.255000000000001</v>
      </c>
      <c r="AE1722" s="5">
        <v>14.406000000000001</v>
      </c>
      <c r="AF1722" s="7">
        <v>21945986</v>
      </c>
      <c r="AG1722" s="7">
        <v>21936674</v>
      </c>
      <c r="AH1722" s="7">
        <v>22072123</v>
      </c>
      <c r="AI1722" s="5">
        <v>94.28</v>
      </c>
      <c r="AJ1722" s="7">
        <v>290</v>
      </c>
      <c r="AK1722" s="7">
        <v>20688762</v>
      </c>
      <c r="AL1722" s="6">
        <v>1474.488067</v>
      </c>
      <c r="AM1722" s="7">
        <v>21458671</v>
      </c>
      <c r="AN1722" s="5">
        <v>97.792720000000003</v>
      </c>
    </row>
    <row r="1723" spans="1:40" x14ac:dyDescent="0.3">
      <c r="A1723" s="4" t="s">
        <v>1772</v>
      </c>
      <c r="B1723" s="2">
        <v>4121683</v>
      </c>
      <c r="C1723" s="1" t="s">
        <v>54</v>
      </c>
      <c r="D1723" s="5">
        <v>1779.7612469999999</v>
      </c>
      <c r="E1723" s="6">
        <v>6358.4612470000002</v>
      </c>
      <c r="F1723" s="6">
        <v>6368.9612469999993</v>
      </c>
      <c r="G1723" s="5">
        <v>-0.68400000000000005</v>
      </c>
      <c r="H1723" s="5" t="s">
        <v>799</v>
      </c>
      <c r="I1723" s="5">
        <v>-0.68400000000000005</v>
      </c>
      <c r="J1723" s="5" t="s">
        <v>799</v>
      </c>
      <c r="K1723" s="5" t="s">
        <v>799</v>
      </c>
      <c r="L1723" s="5" t="s">
        <v>799</v>
      </c>
      <c r="M1723" s="5" t="s">
        <v>799</v>
      </c>
      <c r="N1723" s="5" t="s">
        <v>799</v>
      </c>
      <c r="O1723" s="5" t="s">
        <v>799</v>
      </c>
      <c r="P1723" s="5">
        <v>1.640428</v>
      </c>
      <c r="Q1723" s="5">
        <v>15.405115</v>
      </c>
      <c r="R1723" s="5">
        <v>15.405115</v>
      </c>
      <c r="S1723" s="1" t="s">
        <v>98</v>
      </c>
      <c r="T1723" s="7">
        <v>4016900</v>
      </c>
      <c r="U1723" s="7">
        <v>3854800</v>
      </c>
      <c r="V1723" s="7">
        <v>3604300</v>
      </c>
      <c r="W1723" s="7">
        <v>3271500</v>
      </c>
      <c r="X1723" s="7">
        <v>3876100</v>
      </c>
      <c r="Y1723" s="7">
        <v>3943000</v>
      </c>
      <c r="Z1723" s="7">
        <v>4016900</v>
      </c>
      <c r="AA1723" s="7">
        <v>3984900</v>
      </c>
      <c r="AB1723" s="5">
        <v>46.545999999999999</v>
      </c>
      <c r="AC1723" s="5">
        <v>43.567</v>
      </c>
      <c r="AD1723" s="8">
        <v>12.975</v>
      </c>
      <c r="AE1723" s="8">
        <v>10.351000000000001</v>
      </c>
      <c r="AF1723" s="7">
        <v>240000000</v>
      </c>
      <c r="AG1723" s="7">
        <v>235900000</v>
      </c>
      <c r="AH1723" s="7">
        <v>234900000</v>
      </c>
      <c r="AI1723" s="5">
        <v>71.290000000000006</v>
      </c>
      <c r="AJ1723" s="7">
        <v>198</v>
      </c>
      <c r="AK1723" s="7">
        <v>171147087</v>
      </c>
      <c r="AL1723" s="6">
        <v>1369.176696</v>
      </c>
      <c r="AM1723" s="7">
        <v>170955217</v>
      </c>
      <c r="AN1723" s="5">
        <v>71.208789999999993</v>
      </c>
    </row>
    <row r="1724" spans="1:40" x14ac:dyDescent="0.3">
      <c r="A1724" s="4" t="s">
        <v>1773</v>
      </c>
      <c r="B1724" s="2">
        <v>5262982</v>
      </c>
      <c r="C1724" s="1" t="s">
        <v>41</v>
      </c>
      <c r="D1724" s="5">
        <v>1305.5488620000001</v>
      </c>
      <c r="E1724" s="6">
        <v>185.44886199999999</v>
      </c>
      <c r="F1724" s="6" t="s">
        <v>42</v>
      </c>
      <c r="G1724" s="5">
        <v>-0.68200000000000005</v>
      </c>
      <c r="H1724" s="5" t="s">
        <v>799</v>
      </c>
      <c r="I1724" s="5">
        <v>-0.68200000000000005</v>
      </c>
      <c r="J1724" s="5" t="s">
        <v>799</v>
      </c>
      <c r="K1724" s="5">
        <v>2.2274325899999998</v>
      </c>
      <c r="L1724" s="5">
        <v>2.2274325899999998</v>
      </c>
      <c r="M1724" s="5" t="s">
        <v>799</v>
      </c>
      <c r="N1724" s="5" t="s">
        <v>42</v>
      </c>
      <c r="O1724" s="5" t="s">
        <v>42</v>
      </c>
      <c r="P1724" s="5">
        <v>1.151141</v>
      </c>
      <c r="Q1724" s="5" t="s">
        <v>799</v>
      </c>
      <c r="R1724" s="5">
        <v>-0.52909799999999996</v>
      </c>
      <c r="S1724" s="1" t="s">
        <v>49</v>
      </c>
      <c r="T1724" s="7">
        <v>78500</v>
      </c>
      <c r="U1724" s="7">
        <v>131400</v>
      </c>
      <c r="V1724" s="7">
        <v>53600</v>
      </c>
      <c r="W1724" s="7">
        <v>25900</v>
      </c>
      <c r="X1724" s="7">
        <v>161100</v>
      </c>
      <c r="Y1724" s="7">
        <v>93300</v>
      </c>
      <c r="Z1724" s="7">
        <v>71300</v>
      </c>
      <c r="AA1724" s="7">
        <v>78500</v>
      </c>
      <c r="AB1724" s="8">
        <v>100</v>
      </c>
      <c r="AC1724" s="8">
        <v>100</v>
      </c>
      <c r="AD1724" s="5" t="s">
        <v>799</v>
      </c>
      <c r="AE1724" s="8">
        <v>-218.87</v>
      </c>
      <c r="AF1724" s="7">
        <v>68700000</v>
      </c>
      <c r="AG1724" s="7">
        <v>68600000</v>
      </c>
      <c r="AH1724" s="7">
        <v>55000000</v>
      </c>
      <c r="AI1724" s="5">
        <v>96.17</v>
      </c>
      <c r="AJ1724" s="7">
        <v>263</v>
      </c>
      <c r="AK1724" s="7">
        <v>66078864</v>
      </c>
      <c r="AL1724" s="6">
        <v>1255.4984159999999</v>
      </c>
      <c r="AM1724" s="7">
        <v>57176084</v>
      </c>
      <c r="AN1724" s="5">
        <v>83.209879999999998</v>
      </c>
    </row>
    <row r="1725" spans="1:40" x14ac:dyDescent="0.3">
      <c r="A1725" s="4" t="s">
        <v>1774</v>
      </c>
      <c r="B1725" s="2">
        <v>27468621</v>
      </c>
      <c r="C1725" s="1" t="s">
        <v>41</v>
      </c>
      <c r="D1725" s="5">
        <v>1762.3283293500001</v>
      </c>
      <c r="E1725" s="6">
        <v>1888.3283289999999</v>
      </c>
      <c r="F1725" s="6">
        <v>1898.3283289999999</v>
      </c>
      <c r="G1725" s="5">
        <v>0.01</v>
      </c>
      <c r="H1725" s="5">
        <v>27.227488000000001</v>
      </c>
      <c r="I1725" s="5">
        <v>0.01</v>
      </c>
      <c r="J1725" s="5">
        <v>27.227488000000001</v>
      </c>
      <c r="K1725" s="5" t="s">
        <v>799</v>
      </c>
      <c r="L1725" s="5">
        <v>3.5872619400000003</v>
      </c>
      <c r="M1725" s="5">
        <v>13.940723662216801</v>
      </c>
      <c r="N1725" s="5" t="s">
        <v>42</v>
      </c>
      <c r="O1725" s="5" t="s">
        <v>42</v>
      </c>
      <c r="P1725" s="5">
        <v>5.7445409999999999</v>
      </c>
      <c r="Q1725" s="5">
        <v>13.631408</v>
      </c>
      <c r="R1725" s="5">
        <v>13.631408</v>
      </c>
      <c r="S1725" s="1" t="s">
        <v>49</v>
      </c>
      <c r="T1725" s="7">
        <v>327617</v>
      </c>
      <c r="U1725" s="7">
        <v>258877</v>
      </c>
      <c r="V1725" s="7">
        <v>235515</v>
      </c>
      <c r="W1725" s="7">
        <v>115017</v>
      </c>
      <c r="X1725" s="7">
        <v>328717</v>
      </c>
      <c r="Y1725" s="7">
        <v>314181</v>
      </c>
      <c r="Z1725" s="7">
        <v>318817</v>
      </c>
      <c r="AA1725" s="7">
        <v>327617</v>
      </c>
      <c r="AB1725" s="5">
        <v>61.335000000000001</v>
      </c>
      <c r="AC1725" s="5">
        <v>60.338999999999999</v>
      </c>
      <c r="AD1725" s="5">
        <v>49.902000000000001</v>
      </c>
      <c r="AE1725" s="8">
        <v>42.31</v>
      </c>
      <c r="AF1725" s="7">
        <v>153379315</v>
      </c>
      <c r="AG1725" s="7">
        <v>151808439</v>
      </c>
      <c r="AH1725" s="7">
        <v>147875671</v>
      </c>
      <c r="AI1725" s="5">
        <v>31.12</v>
      </c>
      <c r="AJ1725" s="7">
        <v>153</v>
      </c>
      <c r="AK1725" s="7">
        <v>47728859</v>
      </c>
      <c r="AL1725" s="6">
        <v>548.40458899999999</v>
      </c>
      <c r="AM1725" s="7">
        <v>59601978</v>
      </c>
      <c r="AN1725" s="8">
        <v>38.859200000000001</v>
      </c>
    </row>
    <row r="1726" spans="1:40" x14ac:dyDescent="0.3">
      <c r="A1726" s="4" t="s">
        <v>1775</v>
      </c>
      <c r="B1726" s="2">
        <v>101437756</v>
      </c>
      <c r="C1726" s="1" t="s">
        <v>41</v>
      </c>
      <c r="D1726" s="5">
        <v>1605.1341476</v>
      </c>
      <c r="E1726" s="6">
        <v>2385.1881469999998</v>
      </c>
      <c r="F1726" s="6" t="s">
        <v>42</v>
      </c>
      <c r="G1726" s="5">
        <v>0.46</v>
      </c>
      <c r="H1726" s="5" t="s">
        <v>799</v>
      </c>
      <c r="I1726" s="5">
        <v>0.46</v>
      </c>
      <c r="J1726" s="5" t="s">
        <v>799</v>
      </c>
      <c r="K1726" s="5" t="s">
        <v>799</v>
      </c>
      <c r="L1726" s="5">
        <v>2.3579193599999999</v>
      </c>
      <c r="M1726" s="5">
        <v>87.201018000000005</v>
      </c>
      <c r="N1726" s="5" t="s">
        <v>42</v>
      </c>
      <c r="O1726" s="5" t="s">
        <v>42</v>
      </c>
      <c r="P1726" s="5">
        <v>1.379615</v>
      </c>
      <c r="Q1726" s="5">
        <v>17.079391000000001</v>
      </c>
      <c r="R1726" s="5">
        <v>17.079391000000001</v>
      </c>
      <c r="S1726" s="1" t="s">
        <v>49</v>
      </c>
      <c r="T1726" s="7">
        <v>1570402</v>
      </c>
      <c r="U1726" s="7">
        <v>1151422</v>
      </c>
      <c r="V1726" s="7">
        <v>520290</v>
      </c>
      <c r="W1726" s="7" t="s">
        <v>42</v>
      </c>
      <c r="X1726" s="7">
        <v>1728880</v>
      </c>
      <c r="Y1726" s="7">
        <v>1699770</v>
      </c>
      <c r="Z1726" s="7">
        <v>1638218</v>
      </c>
      <c r="AA1726" s="7">
        <v>1570402</v>
      </c>
      <c r="AB1726" s="8">
        <v>35.369999999999997</v>
      </c>
      <c r="AC1726" s="5">
        <v>34.353999999999999</v>
      </c>
      <c r="AD1726" s="8">
        <v>7.585</v>
      </c>
      <c r="AE1726" s="8">
        <v>6.734</v>
      </c>
      <c r="AF1726" s="7">
        <v>46837880</v>
      </c>
      <c r="AG1726" s="7">
        <v>46787160</v>
      </c>
      <c r="AH1726" s="7">
        <v>46844598</v>
      </c>
      <c r="AI1726" s="5">
        <v>92.75</v>
      </c>
      <c r="AJ1726" s="7">
        <v>104</v>
      </c>
      <c r="AK1726" s="7">
        <v>43442064</v>
      </c>
      <c r="AL1726" s="6">
        <v>1488.7595329999999</v>
      </c>
      <c r="AM1726" s="7">
        <v>42782213</v>
      </c>
      <c r="AN1726" s="5">
        <v>91.341049999999996</v>
      </c>
    </row>
    <row r="1727" spans="1:40" x14ac:dyDescent="0.3">
      <c r="A1727" s="4" t="s">
        <v>1776</v>
      </c>
      <c r="B1727" s="2">
        <v>4313470</v>
      </c>
      <c r="C1727" s="1" t="s">
        <v>54</v>
      </c>
      <c r="D1727" s="5">
        <v>1684.2487501999999</v>
      </c>
      <c r="E1727" s="6">
        <v>4491.1797500000002</v>
      </c>
      <c r="F1727" s="6">
        <v>4864.1826449999999</v>
      </c>
      <c r="G1727" s="5">
        <v>8.1000000000000003E-2</v>
      </c>
      <c r="H1727" s="5">
        <v>37.407407407407398</v>
      </c>
      <c r="I1727" s="5">
        <v>8.1000000000000003E-2</v>
      </c>
      <c r="J1727" s="5">
        <v>37.407407407407398</v>
      </c>
      <c r="K1727" s="5">
        <v>8.0738111197538007</v>
      </c>
      <c r="L1727" s="5">
        <v>1.6564851387427602</v>
      </c>
      <c r="M1727" s="5">
        <v>6.80593</v>
      </c>
      <c r="N1727" s="5" t="s">
        <v>42</v>
      </c>
      <c r="O1727" s="5" t="s">
        <v>42</v>
      </c>
      <c r="P1727" s="5">
        <v>5.9216639999999998</v>
      </c>
      <c r="Q1727" s="5">
        <v>13.28889</v>
      </c>
      <c r="R1727" s="5">
        <v>12.9511571325873</v>
      </c>
      <c r="S1727" s="1" t="s">
        <v>49</v>
      </c>
      <c r="T1727" s="7">
        <v>754708</v>
      </c>
      <c r="U1727" s="7">
        <v>731989</v>
      </c>
      <c r="V1727" s="7">
        <v>624798</v>
      </c>
      <c r="W1727" s="7">
        <v>611865</v>
      </c>
      <c r="X1727" s="7">
        <v>784173</v>
      </c>
      <c r="Y1727" s="7">
        <v>773602</v>
      </c>
      <c r="Z1727" s="7">
        <v>772848</v>
      </c>
      <c r="AA1727" s="7">
        <v>754708</v>
      </c>
      <c r="AB1727" s="5">
        <v>54.161000000000001</v>
      </c>
      <c r="AC1727" s="5">
        <v>53.970999999999997</v>
      </c>
      <c r="AD1727" s="5">
        <v>43.055999999999997</v>
      </c>
      <c r="AE1727" s="5">
        <v>43.331000000000003</v>
      </c>
      <c r="AF1727" s="7">
        <v>166487581</v>
      </c>
      <c r="AG1727" s="7">
        <v>165465164</v>
      </c>
      <c r="AH1727" s="7">
        <v>162333713</v>
      </c>
      <c r="AI1727" s="8">
        <v>72.2</v>
      </c>
      <c r="AJ1727" s="7">
        <v>274</v>
      </c>
      <c r="AK1727" s="7">
        <v>120402741</v>
      </c>
      <c r="AL1727" s="6">
        <v>1216.0676840000001</v>
      </c>
      <c r="AM1727" s="7">
        <v>135712598</v>
      </c>
      <c r="AN1727" s="8">
        <v>81.383300000000006</v>
      </c>
    </row>
    <row r="1728" spans="1:40" x14ac:dyDescent="0.3">
      <c r="A1728" s="4" t="s">
        <v>1777</v>
      </c>
      <c r="B1728" s="2">
        <v>5183399</v>
      </c>
      <c r="C1728" s="1" t="s">
        <v>41</v>
      </c>
      <c r="D1728" s="5">
        <v>1688.51923986</v>
      </c>
      <c r="E1728" s="6">
        <v>1722.1402390000001</v>
      </c>
      <c r="F1728" s="6" t="s">
        <v>42</v>
      </c>
      <c r="G1728" s="5">
        <v>0.1</v>
      </c>
      <c r="H1728" s="5" t="s">
        <v>42</v>
      </c>
      <c r="I1728" s="5">
        <v>0.1</v>
      </c>
      <c r="J1728" s="5" t="s">
        <v>42</v>
      </c>
      <c r="K1728" s="5">
        <v>16.04327666</v>
      </c>
      <c r="L1728" s="5">
        <v>1.7111770500000001</v>
      </c>
      <c r="M1728" s="5">
        <v>23.807338999999999</v>
      </c>
      <c r="N1728" s="5" t="s">
        <v>42</v>
      </c>
      <c r="O1728" s="5" t="s">
        <v>42</v>
      </c>
      <c r="P1728" s="5">
        <v>3.3677779999999999</v>
      </c>
      <c r="Q1728" s="5">
        <v>17.295252999999999</v>
      </c>
      <c r="R1728" s="5">
        <v>17.295252999999999</v>
      </c>
      <c r="S1728" s="1" t="s">
        <v>49</v>
      </c>
      <c r="T1728" s="7">
        <v>474369</v>
      </c>
      <c r="U1728" s="7">
        <v>408348</v>
      </c>
      <c r="V1728" s="7">
        <v>323513</v>
      </c>
      <c r="W1728" s="7">
        <v>240633</v>
      </c>
      <c r="X1728" s="7">
        <v>511358</v>
      </c>
      <c r="Y1728" s="7">
        <v>498161</v>
      </c>
      <c r="Z1728" s="7">
        <v>482807</v>
      </c>
      <c r="AA1728" s="7">
        <v>474369</v>
      </c>
      <c r="AB1728" s="5">
        <v>79.055999999999997</v>
      </c>
      <c r="AC1728" s="8">
        <v>78.707999999999998</v>
      </c>
      <c r="AD1728" s="8">
        <v>12.106999999999999</v>
      </c>
      <c r="AE1728" s="8">
        <v>17.495000000000001</v>
      </c>
      <c r="AF1728" s="7">
        <v>161955151</v>
      </c>
      <c r="AG1728" s="7">
        <v>160786740</v>
      </c>
      <c r="AH1728" s="7">
        <v>157597931</v>
      </c>
      <c r="AI1728" s="5">
        <v>42.32</v>
      </c>
      <c r="AJ1728" s="7">
        <v>216</v>
      </c>
      <c r="AK1728" s="7">
        <v>68844547</v>
      </c>
      <c r="AL1728" s="6">
        <v>714.60639700000002</v>
      </c>
      <c r="AM1728" s="7">
        <v>74109453</v>
      </c>
      <c r="AN1728" s="5">
        <v>45.558030000000002</v>
      </c>
    </row>
    <row r="1729" spans="1:40" x14ac:dyDescent="0.3">
      <c r="A1729" s="4" t="s">
        <v>1778</v>
      </c>
      <c r="B1729" s="2">
        <v>4244066</v>
      </c>
      <c r="C1729" s="1" t="s">
        <v>54</v>
      </c>
      <c r="D1729" s="5">
        <v>1635.7215934799999</v>
      </c>
      <c r="E1729" s="6" t="s">
        <v>42</v>
      </c>
      <c r="F1729" s="6">
        <v>1528.875593</v>
      </c>
      <c r="G1729" s="5">
        <v>0.86</v>
      </c>
      <c r="H1729" s="5">
        <v>13.3219814241486</v>
      </c>
      <c r="I1729" s="5">
        <v>0.86</v>
      </c>
      <c r="J1729" s="5">
        <v>13.3219814241486</v>
      </c>
      <c r="K1729" s="5">
        <v>1.7716561072655501</v>
      </c>
      <c r="L1729" s="5">
        <v>1.2757653946410101</v>
      </c>
      <c r="M1729" s="5">
        <v>14.276709</v>
      </c>
      <c r="N1729" s="5" t="s">
        <v>42</v>
      </c>
      <c r="O1729" s="5" t="s">
        <v>42</v>
      </c>
      <c r="P1729" s="5" t="s">
        <v>42</v>
      </c>
      <c r="Q1729" s="5" t="s">
        <v>42</v>
      </c>
      <c r="R1729" s="5" t="s">
        <v>42</v>
      </c>
      <c r="S1729" s="1" t="s">
        <v>49</v>
      </c>
      <c r="T1729" s="7">
        <v>425868</v>
      </c>
      <c r="U1729" s="7">
        <v>332596</v>
      </c>
      <c r="V1729" s="7">
        <v>292843</v>
      </c>
      <c r="W1729" s="7">
        <v>332561</v>
      </c>
      <c r="X1729" s="7">
        <v>410334</v>
      </c>
      <c r="Y1729" s="7">
        <v>411434</v>
      </c>
      <c r="Z1729" s="7">
        <v>417438</v>
      </c>
      <c r="AA1729" s="7">
        <v>425868</v>
      </c>
      <c r="AB1729" s="5" t="s">
        <v>42</v>
      </c>
      <c r="AC1729" s="5" t="s">
        <v>42</v>
      </c>
      <c r="AD1729" s="5" t="s">
        <v>42</v>
      </c>
      <c r="AE1729" s="5" t="s">
        <v>42</v>
      </c>
      <c r="AF1729" s="7">
        <v>38305486</v>
      </c>
      <c r="AG1729" s="7">
        <v>38218745</v>
      </c>
      <c r="AH1729" s="7">
        <v>38002851</v>
      </c>
      <c r="AI1729" s="5">
        <v>100.14</v>
      </c>
      <c r="AJ1729" s="7">
        <v>195</v>
      </c>
      <c r="AK1729" s="7">
        <v>38067059</v>
      </c>
      <c r="AL1729" s="6">
        <v>1638.0255480000001</v>
      </c>
      <c r="AM1729" s="7">
        <v>37190031</v>
      </c>
      <c r="AN1729" s="5">
        <v>97.833709999999996</v>
      </c>
    </row>
    <row r="1730" spans="1:40" x14ac:dyDescent="0.3">
      <c r="A1730" s="4" t="s">
        <v>1779</v>
      </c>
      <c r="B1730" s="2">
        <v>8884505</v>
      </c>
      <c r="C1730" s="1" t="s">
        <v>54</v>
      </c>
      <c r="D1730" s="5">
        <v>1766.9462923999999</v>
      </c>
      <c r="E1730" s="6">
        <v>543.99996199999998</v>
      </c>
      <c r="F1730" s="6">
        <v>1121.3597289049089</v>
      </c>
      <c r="G1730" s="5">
        <v>0.33504291583817991</v>
      </c>
      <c r="H1730" s="5">
        <v>5.7185709999999998</v>
      </c>
      <c r="I1730" s="5">
        <v>0.33504291583817991</v>
      </c>
      <c r="J1730" s="5">
        <v>5.7185709999999998</v>
      </c>
      <c r="K1730" s="5">
        <v>0.84756827999999995</v>
      </c>
      <c r="L1730" s="5">
        <v>0.8366120600000001</v>
      </c>
      <c r="M1730" s="5">
        <v>5.5257880000000004</v>
      </c>
      <c r="N1730" s="5" t="s">
        <v>42</v>
      </c>
      <c r="O1730" s="5" t="s">
        <v>42</v>
      </c>
      <c r="P1730" s="5">
        <v>0.29613</v>
      </c>
      <c r="Q1730" s="5">
        <v>0.53580499999999998</v>
      </c>
      <c r="R1730" s="5">
        <v>0.53580499999999998</v>
      </c>
      <c r="S1730" s="1" t="s">
        <v>49</v>
      </c>
      <c r="T1730" s="7">
        <v>1780655.1718085024</v>
      </c>
      <c r="U1730" s="7">
        <v>1679011.1208158752</v>
      </c>
      <c r="V1730" s="7">
        <v>1479646.5559408928</v>
      </c>
      <c r="W1730" s="7">
        <v>1130002.861776429</v>
      </c>
      <c r="X1730" s="7">
        <v>1789467.8256892727</v>
      </c>
      <c r="Y1730" s="7">
        <v>1773559.1774419246</v>
      </c>
      <c r="Z1730" s="7">
        <v>1774946.7486430411</v>
      </c>
      <c r="AA1730" s="7">
        <v>1780655.1718085024</v>
      </c>
      <c r="AB1730" s="5">
        <v>78.584999999999994</v>
      </c>
      <c r="AC1730" s="8">
        <v>79.48</v>
      </c>
      <c r="AD1730" s="5">
        <v>54.619</v>
      </c>
      <c r="AE1730" s="5">
        <v>55.226999999999997</v>
      </c>
      <c r="AF1730" s="7">
        <v>254774575</v>
      </c>
      <c r="AG1730" s="7">
        <v>259730404</v>
      </c>
      <c r="AH1730" s="7">
        <v>271360253</v>
      </c>
      <c r="AI1730" s="5">
        <v>31.07</v>
      </c>
      <c r="AJ1730" s="7">
        <v>144</v>
      </c>
      <c r="AK1730" s="7">
        <v>80736658</v>
      </c>
      <c r="AL1730" s="6">
        <v>549.009274</v>
      </c>
      <c r="AM1730" s="7">
        <v>129486326</v>
      </c>
      <c r="AN1730" s="5">
        <v>49.832129999999999</v>
      </c>
    </row>
    <row r="1731" spans="1:40" x14ac:dyDescent="0.3">
      <c r="A1731" s="4" t="s">
        <v>1780</v>
      </c>
      <c r="B1731" s="2">
        <v>10875661</v>
      </c>
      <c r="C1731" s="1" t="s">
        <v>41</v>
      </c>
      <c r="D1731" s="5">
        <v>1900.7045768</v>
      </c>
      <c r="E1731" s="6">
        <v>3328.7045760000001</v>
      </c>
      <c r="F1731" s="6" t="s">
        <v>42</v>
      </c>
      <c r="G1731" s="5">
        <v>0.23899999999999999</v>
      </c>
      <c r="H1731" s="5">
        <v>8.7857850000000006</v>
      </c>
      <c r="I1731" s="5">
        <v>0.23899999999999999</v>
      </c>
      <c r="J1731" s="5">
        <v>8.7857850000000006</v>
      </c>
      <c r="K1731" s="5" t="s">
        <v>799</v>
      </c>
      <c r="L1731" s="5" t="s">
        <v>799</v>
      </c>
      <c r="M1731" s="5">
        <v>6.4539520000000001</v>
      </c>
      <c r="N1731" s="5" t="s">
        <v>42</v>
      </c>
      <c r="O1731" s="5" t="s">
        <v>42</v>
      </c>
      <c r="P1731" s="5">
        <v>0.93084599999999995</v>
      </c>
      <c r="Q1731" s="5">
        <v>5.680383</v>
      </c>
      <c r="R1731" s="5">
        <v>5.680383</v>
      </c>
      <c r="S1731" s="1" t="s">
        <v>49</v>
      </c>
      <c r="T1731" s="7">
        <v>3886000</v>
      </c>
      <c r="U1731" s="7">
        <v>3603000</v>
      </c>
      <c r="V1731" s="7">
        <v>3633000</v>
      </c>
      <c r="W1731" s="7">
        <v>3034000</v>
      </c>
      <c r="X1731" s="7">
        <v>3576000</v>
      </c>
      <c r="Y1731" s="7">
        <v>3710000</v>
      </c>
      <c r="Z1731" s="7">
        <v>3831000</v>
      </c>
      <c r="AA1731" s="7">
        <v>3886000</v>
      </c>
      <c r="AB1731" s="5">
        <v>19.454000000000001</v>
      </c>
      <c r="AC1731" s="5">
        <v>19.911000000000001</v>
      </c>
      <c r="AD1731" s="5">
        <v>15.593999999999999</v>
      </c>
      <c r="AE1731" s="5">
        <v>15.772</v>
      </c>
      <c r="AF1731" s="7">
        <v>214694934</v>
      </c>
      <c r="AG1731" s="7">
        <v>220720522</v>
      </c>
      <c r="AH1731" s="7">
        <v>243011280</v>
      </c>
      <c r="AI1731" s="5">
        <v>53.85</v>
      </c>
      <c r="AJ1731" s="7">
        <v>331</v>
      </c>
      <c r="AK1731" s="7">
        <v>115008051</v>
      </c>
      <c r="AL1731" s="6">
        <v>1023.571653</v>
      </c>
      <c r="AM1731" s="7">
        <v>128507311</v>
      </c>
      <c r="AN1731" s="5">
        <v>60.173220000000001</v>
      </c>
    </row>
    <row r="1732" spans="1:40" x14ac:dyDescent="0.3">
      <c r="A1732" s="4" t="s">
        <v>1781</v>
      </c>
      <c r="B1732" s="2">
        <v>4066492</v>
      </c>
      <c r="C1732" s="1" t="s">
        <v>54</v>
      </c>
      <c r="D1732" s="5">
        <v>1646.6704827000001</v>
      </c>
      <c r="E1732" s="6">
        <v>2491.960482</v>
      </c>
      <c r="F1732" s="6">
        <v>2491.9604830000003</v>
      </c>
      <c r="G1732" s="5">
        <v>0.27</v>
      </c>
      <c r="H1732" s="5">
        <v>25.5811965811966</v>
      </c>
      <c r="I1732" s="5">
        <v>0.27</v>
      </c>
      <c r="J1732" s="5">
        <v>25.5811965811966</v>
      </c>
      <c r="K1732" s="5">
        <v>1.70922879435244</v>
      </c>
      <c r="L1732" s="5">
        <v>1.70922879435244</v>
      </c>
      <c r="M1732" s="5">
        <v>12.928725999999999</v>
      </c>
      <c r="N1732" s="5" t="s">
        <v>42</v>
      </c>
      <c r="O1732" s="5" t="s">
        <v>42</v>
      </c>
      <c r="P1732" s="5">
        <v>12.584579</v>
      </c>
      <c r="Q1732" s="5">
        <v>15.570633000000001</v>
      </c>
      <c r="R1732" s="5">
        <v>16.009408456468101</v>
      </c>
      <c r="S1732" s="1" t="s">
        <v>49</v>
      </c>
      <c r="T1732" s="7">
        <v>186231</v>
      </c>
      <c r="U1732" s="7">
        <v>166051</v>
      </c>
      <c r="V1732" s="7">
        <v>155858</v>
      </c>
      <c r="W1732" s="7">
        <v>147543</v>
      </c>
      <c r="X1732" s="7">
        <v>198482</v>
      </c>
      <c r="Y1732" s="7">
        <v>197384</v>
      </c>
      <c r="Z1732" s="7">
        <v>191971</v>
      </c>
      <c r="AA1732" s="7">
        <v>186231</v>
      </c>
      <c r="AB1732" s="8">
        <v>87.2</v>
      </c>
      <c r="AC1732" s="5">
        <v>91.322999999999993</v>
      </c>
      <c r="AD1732" s="5">
        <v>74.570999999999998</v>
      </c>
      <c r="AE1732" s="5">
        <v>79.283000000000001</v>
      </c>
      <c r="AF1732" s="7">
        <v>55016894</v>
      </c>
      <c r="AG1732" s="7">
        <v>54184831</v>
      </c>
      <c r="AH1732" s="7">
        <v>52701316</v>
      </c>
      <c r="AI1732" s="5">
        <v>90.18</v>
      </c>
      <c r="AJ1732" s="7">
        <v>313</v>
      </c>
      <c r="AK1732" s="7">
        <v>49616345</v>
      </c>
      <c r="AL1732" s="6">
        <v>1485.0172050000001</v>
      </c>
      <c r="AM1732" s="7">
        <v>53195282</v>
      </c>
      <c r="AN1732" s="5">
        <v>96.688119999999998</v>
      </c>
    </row>
    <row r="1733" spans="1:40" x14ac:dyDescent="0.3">
      <c r="A1733" s="4" t="s">
        <v>1782</v>
      </c>
      <c r="B1733" s="2">
        <v>4092339</v>
      </c>
      <c r="C1733" s="1" t="s">
        <v>54</v>
      </c>
      <c r="D1733" s="5">
        <v>1513.2108215999999</v>
      </c>
      <c r="E1733" s="6">
        <v>4459.1828210000003</v>
      </c>
      <c r="F1733" s="6" t="s">
        <v>42</v>
      </c>
      <c r="G1733" s="5">
        <v>0.126</v>
      </c>
      <c r="H1733" s="5" t="s">
        <v>799</v>
      </c>
      <c r="I1733" s="5">
        <v>0.126</v>
      </c>
      <c r="J1733" s="5" t="s">
        <v>799</v>
      </c>
      <c r="K1733" s="5" t="s">
        <v>799</v>
      </c>
      <c r="L1733" s="5" t="s">
        <v>799</v>
      </c>
      <c r="M1733" s="5" t="s">
        <v>799</v>
      </c>
      <c r="N1733" s="5" t="s">
        <v>42</v>
      </c>
      <c r="O1733" s="5" t="s">
        <v>42</v>
      </c>
      <c r="P1733" s="5">
        <v>3.7554050000000001</v>
      </c>
      <c r="Q1733" s="5">
        <v>11.587379</v>
      </c>
      <c r="R1733" s="5">
        <v>11.587379</v>
      </c>
      <c r="S1733" s="1" t="s">
        <v>47</v>
      </c>
      <c r="T1733" s="7">
        <v>1154614</v>
      </c>
      <c r="U1733" s="7">
        <v>1058790</v>
      </c>
      <c r="V1733" s="7">
        <v>911705</v>
      </c>
      <c r="W1733" s="7">
        <v>395234</v>
      </c>
      <c r="X1733" s="7">
        <v>1187404</v>
      </c>
      <c r="Y1733" s="7">
        <v>1154614</v>
      </c>
      <c r="Z1733" s="7">
        <v>1110166</v>
      </c>
      <c r="AA1733" s="7">
        <v>1088221</v>
      </c>
      <c r="AB1733" s="5">
        <v>27.210999999999999</v>
      </c>
      <c r="AC1733" s="5">
        <v>27.445</v>
      </c>
      <c r="AD1733" s="5">
        <v>24.314</v>
      </c>
      <c r="AE1733" s="5">
        <v>24.922000000000001</v>
      </c>
      <c r="AF1733" s="7">
        <v>146968272</v>
      </c>
      <c r="AG1733" s="7">
        <v>147373924</v>
      </c>
      <c r="AH1733" s="7">
        <v>156370042</v>
      </c>
      <c r="AI1733" s="8">
        <v>17.5</v>
      </c>
      <c r="AJ1733" s="7">
        <v>129</v>
      </c>
      <c r="AK1733" s="7">
        <v>25705891</v>
      </c>
      <c r="AL1733" s="6">
        <v>264.77067699999998</v>
      </c>
      <c r="AM1733" s="7">
        <v>19758805</v>
      </c>
      <c r="AN1733" s="5">
        <v>13.449260000000001</v>
      </c>
    </row>
    <row r="1734" spans="1:40" x14ac:dyDescent="0.3">
      <c r="A1734" s="4" t="s">
        <v>1783</v>
      </c>
      <c r="B1734" s="2">
        <v>6481256</v>
      </c>
      <c r="C1734" s="1" t="s">
        <v>41</v>
      </c>
      <c r="D1734" s="5">
        <v>1696.6745290199999</v>
      </c>
      <c r="E1734" s="6">
        <v>1772.2815290000001</v>
      </c>
      <c r="F1734" s="6" t="s">
        <v>42</v>
      </c>
      <c r="G1734" s="5">
        <v>-0.01</v>
      </c>
      <c r="H1734" s="5" t="s">
        <v>799</v>
      </c>
      <c r="I1734" s="5">
        <v>-0.01</v>
      </c>
      <c r="J1734" s="5" t="s">
        <v>799</v>
      </c>
      <c r="K1734" s="5" t="s">
        <v>799</v>
      </c>
      <c r="L1734" s="5">
        <v>1.6098976600000001</v>
      </c>
      <c r="M1734" s="5">
        <v>48.348624000000001</v>
      </c>
      <c r="N1734" s="5" t="s">
        <v>42</v>
      </c>
      <c r="O1734" s="5" t="s">
        <v>42</v>
      </c>
      <c r="P1734" s="5">
        <v>4.7540120000000003</v>
      </c>
      <c r="Q1734" s="5">
        <v>21.080708999999999</v>
      </c>
      <c r="R1734" s="5">
        <v>21.080708999999999</v>
      </c>
      <c r="S1734" s="1" t="s">
        <v>49</v>
      </c>
      <c r="T1734" s="7">
        <v>354337</v>
      </c>
      <c r="U1734" s="7">
        <v>335644</v>
      </c>
      <c r="V1734" s="7">
        <v>286104</v>
      </c>
      <c r="W1734" s="7">
        <v>243530</v>
      </c>
      <c r="X1734" s="7">
        <v>372797</v>
      </c>
      <c r="Y1734" s="7">
        <v>363553</v>
      </c>
      <c r="Z1734" s="7">
        <v>360690</v>
      </c>
      <c r="AA1734" s="7">
        <v>354337</v>
      </c>
      <c r="AB1734" s="5">
        <v>60.201000000000001</v>
      </c>
      <c r="AC1734" s="5">
        <v>59.677999999999997</v>
      </c>
      <c r="AD1734" s="5">
        <v>26.969000000000001</v>
      </c>
      <c r="AE1734" s="5">
        <v>21.242000000000001</v>
      </c>
      <c r="AF1734" s="7">
        <v>160900211</v>
      </c>
      <c r="AG1734" s="7">
        <v>160881314</v>
      </c>
      <c r="AH1734" s="7">
        <v>159848766</v>
      </c>
      <c r="AI1734" s="5">
        <v>67.63</v>
      </c>
      <c r="AJ1734" s="7">
        <v>285</v>
      </c>
      <c r="AK1734" s="7">
        <v>108859407</v>
      </c>
      <c r="AL1734" s="6">
        <v>1147.3781489999999</v>
      </c>
      <c r="AM1734" s="7">
        <v>110760248</v>
      </c>
      <c r="AN1734" s="5">
        <v>68.805949999999996</v>
      </c>
    </row>
    <row r="1735" spans="1:40" x14ac:dyDescent="0.3">
      <c r="A1735" s="4" t="s">
        <v>1784</v>
      </c>
      <c r="B1735" s="2">
        <v>4081441</v>
      </c>
      <c r="C1735" s="1" t="s">
        <v>41</v>
      </c>
      <c r="D1735" s="5">
        <v>1723.7400441100001</v>
      </c>
      <c r="E1735" s="6">
        <v>1024.205044</v>
      </c>
      <c r="F1735" s="6" t="s">
        <v>42</v>
      </c>
      <c r="G1735" s="5">
        <v>0.56999999999999995</v>
      </c>
      <c r="H1735" s="5">
        <v>13.207452</v>
      </c>
      <c r="I1735" s="5">
        <v>0.56999999999999995</v>
      </c>
      <c r="J1735" s="5">
        <v>13.207452</v>
      </c>
      <c r="K1735" s="5">
        <v>2.6063195500000003</v>
      </c>
      <c r="L1735" s="5">
        <v>1.8427708300000001</v>
      </c>
      <c r="M1735" s="5">
        <v>11.28172</v>
      </c>
      <c r="N1735" s="5" t="s">
        <v>42</v>
      </c>
      <c r="O1735" s="5" t="s">
        <v>42</v>
      </c>
      <c r="P1735" s="5">
        <v>1.569059</v>
      </c>
      <c r="Q1735" s="5">
        <v>5.6411689999999997</v>
      </c>
      <c r="R1735" s="5">
        <v>5.6411689999999997</v>
      </c>
      <c r="S1735" s="1" t="s">
        <v>49</v>
      </c>
      <c r="T1735" s="7">
        <v>710004</v>
      </c>
      <c r="U1735" s="7">
        <v>695208</v>
      </c>
      <c r="V1735" s="7">
        <v>693034</v>
      </c>
      <c r="W1735" s="7">
        <v>687314</v>
      </c>
      <c r="X1735" s="7">
        <v>652751</v>
      </c>
      <c r="Y1735" s="7">
        <v>662846</v>
      </c>
      <c r="Z1735" s="7">
        <v>682670</v>
      </c>
      <c r="AA1735" s="7">
        <v>710004</v>
      </c>
      <c r="AB1735" s="5">
        <v>83.094999999999999</v>
      </c>
      <c r="AC1735" s="5">
        <v>83.462000000000003</v>
      </c>
      <c r="AD1735" s="5">
        <v>25.577000000000002</v>
      </c>
      <c r="AE1735" s="5">
        <v>26.599</v>
      </c>
      <c r="AF1735" s="7">
        <v>65716357</v>
      </c>
      <c r="AG1735" s="7">
        <v>65673430</v>
      </c>
      <c r="AH1735" s="7">
        <v>65668638</v>
      </c>
      <c r="AI1735" s="5">
        <v>89.18</v>
      </c>
      <c r="AJ1735" s="7">
        <v>300</v>
      </c>
      <c r="AK1735" s="7">
        <v>58603167</v>
      </c>
      <c r="AL1735" s="6">
        <v>1537.1610700000001</v>
      </c>
      <c r="AM1735" s="7">
        <v>57130789</v>
      </c>
      <c r="AN1735" s="5">
        <v>86.935419999999993</v>
      </c>
    </row>
    <row r="1736" spans="1:40" x14ac:dyDescent="0.3">
      <c r="A1736" s="4" t="s">
        <v>1785</v>
      </c>
      <c r="B1736" s="2">
        <v>5720686</v>
      </c>
      <c r="C1736" s="1" t="s">
        <v>54</v>
      </c>
      <c r="D1736" s="5">
        <v>1646.2429634</v>
      </c>
      <c r="E1736" s="6">
        <v>1681.868123</v>
      </c>
      <c r="F1736" s="6" t="s">
        <v>42</v>
      </c>
      <c r="G1736" s="5">
        <v>1.64</v>
      </c>
      <c r="H1736" s="5">
        <v>5.8560059999999998</v>
      </c>
      <c r="I1736" s="5">
        <v>1.64</v>
      </c>
      <c r="J1736" s="5">
        <v>5.8560059999999998</v>
      </c>
      <c r="K1736" s="5">
        <v>0.90034716000000004</v>
      </c>
      <c r="L1736" s="5">
        <v>0.90034716000000004</v>
      </c>
      <c r="M1736" s="5" t="s">
        <v>42</v>
      </c>
      <c r="N1736" s="5" t="s">
        <v>42</v>
      </c>
      <c r="O1736" s="5" t="s">
        <v>42</v>
      </c>
      <c r="P1736" s="5">
        <v>25.497637999999998</v>
      </c>
      <c r="Q1736" s="5" t="s">
        <v>42</v>
      </c>
      <c r="R1736" s="5" t="s">
        <v>42</v>
      </c>
      <c r="S1736" s="1" t="s">
        <v>49</v>
      </c>
      <c r="T1736" s="7">
        <v>67102.535000000003</v>
      </c>
      <c r="U1736" s="7">
        <v>68213.706999999995</v>
      </c>
      <c r="V1736" s="7">
        <v>64647.938999999998</v>
      </c>
      <c r="W1736" s="7">
        <v>63408.046999999999</v>
      </c>
      <c r="X1736" s="7">
        <v>65961.721999999994</v>
      </c>
      <c r="Y1736" s="7">
        <v>66532.127999999997</v>
      </c>
      <c r="Z1736" s="7">
        <v>67102.535000000003</v>
      </c>
      <c r="AA1736" s="7">
        <v>66921.337</v>
      </c>
      <c r="AB1736" s="8">
        <v>100</v>
      </c>
      <c r="AC1736" s="8">
        <v>100</v>
      </c>
      <c r="AD1736" s="5" t="s">
        <v>42</v>
      </c>
      <c r="AE1736" s="5" t="s">
        <v>42</v>
      </c>
      <c r="AF1736" s="7">
        <v>51800776</v>
      </c>
      <c r="AG1736" s="7">
        <v>51800776</v>
      </c>
      <c r="AH1736" s="7">
        <v>53408471</v>
      </c>
      <c r="AI1736" s="8">
        <v>13.7</v>
      </c>
      <c r="AJ1736" s="7">
        <v>145</v>
      </c>
      <c r="AK1736" s="7">
        <v>7096049</v>
      </c>
      <c r="AL1736" s="6">
        <v>224.51899</v>
      </c>
      <c r="AM1736" s="7" t="s">
        <v>42</v>
      </c>
      <c r="AN1736" s="5" t="s">
        <v>42</v>
      </c>
    </row>
    <row r="1737" spans="1:40" x14ac:dyDescent="0.3">
      <c r="A1737" s="4" t="s">
        <v>1786</v>
      </c>
      <c r="B1737" s="2">
        <v>6517345</v>
      </c>
      <c r="C1737" s="1" t="s">
        <v>54</v>
      </c>
      <c r="D1737" s="5">
        <v>1458.2745025300001</v>
      </c>
      <c r="E1737" s="6">
        <v>3349.8649519999999</v>
      </c>
      <c r="F1737" s="6" t="s">
        <v>42</v>
      </c>
      <c r="G1737" s="5">
        <v>1.5379502766281857E-2</v>
      </c>
      <c r="H1737" s="5">
        <v>13.32206</v>
      </c>
      <c r="I1737" s="5">
        <v>1.5379502766281857E-2</v>
      </c>
      <c r="J1737" s="5">
        <v>13.32206</v>
      </c>
      <c r="K1737" s="5">
        <v>3.2755961899999999</v>
      </c>
      <c r="L1737" s="5">
        <v>1.4450536700000001</v>
      </c>
      <c r="M1737" s="5">
        <v>12.112603999999999</v>
      </c>
      <c r="N1737" s="5" t="s">
        <v>42</v>
      </c>
      <c r="O1737" s="5" t="s">
        <v>42</v>
      </c>
      <c r="P1737" s="5">
        <v>0.44312299999999999</v>
      </c>
      <c r="Q1737" s="5">
        <v>5.5109890000000004</v>
      </c>
      <c r="R1737" s="5">
        <v>5.5109890000000004</v>
      </c>
      <c r="S1737" s="1" t="s">
        <v>49</v>
      </c>
      <c r="T1737" s="7">
        <v>7828895.0472154282</v>
      </c>
      <c r="U1737" s="7">
        <v>8554497.432663532</v>
      </c>
      <c r="V1737" s="7">
        <v>7276458.6754857618</v>
      </c>
      <c r="W1737" s="7">
        <v>5575447.0269852849</v>
      </c>
      <c r="X1737" s="7">
        <v>7349447.9601530973</v>
      </c>
      <c r="Y1737" s="7">
        <v>7419163.9868385037</v>
      </c>
      <c r="Z1737" s="7">
        <v>7607833.6233029189</v>
      </c>
      <c r="AA1737" s="7">
        <v>7828895.0472154282</v>
      </c>
      <c r="AB1737" s="8">
        <v>9.8079999999999998</v>
      </c>
      <c r="AC1737" s="8">
        <v>9.56</v>
      </c>
      <c r="AD1737" s="8">
        <v>7.556</v>
      </c>
      <c r="AE1737" s="8">
        <v>7.5830000000000002</v>
      </c>
      <c r="AF1737" s="7">
        <v>145492000</v>
      </c>
      <c r="AG1737" s="7">
        <v>146266249</v>
      </c>
      <c r="AH1737" s="7">
        <v>146820000</v>
      </c>
      <c r="AI1737" s="5">
        <v>85.54</v>
      </c>
      <c r="AJ1737" s="7">
        <v>263</v>
      </c>
      <c r="AK1737" s="7">
        <v>125114567</v>
      </c>
      <c r="AL1737" s="6">
        <v>1247.3922319999999</v>
      </c>
      <c r="AM1737" s="7">
        <v>131514708</v>
      </c>
      <c r="AN1737" s="8">
        <v>89.914599999999993</v>
      </c>
    </row>
    <row r="1738" spans="1:40" x14ac:dyDescent="0.3">
      <c r="A1738" s="4" t="s">
        <v>1787</v>
      </c>
      <c r="B1738" s="2">
        <v>110708330</v>
      </c>
      <c r="C1738" s="1" t="s">
        <v>54</v>
      </c>
      <c r="D1738" s="5">
        <v>1736.77128735</v>
      </c>
      <c r="E1738" s="6">
        <v>2844.8372869999998</v>
      </c>
      <c r="F1738" s="6" t="s">
        <v>42</v>
      </c>
      <c r="G1738" s="5">
        <v>-0.40100000000000002</v>
      </c>
      <c r="H1738" s="5">
        <v>9.7976480000000006</v>
      </c>
      <c r="I1738" s="5">
        <v>-0.40100000000000002</v>
      </c>
      <c r="J1738" s="5">
        <v>9.7976480000000006</v>
      </c>
      <c r="K1738" s="5" t="s">
        <v>799</v>
      </c>
      <c r="L1738" s="5" t="s">
        <v>799</v>
      </c>
      <c r="M1738" s="5">
        <v>30.650127999999999</v>
      </c>
      <c r="N1738" s="5" t="s">
        <v>42</v>
      </c>
      <c r="O1738" s="5" t="s">
        <v>42</v>
      </c>
      <c r="P1738" s="5">
        <v>2.9764970000000002</v>
      </c>
      <c r="Q1738" s="5">
        <v>12.219094</v>
      </c>
      <c r="R1738" s="5">
        <v>12.219094</v>
      </c>
      <c r="S1738" s="1" t="s">
        <v>47</v>
      </c>
      <c r="T1738" s="7">
        <v>959265</v>
      </c>
      <c r="U1738" s="7">
        <v>851496</v>
      </c>
      <c r="V1738" s="7">
        <v>653490</v>
      </c>
      <c r="W1738" s="7">
        <v>81812</v>
      </c>
      <c r="X1738" s="7">
        <v>955767</v>
      </c>
      <c r="Y1738" s="7">
        <v>959265</v>
      </c>
      <c r="Z1738" s="7">
        <v>921126</v>
      </c>
      <c r="AA1738" s="7">
        <v>894042</v>
      </c>
      <c r="AB1738" s="5">
        <v>42.972000000000001</v>
      </c>
      <c r="AC1738" s="5">
        <v>43.179000000000002</v>
      </c>
      <c r="AD1738" s="5">
        <v>18.766999999999999</v>
      </c>
      <c r="AE1738" s="5">
        <v>18.951000000000001</v>
      </c>
      <c r="AF1738" s="7">
        <v>48459754</v>
      </c>
      <c r="AG1738" s="7">
        <v>48057754</v>
      </c>
      <c r="AH1738" s="7">
        <v>47970000</v>
      </c>
      <c r="AI1738" s="5">
        <v>78.760000000000005</v>
      </c>
      <c r="AJ1738" s="7">
        <v>232</v>
      </c>
      <c r="AK1738" s="7">
        <v>38178777</v>
      </c>
      <c r="AL1738" s="6">
        <v>1367.945579</v>
      </c>
      <c r="AM1738" s="7">
        <v>37898919</v>
      </c>
      <c r="AN1738" s="5">
        <v>78.186359999999993</v>
      </c>
    </row>
    <row r="1739" spans="1:40" x14ac:dyDescent="0.3">
      <c r="A1739" s="4" t="s">
        <v>1788</v>
      </c>
      <c r="B1739" s="2">
        <v>4288374</v>
      </c>
      <c r="C1739" s="1" t="s">
        <v>54</v>
      </c>
      <c r="D1739" s="5">
        <v>1746.05476088</v>
      </c>
      <c r="E1739" s="6">
        <v>4244.2307600000004</v>
      </c>
      <c r="F1739" s="6" t="s">
        <v>42</v>
      </c>
      <c r="G1739" s="5">
        <v>7.8E-2</v>
      </c>
      <c r="H1739" s="5" t="s">
        <v>799</v>
      </c>
      <c r="I1739" s="5">
        <v>7.8E-2</v>
      </c>
      <c r="J1739" s="5">
        <v>40.921985999999997</v>
      </c>
      <c r="K1739" s="5" t="s">
        <v>799</v>
      </c>
      <c r="L1739" s="5">
        <v>1.9270267999999999</v>
      </c>
      <c r="M1739" s="5" t="s">
        <v>799</v>
      </c>
      <c r="N1739" s="5" t="s">
        <v>42</v>
      </c>
      <c r="O1739" s="5" t="s">
        <v>42</v>
      </c>
      <c r="P1739" s="5">
        <v>1.9148369999999999</v>
      </c>
      <c r="Q1739" s="5">
        <v>9.6400419999999993</v>
      </c>
      <c r="R1739" s="5">
        <v>9.6400419999999993</v>
      </c>
      <c r="S1739" s="1" t="s">
        <v>49</v>
      </c>
      <c r="T1739" s="7">
        <v>2058876</v>
      </c>
      <c r="U1739" s="7">
        <v>2009130</v>
      </c>
      <c r="V1739" s="7">
        <v>1723502</v>
      </c>
      <c r="W1739" s="7">
        <v>1447642</v>
      </c>
      <c r="X1739" s="7">
        <v>2216497</v>
      </c>
      <c r="Y1739" s="7">
        <v>2154939</v>
      </c>
      <c r="Z1739" s="7">
        <v>2099233</v>
      </c>
      <c r="AA1739" s="7">
        <v>2058876</v>
      </c>
      <c r="AB1739" s="5">
        <v>43.389000000000003</v>
      </c>
      <c r="AC1739" s="5">
        <v>46.271999999999998</v>
      </c>
      <c r="AD1739" s="5">
        <v>15.747</v>
      </c>
      <c r="AE1739" s="5">
        <v>17.495000000000001</v>
      </c>
      <c r="AF1739" s="7">
        <v>75652000</v>
      </c>
      <c r="AG1739" s="7">
        <v>75476000</v>
      </c>
      <c r="AH1739" s="7">
        <v>71820329</v>
      </c>
      <c r="AI1739" s="5">
        <v>59.78</v>
      </c>
      <c r="AJ1739" s="7">
        <v>249</v>
      </c>
      <c r="AK1739" s="7">
        <v>45223208</v>
      </c>
      <c r="AL1739" s="6">
        <v>1043.75164</v>
      </c>
      <c r="AM1739" s="7">
        <v>67101887</v>
      </c>
      <c r="AN1739" s="5">
        <v>88.697770000000006</v>
      </c>
    </row>
    <row r="1740" spans="1:40" x14ac:dyDescent="0.3">
      <c r="A1740" s="4" t="s">
        <v>1789</v>
      </c>
      <c r="B1740" s="2">
        <v>1031123</v>
      </c>
      <c r="C1740" s="1" t="s">
        <v>54</v>
      </c>
      <c r="D1740" s="5">
        <v>1679.8150219199999</v>
      </c>
      <c r="E1740" s="6">
        <v>4443.8140210000001</v>
      </c>
      <c r="F1740" s="6">
        <v>3923.8820219999998</v>
      </c>
      <c r="G1740" s="5">
        <v>-0.91300000000000003</v>
      </c>
      <c r="H1740" s="5" t="s">
        <v>799</v>
      </c>
      <c r="I1740" s="5">
        <v>-0.91300000000000003</v>
      </c>
      <c r="J1740" s="5" t="s">
        <v>799</v>
      </c>
      <c r="K1740" s="5">
        <v>1.06517935</v>
      </c>
      <c r="L1740" s="5">
        <v>1.06517935</v>
      </c>
      <c r="M1740" s="5">
        <v>17.300177999999999</v>
      </c>
      <c r="N1740" s="5" t="s">
        <v>799</v>
      </c>
      <c r="O1740" s="5" t="s">
        <v>799</v>
      </c>
      <c r="P1740" s="5">
        <v>1.204523</v>
      </c>
      <c r="Q1740" s="5" t="s">
        <v>799</v>
      </c>
      <c r="R1740" s="5">
        <v>-1.544117</v>
      </c>
      <c r="S1740" s="1" t="s">
        <v>49</v>
      </c>
      <c r="T1740" s="7">
        <v>3682166</v>
      </c>
      <c r="U1740" s="7">
        <v>3741985</v>
      </c>
      <c r="V1740" s="7">
        <v>2850379</v>
      </c>
      <c r="W1740" s="7">
        <v>2579775</v>
      </c>
      <c r="X1740" s="7">
        <v>3689272</v>
      </c>
      <c r="Y1740" s="7">
        <v>3652762</v>
      </c>
      <c r="Z1740" s="7">
        <v>3651087</v>
      </c>
      <c r="AA1740" s="7">
        <v>3682166</v>
      </c>
      <c r="AB1740" s="5">
        <v>19.835000000000001</v>
      </c>
      <c r="AC1740" s="5">
        <v>-82.537000000000006</v>
      </c>
      <c r="AD1740" s="5">
        <v>18.146000000000001</v>
      </c>
      <c r="AE1740" s="5">
        <v>-84.338999999999999</v>
      </c>
      <c r="AF1740" s="7">
        <v>172465608</v>
      </c>
      <c r="AG1740" s="7">
        <v>110303446</v>
      </c>
      <c r="AH1740" s="7">
        <v>110086035</v>
      </c>
      <c r="AI1740" s="5">
        <v>62.55</v>
      </c>
      <c r="AJ1740" s="7">
        <v>332</v>
      </c>
      <c r="AK1740" s="7">
        <v>107881391</v>
      </c>
      <c r="AL1740" s="6">
        <v>1050.7647480000001</v>
      </c>
      <c r="AM1740" s="7">
        <v>157076521</v>
      </c>
      <c r="AN1740" s="5">
        <v>91.077010000000001</v>
      </c>
    </row>
    <row r="1741" spans="1:40" x14ac:dyDescent="0.3">
      <c r="A1741" s="4" t="s">
        <v>1790</v>
      </c>
      <c r="B1741" s="2">
        <v>106420886</v>
      </c>
      <c r="C1741" s="1" t="s">
        <v>54</v>
      </c>
      <c r="D1741" s="5">
        <v>1528.7230810000001</v>
      </c>
      <c r="E1741" s="6">
        <v>2073.7230810000001</v>
      </c>
      <c r="F1741" s="6" t="s">
        <v>42</v>
      </c>
      <c r="G1741" s="5">
        <v>-0.13</v>
      </c>
      <c r="H1741" s="5">
        <v>22.669221</v>
      </c>
      <c r="I1741" s="5">
        <v>-0.13</v>
      </c>
      <c r="J1741" s="5">
        <v>22.669221</v>
      </c>
      <c r="K1741" s="5">
        <v>7.4081803000000006</v>
      </c>
      <c r="L1741" s="5">
        <v>4.8299319700000005</v>
      </c>
      <c r="M1741" s="5">
        <v>8.3060360000000006</v>
      </c>
      <c r="N1741" s="5" t="s">
        <v>42</v>
      </c>
      <c r="O1741" s="5" t="s">
        <v>42</v>
      </c>
      <c r="P1741" s="5">
        <v>0.762679</v>
      </c>
      <c r="Q1741" s="5">
        <v>5.0333079999999999</v>
      </c>
      <c r="R1741" s="5">
        <v>5.0333079999999999</v>
      </c>
      <c r="S1741" s="1" t="s">
        <v>49</v>
      </c>
      <c r="T1741" s="7">
        <v>2763000</v>
      </c>
      <c r="U1741" s="7">
        <v>2695000</v>
      </c>
      <c r="V1741" s="7">
        <v>2460000</v>
      </c>
      <c r="W1741" s="7">
        <v>2867000</v>
      </c>
      <c r="X1741" s="7">
        <v>2719000</v>
      </c>
      <c r="Y1741" s="7">
        <v>2722000</v>
      </c>
      <c r="Z1741" s="7">
        <v>2750000</v>
      </c>
      <c r="AA1741" s="7">
        <v>2763000</v>
      </c>
      <c r="AB1741" s="5">
        <v>27.289000000000001</v>
      </c>
      <c r="AC1741" s="8">
        <v>28.65</v>
      </c>
      <c r="AD1741" s="8">
        <v>12.016</v>
      </c>
      <c r="AE1741" s="5">
        <v>14.564</v>
      </c>
      <c r="AF1741" s="7">
        <v>85977995</v>
      </c>
      <c r="AG1741" s="7">
        <v>85901439</v>
      </c>
      <c r="AH1741" s="7">
        <v>85631304</v>
      </c>
      <c r="AI1741" s="5">
        <v>87.45</v>
      </c>
      <c r="AJ1741" s="7">
        <v>462</v>
      </c>
      <c r="AK1741" s="7">
        <v>75316651</v>
      </c>
      <c r="AL1741" s="6">
        <v>1336.870555</v>
      </c>
      <c r="AM1741" s="7">
        <v>79685527</v>
      </c>
      <c r="AN1741" s="5">
        <v>92.522850000000005</v>
      </c>
    </row>
    <row r="1742" spans="1:40" x14ac:dyDescent="0.3">
      <c r="A1742" s="4" t="s">
        <v>1791</v>
      </c>
      <c r="B1742" s="2">
        <v>4967296</v>
      </c>
      <c r="C1742" s="1" t="s">
        <v>41</v>
      </c>
      <c r="D1742" s="5">
        <v>1839.0164520000001</v>
      </c>
      <c r="E1742" s="6">
        <v>1525.0924520000001</v>
      </c>
      <c r="F1742" s="6" t="s">
        <v>42</v>
      </c>
      <c r="G1742" s="5">
        <v>0.61899999999999999</v>
      </c>
      <c r="H1742" s="5">
        <v>20.689654999999998</v>
      </c>
      <c r="I1742" s="5">
        <v>0.61899999999999999</v>
      </c>
      <c r="J1742" s="5">
        <v>20.689654999999998</v>
      </c>
      <c r="K1742" s="5">
        <v>2.2718761700000001</v>
      </c>
      <c r="L1742" s="5">
        <v>2.2718761700000001</v>
      </c>
      <c r="M1742" s="5">
        <v>22.552664</v>
      </c>
      <c r="N1742" s="5" t="s">
        <v>42</v>
      </c>
      <c r="O1742" s="5" t="s">
        <v>42</v>
      </c>
      <c r="P1742" s="5">
        <v>1.8718049999999999</v>
      </c>
      <c r="Q1742" s="5">
        <v>13.203462999999999</v>
      </c>
      <c r="R1742" s="5">
        <v>13.203462999999999</v>
      </c>
      <c r="S1742" s="1" t="s">
        <v>49</v>
      </c>
      <c r="T1742" s="7">
        <v>639142</v>
      </c>
      <c r="U1742" s="7">
        <v>945921</v>
      </c>
      <c r="V1742" s="7">
        <v>922100</v>
      </c>
      <c r="W1742" s="7">
        <v>539521</v>
      </c>
      <c r="X1742" s="7">
        <v>814771</v>
      </c>
      <c r="Y1742" s="7">
        <v>774693</v>
      </c>
      <c r="Z1742" s="7">
        <v>704384</v>
      </c>
      <c r="AA1742" s="7">
        <v>639142</v>
      </c>
      <c r="AB1742" s="5">
        <v>42.305</v>
      </c>
      <c r="AC1742" s="5">
        <v>44.968000000000004</v>
      </c>
      <c r="AD1742" s="8">
        <v>9.8569999999999993</v>
      </c>
      <c r="AE1742" s="5">
        <v>13.531000000000001</v>
      </c>
      <c r="AF1742" s="7">
        <v>33687000</v>
      </c>
      <c r="AG1742" s="7">
        <v>33684000</v>
      </c>
      <c r="AH1742" s="7">
        <v>33413000</v>
      </c>
      <c r="AI1742" s="5">
        <v>83.79</v>
      </c>
      <c r="AJ1742" s="7">
        <v>238</v>
      </c>
      <c r="AK1742" s="7">
        <v>28221532</v>
      </c>
      <c r="AL1742" s="6">
        <v>1540.8956470000001</v>
      </c>
      <c r="AM1742" s="7">
        <v>31904135</v>
      </c>
      <c r="AN1742" s="5">
        <v>94.72269</v>
      </c>
    </row>
    <row r="1743" spans="1:40" x14ac:dyDescent="0.3">
      <c r="A1743" s="4" t="s">
        <v>1792</v>
      </c>
      <c r="B1743" s="2">
        <v>20287339</v>
      </c>
      <c r="C1743" s="1" t="s">
        <v>54</v>
      </c>
      <c r="D1743" s="5">
        <v>1835.7802419</v>
      </c>
      <c r="E1743" s="6" t="s">
        <v>42</v>
      </c>
      <c r="F1743" s="6">
        <v>4128.5912419999995</v>
      </c>
      <c r="G1743" s="5" t="s">
        <v>42</v>
      </c>
      <c r="H1743" s="5">
        <v>8.6875</v>
      </c>
      <c r="I1743" s="5" t="s">
        <v>42</v>
      </c>
      <c r="J1743" s="5">
        <v>8.6875</v>
      </c>
      <c r="K1743" s="5">
        <v>0.98711540455163005</v>
      </c>
      <c r="L1743" s="5">
        <v>0.98711540455163005</v>
      </c>
      <c r="M1743" s="5" t="s">
        <v>799</v>
      </c>
      <c r="N1743" s="5" t="s">
        <v>42</v>
      </c>
      <c r="O1743" s="5" t="s">
        <v>42</v>
      </c>
      <c r="P1743" s="5" t="s">
        <v>42</v>
      </c>
      <c r="Q1743" s="5" t="s">
        <v>42</v>
      </c>
      <c r="R1743" s="5">
        <v>10.979127863791099</v>
      </c>
      <c r="S1743" s="1" t="s">
        <v>49</v>
      </c>
      <c r="T1743" s="7">
        <v>326746</v>
      </c>
      <c r="U1743" s="7">
        <v>186230</v>
      </c>
      <c r="V1743" s="7">
        <v>86722</v>
      </c>
      <c r="W1743" s="7">
        <v>6619</v>
      </c>
      <c r="X1743" s="7">
        <v>313658</v>
      </c>
      <c r="Y1743" s="7">
        <v>321805</v>
      </c>
      <c r="Z1743" s="7">
        <v>328458</v>
      </c>
      <c r="AA1743" s="7">
        <v>326746</v>
      </c>
      <c r="AB1743" s="5" t="s">
        <v>42</v>
      </c>
      <c r="AC1743" s="5" t="s">
        <v>42</v>
      </c>
      <c r="AD1743" s="5" t="s">
        <v>42</v>
      </c>
      <c r="AE1743" s="5" t="s">
        <v>42</v>
      </c>
      <c r="AF1743" s="7">
        <v>123356823</v>
      </c>
      <c r="AG1743" s="7">
        <v>123356823</v>
      </c>
      <c r="AH1743" s="7">
        <v>122540788</v>
      </c>
      <c r="AI1743" s="8">
        <v>31.7</v>
      </c>
      <c r="AJ1743" s="7">
        <v>50</v>
      </c>
      <c r="AK1743" s="7">
        <v>38064713</v>
      </c>
      <c r="AL1743" s="6">
        <v>582.00946099999999</v>
      </c>
      <c r="AM1743" s="7" t="s">
        <v>42</v>
      </c>
      <c r="AN1743" s="5" t="s">
        <v>42</v>
      </c>
    </row>
    <row r="1744" spans="1:40" x14ac:dyDescent="0.3">
      <c r="A1744" s="4" t="s">
        <v>1793</v>
      </c>
      <c r="B1744" s="2">
        <v>4910590</v>
      </c>
      <c r="C1744" s="1" t="s">
        <v>54</v>
      </c>
      <c r="D1744" s="5">
        <v>1632.159195</v>
      </c>
      <c r="E1744" s="6">
        <v>2809.0591949999998</v>
      </c>
      <c r="F1744" s="6" t="s">
        <v>42</v>
      </c>
      <c r="G1744" s="5">
        <v>0.17399999999999999</v>
      </c>
      <c r="H1744" s="5">
        <v>17.005075999999999</v>
      </c>
      <c r="I1744" s="5">
        <v>0.17399999999999999</v>
      </c>
      <c r="J1744" s="5">
        <v>17.005075999999999</v>
      </c>
      <c r="K1744" s="5" t="s">
        <v>799</v>
      </c>
      <c r="L1744" s="5">
        <v>1.0345573000000001</v>
      </c>
      <c r="M1744" s="5">
        <v>9.5414410000000007</v>
      </c>
      <c r="N1744" s="5" t="s">
        <v>42</v>
      </c>
      <c r="O1744" s="5" t="s">
        <v>42</v>
      </c>
      <c r="P1744" s="5">
        <v>1.246421</v>
      </c>
      <c r="Q1744" s="5">
        <v>7.8928330000000004</v>
      </c>
      <c r="R1744" s="5">
        <v>7.8928330000000004</v>
      </c>
      <c r="S1744" s="1" t="s">
        <v>43</v>
      </c>
      <c r="T1744" s="7">
        <v>2253700</v>
      </c>
      <c r="U1744" s="7">
        <v>2251600</v>
      </c>
      <c r="V1744" s="7">
        <v>2171700</v>
      </c>
      <c r="W1744" s="7">
        <v>2087300</v>
      </c>
      <c r="X1744" s="7">
        <v>2253700</v>
      </c>
      <c r="Y1744" s="7">
        <v>2270200</v>
      </c>
      <c r="Z1744" s="7">
        <v>2272400</v>
      </c>
      <c r="AA1744" s="7">
        <v>2271400</v>
      </c>
      <c r="AB1744" s="5">
        <v>43.094000000000001</v>
      </c>
      <c r="AC1744" s="5">
        <v>43.094000000000001</v>
      </c>
      <c r="AD1744" s="5">
        <v>14.993</v>
      </c>
      <c r="AE1744" s="5">
        <v>14.993</v>
      </c>
      <c r="AF1744" s="7">
        <v>48920813</v>
      </c>
      <c r="AG1744" s="7">
        <v>49386629</v>
      </c>
      <c r="AH1744" s="7">
        <v>50118789</v>
      </c>
      <c r="AI1744" s="5">
        <v>98.12</v>
      </c>
      <c r="AJ1744" s="7">
        <v>314</v>
      </c>
      <c r="AK1744" s="7">
        <v>47805665</v>
      </c>
      <c r="AL1744" s="6">
        <v>1601.489777</v>
      </c>
      <c r="AM1744" s="7">
        <v>48013503</v>
      </c>
      <c r="AN1744" s="5">
        <v>98.547520000000006</v>
      </c>
    </row>
    <row r="1745" spans="1:40" x14ac:dyDescent="0.3">
      <c r="A1745" s="4" t="s">
        <v>1794</v>
      </c>
      <c r="B1745" s="2">
        <v>4261442</v>
      </c>
      <c r="C1745" s="1" t="s">
        <v>41</v>
      </c>
      <c r="D1745" s="5">
        <v>1703.1507032500001</v>
      </c>
      <c r="E1745" s="6">
        <v>2018.9576930000001</v>
      </c>
      <c r="F1745" s="6">
        <v>2018.957703</v>
      </c>
      <c r="G1745" s="5">
        <v>9.7000000000000003E-2</v>
      </c>
      <c r="H1745" s="5">
        <v>9.1818179999999998</v>
      </c>
      <c r="I1745" s="5">
        <v>9.7000000000000003E-2</v>
      </c>
      <c r="J1745" s="5">
        <v>9.1818179999999998</v>
      </c>
      <c r="K1745" s="5">
        <v>1.06070153</v>
      </c>
      <c r="L1745" s="5">
        <v>1.06070153</v>
      </c>
      <c r="M1745" s="5" t="s">
        <v>799</v>
      </c>
      <c r="N1745" s="5" t="s">
        <v>42</v>
      </c>
      <c r="O1745" s="5" t="s">
        <v>42</v>
      </c>
      <c r="P1745" s="5">
        <v>5.6595389999999997</v>
      </c>
      <c r="Q1745" s="5" t="s">
        <v>42</v>
      </c>
      <c r="R1745" s="5">
        <v>9.0765371914294803</v>
      </c>
      <c r="S1745" s="1" t="s">
        <v>98</v>
      </c>
      <c r="T1745" s="7">
        <v>306787.78899999999</v>
      </c>
      <c r="U1745" s="7">
        <v>262265.32699999999</v>
      </c>
      <c r="V1745" s="7">
        <v>199302.731</v>
      </c>
      <c r="W1745" s="7">
        <v>127345.387</v>
      </c>
      <c r="X1745" s="7">
        <v>356735.38500000001</v>
      </c>
      <c r="Y1745" s="7">
        <v>331761.587</v>
      </c>
      <c r="Z1745" s="7">
        <v>306787.78899999999</v>
      </c>
      <c r="AA1745" s="7">
        <v>292895.44799999997</v>
      </c>
      <c r="AB1745" s="8">
        <v>100</v>
      </c>
      <c r="AC1745" s="8">
        <v>100</v>
      </c>
      <c r="AD1745" s="5" t="s">
        <v>42</v>
      </c>
      <c r="AE1745" s="5" t="s">
        <v>42</v>
      </c>
      <c r="AF1745" s="7">
        <v>337257565</v>
      </c>
      <c r="AG1745" s="7">
        <v>337257565</v>
      </c>
      <c r="AH1745" s="7">
        <v>207403448</v>
      </c>
      <c r="AI1745" s="5">
        <v>4.75</v>
      </c>
      <c r="AJ1745" s="7">
        <v>127</v>
      </c>
      <c r="AK1745" s="7">
        <v>16016380</v>
      </c>
      <c r="AL1745" s="6">
        <v>80.882718999999994</v>
      </c>
      <c r="AM1745" s="7">
        <v>35992401</v>
      </c>
      <c r="AN1745" s="5">
        <v>98.996110000000002</v>
      </c>
    </row>
    <row r="1746" spans="1:40" x14ac:dyDescent="0.3">
      <c r="A1746" s="4" t="s">
        <v>1795</v>
      </c>
      <c r="B1746" s="2">
        <v>10835011</v>
      </c>
      <c r="C1746" s="1" t="s">
        <v>41</v>
      </c>
      <c r="D1746" s="5">
        <v>1673.15971214</v>
      </c>
      <c r="E1746" s="6">
        <v>1576.115712</v>
      </c>
      <c r="F1746" s="6" t="s">
        <v>42</v>
      </c>
      <c r="G1746" s="5">
        <v>0.2</v>
      </c>
      <c r="H1746" s="5">
        <v>10.653521</v>
      </c>
      <c r="I1746" s="5">
        <v>0.2</v>
      </c>
      <c r="J1746" s="5">
        <v>10.653521</v>
      </c>
      <c r="K1746" s="5">
        <v>4.3571428599999997</v>
      </c>
      <c r="L1746" s="5">
        <v>1.83520963</v>
      </c>
      <c r="M1746" s="5">
        <v>21.367232000000001</v>
      </c>
      <c r="N1746" s="5" t="s">
        <v>42</v>
      </c>
      <c r="O1746" s="5" t="s">
        <v>42</v>
      </c>
      <c r="P1746" s="5">
        <v>3.5195449999999999</v>
      </c>
      <c r="Q1746" s="5">
        <v>16.589120000000001</v>
      </c>
      <c r="R1746" s="5">
        <v>16.589120000000001</v>
      </c>
      <c r="S1746" s="1" t="s">
        <v>49</v>
      </c>
      <c r="T1746" s="7">
        <v>396827</v>
      </c>
      <c r="U1746" s="7">
        <v>331037</v>
      </c>
      <c r="V1746" s="7">
        <v>250991</v>
      </c>
      <c r="W1746" s="7">
        <v>165056</v>
      </c>
      <c r="X1746" s="7">
        <v>447818</v>
      </c>
      <c r="Y1746" s="7">
        <v>427247</v>
      </c>
      <c r="Z1746" s="7">
        <v>411647</v>
      </c>
      <c r="AA1746" s="7">
        <v>396827</v>
      </c>
      <c r="AB1746" s="5">
        <v>55.648000000000003</v>
      </c>
      <c r="AC1746" s="5">
        <v>56.268999999999998</v>
      </c>
      <c r="AD1746" s="5">
        <v>17.437000000000001</v>
      </c>
      <c r="AE1746" s="5">
        <v>20.404</v>
      </c>
      <c r="AF1746" s="7">
        <v>88480154</v>
      </c>
      <c r="AG1746" s="7">
        <v>88465779</v>
      </c>
      <c r="AH1746" s="7">
        <v>88672238</v>
      </c>
      <c r="AI1746" s="5">
        <v>11.39</v>
      </c>
      <c r="AJ1746" s="7">
        <v>155</v>
      </c>
      <c r="AK1746" s="7">
        <v>10076615</v>
      </c>
      <c r="AL1746" s="6">
        <v>190.548789</v>
      </c>
      <c r="AM1746" s="7">
        <v>26912711</v>
      </c>
      <c r="AN1746" s="5">
        <v>30.41666</v>
      </c>
    </row>
    <row r="1747" spans="1:40" x14ac:dyDescent="0.3">
      <c r="A1747" s="4" t="s">
        <v>1796</v>
      </c>
      <c r="B1747" s="2">
        <v>4293992</v>
      </c>
      <c r="C1747" s="1" t="s">
        <v>54</v>
      </c>
      <c r="D1747" s="5">
        <v>1521.0659981599999</v>
      </c>
      <c r="E1747" s="6" t="s">
        <v>42</v>
      </c>
      <c r="F1747" s="6">
        <v>7.5319980000003852</v>
      </c>
      <c r="G1747" s="8">
        <v>1.31</v>
      </c>
      <c r="H1747" s="5">
        <v>7.87662337662338</v>
      </c>
      <c r="I1747" s="8">
        <v>1.31</v>
      </c>
      <c r="J1747" s="5">
        <v>7.87662337662338</v>
      </c>
      <c r="K1747" s="5">
        <v>0.91622992500709399</v>
      </c>
      <c r="L1747" s="5">
        <v>0.91423099126720997</v>
      </c>
      <c r="M1747" s="5" t="s">
        <v>799</v>
      </c>
      <c r="N1747" s="5" t="s">
        <v>42</v>
      </c>
      <c r="O1747" s="5" t="s">
        <v>42</v>
      </c>
      <c r="P1747" s="5" t="s">
        <v>42</v>
      </c>
      <c r="Q1747" s="5" t="s">
        <v>42</v>
      </c>
      <c r="R1747" s="5" t="s">
        <v>42</v>
      </c>
      <c r="S1747" s="1" t="s">
        <v>49</v>
      </c>
      <c r="T1747" s="7">
        <v>763051</v>
      </c>
      <c r="U1747" s="7">
        <v>664638</v>
      </c>
      <c r="V1747" s="7">
        <v>790248</v>
      </c>
      <c r="W1747" s="7">
        <v>466099</v>
      </c>
      <c r="X1747" s="7">
        <v>738586</v>
      </c>
      <c r="Y1747" s="7">
        <v>789032</v>
      </c>
      <c r="Z1747" s="7">
        <v>776647</v>
      </c>
      <c r="AA1747" s="7">
        <v>763051</v>
      </c>
      <c r="AB1747" s="5" t="s">
        <v>42</v>
      </c>
      <c r="AC1747" s="5" t="s">
        <v>42</v>
      </c>
      <c r="AD1747" s="5" t="s">
        <v>42</v>
      </c>
      <c r="AE1747" s="5" t="s">
        <v>42</v>
      </c>
      <c r="AF1747" s="7">
        <v>31342107</v>
      </c>
      <c r="AG1747" s="7">
        <v>31667655</v>
      </c>
      <c r="AH1747" s="7">
        <v>31311254</v>
      </c>
      <c r="AI1747" s="5">
        <v>92.01</v>
      </c>
      <c r="AJ1747" s="7">
        <v>288</v>
      </c>
      <c r="AK1747" s="7">
        <v>28844662</v>
      </c>
      <c r="AL1747" s="6">
        <v>1399.5429999999999</v>
      </c>
      <c r="AM1747" s="7">
        <v>29230469</v>
      </c>
      <c r="AN1747" s="5">
        <v>93.241339999999994</v>
      </c>
    </row>
    <row r="1748" spans="1:40" x14ac:dyDescent="0.3">
      <c r="A1748" s="4" t="s">
        <v>1797</v>
      </c>
      <c r="B1748" s="2">
        <v>4911224</v>
      </c>
      <c r="C1748" s="1" t="s">
        <v>41</v>
      </c>
      <c r="D1748" s="5">
        <v>1938.1710390000001</v>
      </c>
      <c r="E1748" s="6">
        <v>2816.7760389999999</v>
      </c>
      <c r="F1748" s="6" t="s">
        <v>42</v>
      </c>
      <c r="G1748" s="5">
        <v>0.33600000000000002</v>
      </c>
      <c r="H1748" s="5">
        <v>43.985636999999997</v>
      </c>
      <c r="I1748" s="5">
        <v>0.33600000000000002</v>
      </c>
      <c r="J1748" s="5">
        <v>43.985636999999997</v>
      </c>
      <c r="K1748" s="5" t="s">
        <v>799</v>
      </c>
      <c r="L1748" s="5">
        <v>4.0349143600000001</v>
      </c>
      <c r="M1748" s="5">
        <v>31.838856</v>
      </c>
      <c r="N1748" s="5" t="s">
        <v>42</v>
      </c>
      <c r="O1748" s="5" t="s">
        <v>42</v>
      </c>
      <c r="P1748" s="5">
        <v>0.75900999999999996</v>
      </c>
      <c r="Q1748" s="5">
        <v>11.59864</v>
      </c>
      <c r="R1748" s="5">
        <v>11.59864</v>
      </c>
      <c r="S1748" s="1" t="s">
        <v>49</v>
      </c>
      <c r="T1748" s="7">
        <v>3433763</v>
      </c>
      <c r="U1748" s="7">
        <v>2613399</v>
      </c>
      <c r="V1748" s="7">
        <v>1745757</v>
      </c>
      <c r="W1748" s="7">
        <v>1111631</v>
      </c>
      <c r="X1748" s="7">
        <v>3711117</v>
      </c>
      <c r="Y1748" s="7">
        <v>3661490</v>
      </c>
      <c r="Z1748" s="7">
        <v>3588606</v>
      </c>
      <c r="AA1748" s="7">
        <v>3433763</v>
      </c>
      <c r="AB1748" s="8">
        <v>23.72</v>
      </c>
      <c r="AC1748" s="5">
        <v>24.030999999999999</v>
      </c>
      <c r="AD1748" s="8">
        <v>4.6929999999999996</v>
      </c>
      <c r="AE1748" s="8">
        <v>4.7930000000000001</v>
      </c>
      <c r="AF1748" s="7">
        <v>39555254</v>
      </c>
      <c r="AG1748" s="7">
        <v>39541641</v>
      </c>
      <c r="AH1748" s="7">
        <v>39667165</v>
      </c>
      <c r="AI1748" s="5">
        <v>85.37</v>
      </c>
      <c r="AJ1748" s="7">
        <v>245</v>
      </c>
      <c r="AK1748" s="7">
        <v>33767048</v>
      </c>
      <c r="AL1748" s="6">
        <v>1654.5853520000001</v>
      </c>
      <c r="AM1748" s="7">
        <v>32632675</v>
      </c>
      <c r="AN1748" s="5">
        <v>82.500510000000006</v>
      </c>
    </row>
    <row r="1749" spans="1:40" x14ac:dyDescent="0.3">
      <c r="A1749" s="4" t="s">
        <v>1798</v>
      </c>
      <c r="B1749" s="2">
        <v>4986155</v>
      </c>
      <c r="C1749" s="1" t="s">
        <v>54</v>
      </c>
      <c r="D1749" s="5">
        <v>1459.4166862</v>
      </c>
      <c r="E1749" s="6">
        <v>2881.916686</v>
      </c>
      <c r="F1749" s="6" t="s">
        <v>42</v>
      </c>
      <c r="G1749" s="5">
        <v>-2.95</v>
      </c>
      <c r="H1749" s="5" t="s">
        <v>799</v>
      </c>
      <c r="I1749" s="5">
        <v>-2.95</v>
      </c>
      <c r="J1749" s="5" t="s">
        <v>799</v>
      </c>
      <c r="K1749" s="5" t="s">
        <v>799</v>
      </c>
      <c r="L1749" s="5">
        <v>6.8027787200000001</v>
      </c>
      <c r="M1749" s="5">
        <v>51.277138999999998</v>
      </c>
      <c r="N1749" s="5" t="s">
        <v>42</v>
      </c>
      <c r="O1749" s="5" t="s">
        <v>42</v>
      </c>
      <c r="P1749" s="5">
        <v>1.9481619999999999</v>
      </c>
      <c r="Q1749" s="5">
        <v>7.9550530000000004</v>
      </c>
      <c r="R1749" s="5">
        <v>7.9550530000000004</v>
      </c>
      <c r="S1749" s="1" t="s">
        <v>49</v>
      </c>
      <c r="T1749" s="7">
        <v>1692100</v>
      </c>
      <c r="U1749" s="7">
        <v>1668300</v>
      </c>
      <c r="V1749" s="7">
        <v>1391500</v>
      </c>
      <c r="W1749" s="7">
        <v>1216100</v>
      </c>
      <c r="X1749" s="7">
        <v>1479300</v>
      </c>
      <c r="Y1749" s="7">
        <v>1548400</v>
      </c>
      <c r="Z1749" s="7">
        <v>1639600</v>
      </c>
      <c r="AA1749" s="7">
        <v>1692100</v>
      </c>
      <c r="AB1749" s="5">
        <v>29.106000000000002</v>
      </c>
      <c r="AC1749" s="8">
        <v>29.21</v>
      </c>
      <c r="AD1749" s="8">
        <v>23.61</v>
      </c>
      <c r="AE1749" s="5">
        <v>22.943000000000001</v>
      </c>
      <c r="AF1749" s="7">
        <v>36345623</v>
      </c>
      <c r="AG1749" s="7">
        <v>36340277</v>
      </c>
      <c r="AH1749" s="7">
        <v>36231063</v>
      </c>
      <c r="AI1749" s="5">
        <v>100.82</v>
      </c>
      <c r="AJ1749" s="7">
        <v>322</v>
      </c>
      <c r="AK1749" s="7">
        <v>36647083</v>
      </c>
      <c r="AL1749" s="6">
        <v>1471.3803820000001</v>
      </c>
      <c r="AM1749" s="7">
        <v>36101269</v>
      </c>
      <c r="AN1749" s="5">
        <v>99.318169999999995</v>
      </c>
    </row>
    <row r="1750" spans="1:40" x14ac:dyDescent="0.3">
      <c r="A1750" s="4" t="s">
        <v>1799</v>
      </c>
      <c r="B1750" s="2">
        <v>26633089</v>
      </c>
      <c r="C1750" s="1" t="s">
        <v>54</v>
      </c>
      <c r="D1750" s="5">
        <v>1563.3722196000001</v>
      </c>
      <c r="E1750" s="6">
        <v>1951.7742189999999</v>
      </c>
      <c r="F1750" s="6" t="s">
        <v>42</v>
      </c>
      <c r="G1750" s="5">
        <v>-9.2999999999999999E-2</v>
      </c>
      <c r="H1750" s="5" t="s">
        <v>799</v>
      </c>
      <c r="I1750" s="5">
        <v>-9.2999999999999999E-2</v>
      </c>
      <c r="J1750" s="5" t="s">
        <v>799</v>
      </c>
      <c r="K1750" s="5" t="s">
        <v>799</v>
      </c>
      <c r="L1750" s="5">
        <v>3.7163375200000002</v>
      </c>
      <c r="M1750" s="5">
        <v>23.469387999999999</v>
      </c>
      <c r="N1750" s="5" t="s">
        <v>42</v>
      </c>
      <c r="O1750" s="5" t="s">
        <v>42</v>
      </c>
      <c r="P1750" s="5">
        <v>6.2669350000000001</v>
      </c>
      <c r="Q1750" s="5">
        <v>34.630026000000001</v>
      </c>
      <c r="R1750" s="5">
        <v>34.630026000000001</v>
      </c>
      <c r="S1750" s="1" t="s">
        <v>49</v>
      </c>
      <c r="T1750" s="7">
        <v>303617</v>
      </c>
      <c r="U1750" s="7">
        <v>288046</v>
      </c>
      <c r="V1750" s="7">
        <v>267676</v>
      </c>
      <c r="W1750" s="7">
        <v>199340</v>
      </c>
      <c r="X1750" s="7">
        <v>311440</v>
      </c>
      <c r="Y1750" s="7">
        <v>307559</v>
      </c>
      <c r="Z1750" s="7">
        <v>304298</v>
      </c>
      <c r="AA1750" s="7">
        <v>303617</v>
      </c>
      <c r="AB1750" s="5">
        <v>70.238</v>
      </c>
      <c r="AC1750" s="5">
        <v>71.778000000000006</v>
      </c>
      <c r="AD1750" s="5">
        <v>19.384</v>
      </c>
      <c r="AE1750" s="8">
        <v>17.62</v>
      </c>
      <c r="AF1750" s="7">
        <v>75107642</v>
      </c>
      <c r="AG1750" s="7">
        <v>75773928</v>
      </c>
      <c r="AH1750" s="7">
        <v>79627213</v>
      </c>
      <c r="AI1750" s="5">
        <v>32.479999999999997</v>
      </c>
      <c r="AJ1750" s="7">
        <v>139</v>
      </c>
      <c r="AK1750" s="7">
        <v>24527574</v>
      </c>
      <c r="AL1750" s="6">
        <v>507.72078099999999</v>
      </c>
      <c r="AM1750" s="7">
        <v>25623988</v>
      </c>
      <c r="AN1750" s="5">
        <v>33.927720000000001</v>
      </c>
    </row>
    <row r="1751" spans="1:40" x14ac:dyDescent="0.3">
      <c r="A1751" s="4" t="s">
        <v>1800</v>
      </c>
      <c r="B1751" s="2">
        <v>4057132</v>
      </c>
      <c r="C1751" s="1" t="s">
        <v>54</v>
      </c>
      <c r="D1751" s="5">
        <v>1579.9987297600001</v>
      </c>
      <c r="E1751" s="6">
        <v>3358.9597290000002</v>
      </c>
      <c r="F1751" s="6">
        <v>3358.95973</v>
      </c>
      <c r="G1751" s="5">
        <v>-0.71</v>
      </c>
      <c r="H1751" s="5">
        <v>19.120932</v>
      </c>
      <c r="I1751" s="5">
        <v>-0.71</v>
      </c>
      <c r="J1751" s="5">
        <v>19.120932</v>
      </c>
      <c r="K1751" s="5">
        <v>1.3435484400000002</v>
      </c>
      <c r="L1751" s="5">
        <v>1.16396641</v>
      </c>
      <c r="M1751" s="5" t="s">
        <v>799</v>
      </c>
      <c r="N1751" s="5" t="s">
        <v>799</v>
      </c>
      <c r="O1751" s="5" t="s">
        <v>799</v>
      </c>
      <c r="P1751" s="5">
        <v>2.95207</v>
      </c>
      <c r="Q1751" s="5">
        <v>9.7482369999999996</v>
      </c>
      <c r="R1751" s="5">
        <v>9.7482369999999996</v>
      </c>
      <c r="S1751" s="1" t="s">
        <v>49</v>
      </c>
      <c r="T1751" s="7">
        <v>1197475</v>
      </c>
      <c r="U1751" s="7">
        <v>1037353</v>
      </c>
      <c r="V1751" s="7">
        <v>860400</v>
      </c>
      <c r="W1751" s="7">
        <v>773679</v>
      </c>
      <c r="X1751" s="7">
        <v>1137832</v>
      </c>
      <c r="Y1751" s="7">
        <v>1142377</v>
      </c>
      <c r="Z1751" s="7">
        <v>1168522</v>
      </c>
      <c r="AA1751" s="7">
        <v>1197475</v>
      </c>
      <c r="AB1751" s="5">
        <v>35.396999999999998</v>
      </c>
      <c r="AC1751" s="5">
        <v>37.936999999999998</v>
      </c>
      <c r="AD1751" s="5">
        <v>27.521000000000001</v>
      </c>
      <c r="AE1751" s="5">
        <v>29.558</v>
      </c>
      <c r="AF1751" s="7">
        <v>40120524</v>
      </c>
      <c r="AG1751" s="7">
        <v>38669098</v>
      </c>
      <c r="AH1751" s="7">
        <v>36575797</v>
      </c>
      <c r="AI1751" s="5">
        <v>77.31</v>
      </c>
      <c r="AJ1751" s="7">
        <v>305</v>
      </c>
      <c r="AK1751" s="7">
        <v>31027906</v>
      </c>
      <c r="AL1751" s="6">
        <v>1221.568659</v>
      </c>
      <c r="AM1751" s="7">
        <v>39844891</v>
      </c>
      <c r="AN1751" s="5">
        <v>99.284469999999999</v>
      </c>
    </row>
    <row r="1752" spans="1:40" x14ac:dyDescent="0.3">
      <c r="A1752" s="4" t="s">
        <v>1801</v>
      </c>
      <c r="B1752" s="2">
        <v>4911833</v>
      </c>
      <c r="C1752" s="1" t="s">
        <v>54</v>
      </c>
      <c r="D1752" s="5">
        <v>1790.9760000000001</v>
      </c>
      <c r="E1752" s="6">
        <v>3233.576</v>
      </c>
      <c r="F1752" s="6" t="s">
        <v>42</v>
      </c>
      <c r="G1752" s="5">
        <v>-7.0000000000000007E-2</v>
      </c>
      <c r="H1752" s="5" t="s">
        <v>799</v>
      </c>
      <c r="I1752" s="5">
        <v>-7.0000000000000007E-2</v>
      </c>
      <c r="J1752" s="5" t="s">
        <v>799</v>
      </c>
      <c r="K1752" s="5" t="s">
        <v>799</v>
      </c>
      <c r="L1752" s="5">
        <v>1.16931305</v>
      </c>
      <c r="M1752" s="5" t="s">
        <v>799</v>
      </c>
      <c r="N1752" s="5" t="s">
        <v>42</v>
      </c>
      <c r="O1752" s="5" t="s">
        <v>42</v>
      </c>
      <c r="P1752" s="5">
        <v>0.96263200000000004</v>
      </c>
      <c r="Q1752" s="5">
        <v>8.5930800000000005</v>
      </c>
      <c r="R1752" s="5">
        <v>8.5930800000000005</v>
      </c>
      <c r="S1752" s="1" t="s">
        <v>49</v>
      </c>
      <c r="T1752" s="7">
        <v>3431600</v>
      </c>
      <c r="U1752" s="7">
        <v>3297100</v>
      </c>
      <c r="V1752" s="7">
        <v>2814300</v>
      </c>
      <c r="W1752" s="7">
        <v>2994300</v>
      </c>
      <c r="X1752" s="7">
        <v>3359100</v>
      </c>
      <c r="Y1752" s="7">
        <v>3383300</v>
      </c>
      <c r="Z1752" s="7">
        <v>3398300</v>
      </c>
      <c r="AA1752" s="7">
        <v>3431600</v>
      </c>
      <c r="AB1752" s="5">
        <v>16.811</v>
      </c>
      <c r="AC1752" s="8">
        <v>15.54</v>
      </c>
      <c r="AD1752" s="8">
        <v>9.99</v>
      </c>
      <c r="AE1752" s="8">
        <v>9.2319999999999993</v>
      </c>
      <c r="AF1752" s="7">
        <v>51900000</v>
      </c>
      <c r="AG1752" s="7">
        <v>51800000</v>
      </c>
      <c r="AH1752" s="7">
        <v>55300000</v>
      </c>
      <c r="AI1752" s="8">
        <v>102.05</v>
      </c>
      <c r="AJ1752" s="7">
        <v>270</v>
      </c>
      <c r="AK1752" s="7">
        <v>52251839</v>
      </c>
      <c r="AL1752" s="6">
        <v>1827.7693280000001</v>
      </c>
      <c r="AM1752" s="7">
        <v>45845625</v>
      </c>
      <c r="AN1752" s="5">
        <v>89.542240000000007</v>
      </c>
    </row>
    <row r="1753" spans="1:40" x14ac:dyDescent="0.3">
      <c r="A1753" s="4" t="s">
        <v>1802</v>
      </c>
      <c r="B1753" s="2">
        <v>4790262</v>
      </c>
      <c r="C1753" s="1" t="s">
        <v>54</v>
      </c>
      <c r="D1753" s="5">
        <v>1701.3067536200001</v>
      </c>
      <c r="E1753" s="6">
        <v>2714.501753</v>
      </c>
      <c r="F1753" s="6" t="s">
        <v>42</v>
      </c>
      <c r="G1753" s="5">
        <v>-4.1000000000000002E-2</v>
      </c>
      <c r="H1753" s="5" t="s">
        <v>799</v>
      </c>
      <c r="I1753" s="5">
        <v>-4.1000000000000002E-2</v>
      </c>
      <c r="J1753" s="5" t="s">
        <v>799</v>
      </c>
      <c r="K1753" s="5" t="s">
        <v>799</v>
      </c>
      <c r="L1753" s="5">
        <v>3.2264562699999999</v>
      </c>
      <c r="M1753" s="5">
        <v>15.5</v>
      </c>
      <c r="N1753" s="5" t="s">
        <v>42</v>
      </c>
      <c r="O1753" s="5" t="s">
        <v>42</v>
      </c>
      <c r="P1753" s="5">
        <v>1.0499080000000001</v>
      </c>
      <c r="Q1753" s="5">
        <v>6.1299229999999998</v>
      </c>
      <c r="R1753" s="5">
        <v>6.1299229999999998</v>
      </c>
      <c r="S1753" s="1" t="s">
        <v>49</v>
      </c>
      <c r="T1753" s="7">
        <v>2899276</v>
      </c>
      <c r="U1753" s="7">
        <v>2760327</v>
      </c>
      <c r="V1753" s="7">
        <v>2158661</v>
      </c>
      <c r="W1753" s="7">
        <v>1948288</v>
      </c>
      <c r="X1753" s="7">
        <v>2585466</v>
      </c>
      <c r="Y1753" s="7">
        <v>2640302</v>
      </c>
      <c r="Z1753" s="7">
        <v>2774006</v>
      </c>
      <c r="AA1753" s="7">
        <v>2899276</v>
      </c>
      <c r="AB1753" s="8">
        <v>9.4309999999999992</v>
      </c>
      <c r="AC1753" s="8">
        <v>7.87</v>
      </c>
      <c r="AD1753" s="8">
        <v>9.9770000000000003</v>
      </c>
      <c r="AE1753" s="8">
        <v>8.3320000000000007</v>
      </c>
      <c r="AF1753" s="7">
        <v>88517521</v>
      </c>
      <c r="AG1753" s="7">
        <v>88517521</v>
      </c>
      <c r="AH1753" s="7">
        <v>71666000</v>
      </c>
      <c r="AI1753" s="5">
        <v>25.37</v>
      </c>
      <c r="AJ1753" s="7">
        <v>99</v>
      </c>
      <c r="AK1753" s="7">
        <v>22458590</v>
      </c>
      <c r="AL1753" s="6">
        <v>431.65409899999997</v>
      </c>
      <c r="AM1753" s="7">
        <v>16674779</v>
      </c>
      <c r="AN1753" s="5">
        <v>18.83783</v>
      </c>
    </row>
    <row r="1754" spans="1:40" x14ac:dyDescent="0.3">
      <c r="A1754" s="4" t="s">
        <v>1803</v>
      </c>
      <c r="B1754" s="2">
        <v>102970</v>
      </c>
      <c r="C1754" s="1" t="s">
        <v>54</v>
      </c>
      <c r="D1754" s="5">
        <v>1558.78036776</v>
      </c>
      <c r="E1754" s="6">
        <v>2402.6813670000001</v>
      </c>
      <c r="F1754" s="6">
        <v>2402.681368</v>
      </c>
      <c r="G1754" s="5">
        <v>0.66</v>
      </c>
      <c r="H1754" s="5">
        <v>14.781115879828301</v>
      </c>
      <c r="I1754" s="5">
        <v>0.66</v>
      </c>
      <c r="J1754" s="5">
        <v>14.781115879828301</v>
      </c>
      <c r="K1754" s="5">
        <v>1.6492217263093401</v>
      </c>
      <c r="L1754" s="5">
        <v>1.6363716964525901</v>
      </c>
      <c r="M1754" s="5">
        <v>12.592321999999999</v>
      </c>
      <c r="N1754" s="5" t="s">
        <v>42</v>
      </c>
      <c r="O1754" s="5" t="s">
        <v>42</v>
      </c>
      <c r="P1754" s="5">
        <v>12.091396</v>
      </c>
      <c r="Q1754" s="5">
        <v>15.569475000000001</v>
      </c>
      <c r="R1754" s="5">
        <v>12.9977948302705</v>
      </c>
      <c r="S1754" s="1" t="s">
        <v>49</v>
      </c>
      <c r="T1754" s="7">
        <v>197178</v>
      </c>
      <c r="U1754" s="7">
        <v>176657</v>
      </c>
      <c r="V1754" s="7">
        <v>156739</v>
      </c>
      <c r="W1754" s="7">
        <v>159769</v>
      </c>
      <c r="X1754" s="7">
        <v>201820</v>
      </c>
      <c r="Y1754" s="7">
        <v>199516</v>
      </c>
      <c r="Z1754" s="7">
        <v>198237</v>
      </c>
      <c r="AA1754" s="7">
        <v>197178</v>
      </c>
      <c r="AB1754" s="5">
        <v>92.486000000000004</v>
      </c>
      <c r="AC1754" s="5">
        <v>92.643000000000001</v>
      </c>
      <c r="AD1754" s="5">
        <v>76.866</v>
      </c>
      <c r="AE1754" s="5">
        <v>77.661000000000001</v>
      </c>
      <c r="AF1754" s="7">
        <v>45034384</v>
      </c>
      <c r="AG1754" s="7">
        <v>43491284</v>
      </c>
      <c r="AH1754" s="7">
        <v>41411693</v>
      </c>
      <c r="AI1754" s="5">
        <v>73.31</v>
      </c>
      <c r="AJ1754" s="7">
        <v>296</v>
      </c>
      <c r="AK1754" s="7">
        <v>33179247</v>
      </c>
      <c r="AL1754" s="6">
        <v>1142.693266</v>
      </c>
      <c r="AM1754" s="7">
        <v>44320989</v>
      </c>
      <c r="AN1754" s="5">
        <v>97.923670000000001</v>
      </c>
    </row>
    <row r="1755" spans="1:40" x14ac:dyDescent="0.3">
      <c r="A1755" s="4" t="s">
        <v>1804</v>
      </c>
      <c r="B1755" s="2">
        <v>4275867</v>
      </c>
      <c r="C1755" s="1" t="s">
        <v>54</v>
      </c>
      <c r="D1755" s="5">
        <v>1643.6193215400001</v>
      </c>
      <c r="E1755" s="6">
        <v>1732.509321</v>
      </c>
      <c r="F1755" s="6" t="s">
        <v>42</v>
      </c>
      <c r="G1755" s="5">
        <v>0.42</v>
      </c>
      <c r="H1755" s="5">
        <v>26.561955000000001</v>
      </c>
      <c r="I1755" s="5">
        <v>0.42</v>
      </c>
      <c r="J1755" s="5">
        <v>26.561955000000001</v>
      </c>
      <c r="K1755" s="5">
        <v>1.80367371</v>
      </c>
      <c r="L1755" s="5">
        <v>1.4894311099999999</v>
      </c>
      <c r="M1755" s="5">
        <v>6.6852119999999999</v>
      </c>
      <c r="N1755" s="5" t="s">
        <v>42</v>
      </c>
      <c r="O1755" s="5" t="s">
        <v>42</v>
      </c>
      <c r="P1755" s="5">
        <v>0.64391900000000002</v>
      </c>
      <c r="Q1755" s="5">
        <v>9.3135650000000005</v>
      </c>
      <c r="R1755" s="5">
        <v>9.3135650000000005</v>
      </c>
      <c r="S1755" s="1" t="s">
        <v>49</v>
      </c>
      <c r="T1755" s="7">
        <v>2838976</v>
      </c>
      <c r="U1755" s="7">
        <v>2886331</v>
      </c>
      <c r="V1755" s="7">
        <v>2255319</v>
      </c>
      <c r="W1755" s="7">
        <v>2053131</v>
      </c>
      <c r="X1755" s="7">
        <v>2690572</v>
      </c>
      <c r="Y1755" s="7">
        <v>2752520</v>
      </c>
      <c r="Z1755" s="7">
        <v>2819856</v>
      </c>
      <c r="AA1755" s="7">
        <v>2838976</v>
      </c>
      <c r="AB1755" s="8">
        <v>9.548</v>
      </c>
      <c r="AC1755" s="8">
        <v>10.15</v>
      </c>
      <c r="AD1755" s="8">
        <v>5.58</v>
      </c>
      <c r="AE1755" s="8">
        <v>5.9950000000000001</v>
      </c>
      <c r="AF1755" s="7">
        <v>35969000</v>
      </c>
      <c r="AG1755" s="7">
        <v>36077000</v>
      </c>
      <c r="AH1755" s="7">
        <v>35653000</v>
      </c>
      <c r="AI1755" s="5">
        <v>100.01</v>
      </c>
      <c r="AJ1755" s="7">
        <v>280</v>
      </c>
      <c r="AK1755" s="7">
        <v>36001128</v>
      </c>
      <c r="AL1755" s="6">
        <v>1643.811504</v>
      </c>
      <c r="AM1755" s="7">
        <v>35123881</v>
      </c>
      <c r="AN1755" s="5">
        <v>97.574690000000004</v>
      </c>
    </row>
    <row r="1756" spans="1:40" x14ac:dyDescent="0.3">
      <c r="A1756" s="4" t="s">
        <v>1805</v>
      </c>
      <c r="B1756" s="2">
        <v>7639347</v>
      </c>
      <c r="C1756" s="1" t="s">
        <v>54</v>
      </c>
      <c r="D1756" s="5">
        <v>1165.34547888</v>
      </c>
      <c r="E1756" s="6">
        <v>1352.121478</v>
      </c>
      <c r="F1756" s="6" t="s">
        <v>42</v>
      </c>
      <c r="G1756" s="5">
        <v>-8.3000000000000004E-2</v>
      </c>
      <c r="H1756" s="5" t="s">
        <v>799</v>
      </c>
      <c r="I1756" s="5">
        <v>-8.3000000000000004E-2</v>
      </c>
      <c r="J1756" s="5" t="s">
        <v>799</v>
      </c>
      <c r="K1756" s="5" t="s">
        <v>799</v>
      </c>
      <c r="L1756" s="5" t="s">
        <v>799</v>
      </c>
      <c r="M1756" s="5" t="s">
        <v>799</v>
      </c>
      <c r="N1756" s="5" t="s">
        <v>42</v>
      </c>
      <c r="O1756" s="5" t="s">
        <v>42</v>
      </c>
      <c r="P1756" s="5">
        <v>1.6218919999999999</v>
      </c>
      <c r="Q1756" s="5" t="s">
        <v>799</v>
      </c>
      <c r="R1756" s="5">
        <v>-6.3330029999999997</v>
      </c>
      <c r="S1756" s="1" t="s">
        <v>49</v>
      </c>
      <c r="T1756" s="7">
        <v>1253317</v>
      </c>
      <c r="U1756" s="7">
        <v>1579760</v>
      </c>
      <c r="V1756" s="7">
        <v>1194259</v>
      </c>
      <c r="W1756" s="7">
        <v>694981</v>
      </c>
      <c r="X1756" s="7">
        <v>833669</v>
      </c>
      <c r="Y1756" s="7">
        <v>959829</v>
      </c>
      <c r="Z1756" s="7">
        <v>1098606</v>
      </c>
      <c r="AA1756" s="7">
        <v>1253317</v>
      </c>
      <c r="AB1756" s="8">
        <v>1.746</v>
      </c>
      <c r="AC1756" s="5">
        <v>0.72099999999999997</v>
      </c>
      <c r="AD1756" s="5">
        <v>-22.937999999999999</v>
      </c>
      <c r="AE1756" s="5">
        <v>-31.885999999999999</v>
      </c>
      <c r="AF1756" s="7">
        <v>697811664</v>
      </c>
      <c r="AG1756" s="7">
        <v>697663854</v>
      </c>
      <c r="AH1756" s="7">
        <v>166804743</v>
      </c>
      <c r="AI1756" s="5">
        <v>6.79</v>
      </c>
      <c r="AJ1756" s="7">
        <v>127</v>
      </c>
      <c r="AK1756" s="7">
        <v>47402896</v>
      </c>
      <c r="AL1756" s="6">
        <v>79.162835999999999</v>
      </c>
      <c r="AM1756" s="7">
        <v>46604955</v>
      </c>
      <c r="AN1756" s="5">
        <v>6.6787299999999998</v>
      </c>
    </row>
    <row r="1757" spans="1:40" x14ac:dyDescent="0.3">
      <c r="A1757" s="4" t="s">
        <v>1806</v>
      </c>
      <c r="B1757" s="2">
        <v>4692897</v>
      </c>
      <c r="C1757" s="1" t="s">
        <v>41</v>
      </c>
      <c r="D1757" s="5">
        <v>1598.53782484</v>
      </c>
      <c r="E1757" s="6">
        <v>1314.247824</v>
      </c>
      <c r="F1757" s="6">
        <v>1314.2478249999999</v>
      </c>
      <c r="G1757" s="5">
        <v>-0.02</v>
      </c>
      <c r="H1757" s="5" t="s">
        <v>799</v>
      </c>
      <c r="I1757" s="5">
        <v>-2.1000000000000001E-2</v>
      </c>
      <c r="J1757" s="5" t="s">
        <v>799</v>
      </c>
      <c r="K1757" s="5">
        <v>4.7052939220345795</v>
      </c>
      <c r="L1757" s="5">
        <v>4.6641769529994201</v>
      </c>
      <c r="M1757" s="5" t="s">
        <v>799</v>
      </c>
      <c r="N1757" s="5" t="s">
        <v>42</v>
      </c>
      <c r="O1757" s="5" t="s">
        <v>42</v>
      </c>
      <c r="P1757" s="5">
        <v>0.62132900000000002</v>
      </c>
      <c r="Q1757" s="5" t="s">
        <v>799</v>
      </c>
      <c r="R1757" s="5" t="s">
        <v>799</v>
      </c>
      <c r="S1757" s="1" t="s">
        <v>49</v>
      </c>
      <c r="T1757" s="7">
        <v>2028994</v>
      </c>
      <c r="U1757" s="7">
        <v>3485904</v>
      </c>
      <c r="V1757" s="7">
        <v>1471996</v>
      </c>
      <c r="W1757" s="7">
        <v>672888</v>
      </c>
      <c r="X1757" s="7">
        <v>1539226</v>
      </c>
      <c r="Y1757" s="7">
        <v>1690306</v>
      </c>
      <c r="Z1757" s="7">
        <v>1847674</v>
      </c>
      <c r="AA1757" s="7">
        <v>2028994</v>
      </c>
      <c r="AB1757" s="8">
        <v>12.760999999999999</v>
      </c>
      <c r="AC1757" s="5">
        <v>15.619</v>
      </c>
      <c r="AD1757" s="5">
        <v>-9.1389999999999993</v>
      </c>
      <c r="AE1757" s="5">
        <v>-3.6440000000000001</v>
      </c>
      <c r="AF1757" s="7">
        <v>500289270</v>
      </c>
      <c r="AG1757" s="7">
        <v>496135809</v>
      </c>
      <c r="AH1757" s="7">
        <v>487242417</v>
      </c>
      <c r="AI1757" s="5">
        <v>16.45</v>
      </c>
      <c r="AJ1757" s="7">
        <v>172</v>
      </c>
      <c r="AK1757" s="7">
        <v>82435657</v>
      </c>
      <c r="AL1757" s="6">
        <v>262.96974499999999</v>
      </c>
      <c r="AM1757" s="7">
        <v>396043622</v>
      </c>
      <c r="AN1757" s="5">
        <v>79.033420000000007</v>
      </c>
    </row>
    <row r="1758" spans="1:40" x14ac:dyDescent="0.3">
      <c r="A1758" s="4" t="s">
        <v>1807</v>
      </c>
      <c r="B1758" s="2">
        <v>6401871</v>
      </c>
      <c r="C1758" s="1" t="s">
        <v>41</v>
      </c>
      <c r="D1758" s="5">
        <v>2072.3325810000001</v>
      </c>
      <c r="E1758" s="6">
        <v>2071.3635810000001</v>
      </c>
      <c r="F1758" s="6" t="s">
        <v>42</v>
      </c>
      <c r="G1758" s="5">
        <v>-0.29599999999999999</v>
      </c>
      <c r="H1758" s="5" t="s">
        <v>799</v>
      </c>
      <c r="I1758" s="5">
        <v>-0.29599999999999999</v>
      </c>
      <c r="J1758" s="5" t="s">
        <v>799</v>
      </c>
      <c r="K1758" s="5">
        <v>16.591251890000002</v>
      </c>
      <c r="L1758" s="5">
        <v>11.652542370000001</v>
      </c>
      <c r="M1758" s="5" t="s">
        <v>799</v>
      </c>
      <c r="N1758" s="5" t="s">
        <v>42</v>
      </c>
      <c r="O1758" s="5" t="s">
        <v>42</v>
      </c>
      <c r="P1758" s="5">
        <v>99.882514</v>
      </c>
      <c r="Q1758" s="5" t="s">
        <v>799</v>
      </c>
      <c r="R1758" s="5">
        <v>-15.538645000000001</v>
      </c>
      <c r="S1758" s="1" t="s">
        <v>49</v>
      </c>
      <c r="T1758" s="7">
        <v>7644</v>
      </c>
      <c r="U1758" s="7">
        <v>6202</v>
      </c>
      <c r="V1758" s="7" t="s">
        <v>42</v>
      </c>
      <c r="W1758" s="7" t="s">
        <v>42</v>
      </c>
      <c r="X1758" s="7">
        <v>20738</v>
      </c>
      <c r="Y1758" s="7">
        <v>16621</v>
      </c>
      <c r="Z1758" s="7">
        <v>12895</v>
      </c>
      <c r="AA1758" s="7">
        <v>7644</v>
      </c>
      <c r="AB1758" s="5" t="s">
        <v>799</v>
      </c>
      <c r="AC1758" s="5">
        <v>-63.097000000000001</v>
      </c>
      <c r="AD1758" s="5" t="s">
        <v>799</v>
      </c>
      <c r="AE1758" s="5" t="s">
        <v>799</v>
      </c>
      <c r="AF1758" s="7">
        <v>177591877</v>
      </c>
      <c r="AG1758" s="7">
        <v>175302694</v>
      </c>
      <c r="AH1758" s="7">
        <v>161665677</v>
      </c>
      <c r="AI1758" s="5">
        <v>46.66</v>
      </c>
      <c r="AJ1758" s="7">
        <v>335</v>
      </c>
      <c r="AK1758" s="7">
        <v>87901592</v>
      </c>
      <c r="AL1758" s="6">
        <v>966.91751199999999</v>
      </c>
      <c r="AM1758" s="7">
        <v>161834565</v>
      </c>
      <c r="AN1758" s="5">
        <v>85.902249999999995</v>
      </c>
    </row>
    <row r="1759" spans="1:40" x14ac:dyDescent="0.3">
      <c r="A1759" s="4" t="s">
        <v>1808</v>
      </c>
      <c r="B1759" s="2">
        <v>4100653</v>
      </c>
      <c r="C1759" s="1" t="s">
        <v>54</v>
      </c>
      <c r="D1759" s="5">
        <v>1476.62625308</v>
      </c>
      <c r="E1759" s="6">
        <v>1936.226253</v>
      </c>
      <c r="F1759" s="6" t="s">
        <v>42</v>
      </c>
      <c r="G1759" s="5">
        <v>0.34</v>
      </c>
      <c r="H1759" s="5">
        <v>39.344552999999998</v>
      </c>
      <c r="I1759" s="5">
        <v>0.34</v>
      </c>
      <c r="J1759" s="5">
        <v>39.344552999999998</v>
      </c>
      <c r="K1759" s="5" t="s">
        <v>799</v>
      </c>
      <c r="L1759" s="5">
        <v>1.6654169200000002</v>
      </c>
      <c r="M1759" s="5">
        <v>16.737000999999999</v>
      </c>
      <c r="N1759" s="5" t="s">
        <v>42</v>
      </c>
      <c r="O1759" s="5" t="s">
        <v>42</v>
      </c>
      <c r="P1759" s="5">
        <v>2.361828</v>
      </c>
      <c r="Q1759" s="5">
        <v>11.799063</v>
      </c>
      <c r="R1759" s="5">
        <v>11.799063</v>
      </c>
      <c r="S1759" s="1" t="s">
        <v>49</v>
      </c>
      <c r="T1759" s="7">
        <v>835600</v>
      </c>
      <c r="U1759" s="7">
        <v>885400</v>
      </c>
      <c r="V1759" s="7">
        <v>869200</v>
      </c>
      <c r="W1759" s="7">
        <v>523000</v>
      </c>
      <c r="X1759" s="7">
        <v>819800</v>
      </c>
      <c r="Y1759" s="7">
        <v>826700</v>
      </c>
      <c r="Z1759" s="7">
        <v>834400</v>
      </c>
      <c r="AA1759" s="7">
        <v>835600</v>
      </c>
      <c r="AB1759" s="5">
        <v>32.085000000000001</v>
      </c>
      <c r="AC1759" s="5">
        <v>31.702999999999999</v>
      </c>
      <c r="AD1759" s="5">
        <v>18.645</v>
      </c>
      <c r="AE1759" s="5">
        <v>19.077999999999999</v>
      </c>
      <c r="AF1759" s="7">
        <v>33200000</v>
      </c>
      <c r="AG1759" s="7">
        <v>33200000</v>
      </c>
      <c r="AH1759" s="7">
        <v>33000000</v>
      </c>
      <c r="AI1759" s="5">
        <v>95.89</v>
      </c>
      <c r="AJ1759" s="7">
        <v>222</v>
      </c>
      <c r="AK1759" s="7">
        <v>31876329</v>
      </c>
      <c r="AL1759" s="6">
        <v>1415.9465339999999</v>
      </c>
      <c r="AM1759" s="7">
        <v>32997713</v>
      </c>
      <c r="AN1759" s="5">
        <v>99.264009999999999</v>
      </c>
    </row>
    <row r="1760" spans="1:40" x14ac:dyDescent="0.3">
      <c r="A1760" s="4" t="s">
        <v>1809</v>
      </c>
      <c r="B1760" s="2">
        <v>4217540</v>
      </c>
      <c r="C1760" s="1" t="s">
        <v>41</v>
      </c>
      <c r="D1760" s="5">
        <v>1542.3913636</v>
      </c>
      <c r="E1760" s="6">
        <v>3234.091363</v>
      </c>
      <c r="F1760" s="6" t="s">
        <v>42</v>
      </c>
      <c r="G1760" s="5">
        <v>0.49</v>
      </c>
      <c r="H1760" s="5">
        <v>24.613686999999999</v>
      </c>
      <c r="I1760" s="5">
        <v>0.49</v>
      </c>
      <c r="J1760" s="5">
        <v>24.613686999999999</v>
      </c>
      <c r="K1760" s="5">
        <v>1.1789585</v>
      </c>
      <c r="L1760" s="5">
        <v>1.1789585</v>
      </c>
      <c r="M1760" s="5">
        <v>11.548420999999999</v>
      </c>
      <c r="N1760" s="5" t="s">
        <v>42</v>
      </c>
      <c r="O1760" s="5" t="s">
        <v>42</v>
      </c>
      <c r="P1760" s="5">
        <v>0.900084</v>
      </c>
      <c r="Q1760" s="5">
        <v>6.524292</v>
      </c>
      <c r="R1760" s="5">
        <v>6.524292</v>
      </c>
      <c r="S1760" s="1" t="s">
        <v>63</v>
      </c>
      <c r="T1760" s="7">
        <v>3628400</v>
      </c>
      <c r="U1760" s="7">
        <v>4087100</v>
      </c>
      <c r="V1760" s="7">
        <v>3946000</v>
      </c>
      <c r="W1760" s="7">
        <v>2465100</v>
      </c>
      <c r="X1760" s="7">
        <v>3593100</v>
      </c>
      <c r="Y1760" s="7">
        <v>3572200</v>
      </c>
      <c r="Z1760" s="7">
        <v>3628400</v>
      </c>
      <c r="AA1760" s="7">
        <v>3696200</v>
      </c>
      <c r="AB1760" s="5">
        <v>39.122</v>
      </c>
      <c r="AC1760" s="5">
        <v>39.039000000000001</v>
      </c>
      <c r="AD1760" s="8">
        <v>10.842000000000001</v>
      </c>
      <c r="AE1760" s="8">
        <v>10.609</v>
      </c>
      <c r="AF1760" s="7">
        <v>69298740</v>
      </c>
      <c r="AG1760" s="7">
        <v>69328400</v>
      </c>
      <c r="AH1760" s="7">
        <v>73077659</v>
      </c>
      <c r="AI1760" s="5">
        <v>97.04</v>
      </c>
      <c r="AJ1760" s="7">
        <v>299</v>
      </c>
      <c r="AK1760" s="7">
        <v>67121232</v>
      </c>
      <c r="AL1760" s="6">
        <v>1496.8034729999999</v>
      </c>
      <c r="AM1760" s="7">
        <v>68267453</v>
      </c>
      <c r="AN1760" s="5">
        <v>98.701549999999997</v>
      </c>
    </row>
    <row r="1761" spans="1:40" x14ac:dyDescent="0.3">
      <c r="A1761" s="4" t="s">
        <v>1810</v>
      </c>
      <c r="B1761" s="2">
        <v>4998292</v>
      </c>
      <c r="C1761" s="1" t="s">
        <v>54</v>
      </c>
      <c r="D1761" s="5">
        <v>1816.62601915</v>
      </c>
      <c r="E1761" s="6">
        <v>1930.926019</v>
      </c>
      <c r="F1761" s="6" t="s">
        <v>42</v>
      </c>
      <c r="G1761" s="5">
        <v>0.28999999999999998</v>
      </c>
      <c r="H1761" s="5">
        <v>19.783155000000001</v>
      </c>
      <c r="I1761" s="5">
        <v>0.28999999999999998</v>
      </c>
      <c r="J1761" s="5">
        <v>19.783155000000001</v>
      </c>
      <c r="K1761" s="5" t="s">
        <v>799</v>
      </c>
      <c r="L1761" s="5">
        <v>4.0927117900000001</v>
      </c>
      <c r="M1761" s="5">
        <v>15.342432000000001</v>
      </c>
      <c r="N1761" s="5" t="s">
        <v>42</v>
      </c>
      <c r="O1761" s="5" t="s">
        <v>42</v>
      </c>
      <c r="P1761" s="5">
        <v>2.4073380000000002</v>
      </c>
      <c r="Q1761" s="5">
        <v>12.314579</v>
      </c>
      <c r="R1761" s="5">
        <v>12.314579</v>
      </c>
      <c r="S1761" s="1" t="s">
        <v>49</v>
      </c>
      <c r="T1761" s="7">
        <v>797200</v>
      </c>
      <c r="U1761" s="7">
        <v>833600</v>
      </c>
      <c r="V1761" s="7">
        <v>993300</v>
      </c>
      <c r="W1761" s="7">
        <v>894500</v>
      </c>
      <c r="X1761" s="7">
        <v>802100</v>
      </c>
      <c r="Y1761" s="7">
        <v>802600</v>
      </c>
      <c r="Z1761" s="7">
        <v>802000</v>
      </c>
      <c r="AA1761" s="7">
        <v>797200</v>
      </c>
      <c r="AB1761" s="5">
        <v>58.191000000000003</v>
      </c>
      <c r="AC1761" s="5">
        <v>61.451000000000001</v>
      </c>
      <c r="AD1761" s="8">
        <v>17.21</v>
      </c>
      <c r="AE1761" s="5">
        <v>18.427</v>
      </c>
      <c r="AF1761" s="7">
        <v>28900000</v>
      </c>
      <c r="AG1761" s="7">
        <v>29100000</v>
      </c>
      <c r="AH1761" s="7">
        <v>29100000</v>
      </c>
      <c r="AI1761" s="5">
        <v>96.48</v>
      </c>
      <c r="AJ1761" s="7">
        <v>312</v>
      </c>
      <c r="AK1761" s="7">
        <v>27843614</v>
      </c>
      <c r="AL1761" s="6">
        <v>1752.7555010000001</v>
      </c>
      <c r="AM1761" s="7">
        <v>27816979</v>
      </c>
      <c r="AN1761" s="5">
        <v>96.391819999999996</v>
      </c>
    </row>
    <row r="1762" spans="1:40" x14ac:dyDescent="0.3">
      <c r="A1762" s="4" t="s">
        <v>1811</v>
      </c>
      <c r="B1762" s="2">
        <v>4094000</v>
      </c>
      <c r="C1762" s="1" t="s">
        <v>54</v>
      </c>
      <c r="D1762" s="5">
        <v>1607.4781516200001</v>
      </c>
      <c r="E1762" s="6">
        <v>2455.1781510000001</v>
      </c>
      <c r="F1762" s="6">
        <v>2466.4781520000001</v>
      </c>
      <c r="G1762" s="5">
        <v>-0.6</v>
      </c>
      <c r="H1762" s="5" t="s">
        <v>799</v>
      </c>
      <c r="I1762" s="5">
        <v>-0.6</v>
      </c>
      <c r="J1762" s="5" t="s">
        <v>799</v>
      </c>
      <c r="K1762" s="5" t="s">
        <v>799</v>
      </c>
      <c r="L1762" s="5">
        <v>1.50807170476459</v>
      </c>
      <c r="M1762" s="5">
        <v>16.461395331832801</v>
      </c>
      <c r="N1762" s="5">
        <v>11.825946511785</v>
      </c>
      <c r="O1762" s="5">
        <v>15.0140350877193</v>
      </c>
      <c r="P1762" s="5" t="s">
        <v>42</v>
      </c>
      <c r="Q1762" s="5" t="s">
        <v>42</v>
      </c>
      <c r="R1762" s="5">
        <v>7.1368002072337999</v>
      </c>
      <c r="S1762" s="1" t="s">
        <v>49</v>
      </c>
      <c r="T1762" s="7">
        <v>3760500</v>
      </c>
      <c r="U1762" s="7">
        <v>3460700</v>
      </c>
      <c r="V1762" s="7">
        <v>3905200</v>
      </c>
      <c r="W1762" s="7">
        <v>3902300</v>
      </c>
      <c r="X1762" s="7">
        <v>3799000</v>
      </c>
      <c r="Y1762" s="7">
        <v>3815300</v>
      </c>
      <c r="Z1762" s="7">
        <v>3797800</v>
      </c>
      <c r="AA1762" s="7">
        <v>3760500</v>
      </c>
      <c r="AB1762" s="8">
        <v>23.3</v>
      </c>
      <c r="AC1762" s="5">
        <v>24.643000000000001</v>
      </c>
      <c r="AD1762" s="8">
        <v>7.3819999999999997</v>
      </c>
      <c r="AE1762" s="8">
        <v>10.663</v>
      </c>
      <c r="AF1762" s="7">
        <v>37566678</v>
      </c>
      <c r="AG1762" s="7">
        <v>37566668</v>
      </c>
      <c r="AH1762" s="7">
        <v>37566668</v>
      </c>
      <c r="AI1762" s="8">
        <v>75.2</v>
      </c>
      <c r="AJ1762" s="7">
        <v>157</v>
      </c>
      <c r="AK1762" s="7">
        <v>28248556</v>
      </c>
      <c r="AL1762" s="6">
        <v>1208.755711</v>
      </c>
      <c r="AM1762" s="7">
        <v>27055247</v>
      </c>
      <c r="AN1762" s="5">
        <v>72.019270000000006</v>
      </c>
    </row>
    <row r="1763" spans="1:40" x14ac:dyDescent="0.3">
      <c r="A1763" s="4" t="s">
        <v>1812</v>
      </c>
      <c r="B1763" s="2">
        <v>102723</v>
      </c>
      <c r="C1763" s="1" t="s">
        <v>54</v>
      </c>
      <c r="D1763" s="5">
        <v>1548.627612</v>
      </c>
      <c r="E1763" s="6">
        <v>1637.7666119999999</v>
      </c>
      <c r="F1763" s="6">
        <v>3632.4336120000003</v>
      </c>
      <c r="G1763" s="5">
        <v>5.71</v>
      </c>
      <c r="H1763" s="5">
        <v>13.422349000000001</v>
      </c>
      <c r="I1763" s="5">
        <v>5.71</v>
      </c>
      <c r="J1763" s="5">
        <v>13.422349000000001</v>
      </c>
      <c r="K1763" s="5">
        <v>14.99490316</v>
      </c>
      <c r="L1763" s="5">
        <v>1.7413916900000002</v>
      </c>
      <c r="M1763" s="5">
        <v>14.851585</v>
      </c>
      <c r="N1763" s="5" t="s">
        <v>42</v>
      </c>
      <c r="O1763" s="5" t="s">
        <v>42</v>
      </c>
      <c r="P1763" s="5">
        <v>1.8442449999999999</v>
      </c>
      <c r="Q1763" s="5">
        <v>6.4662550000000003</v>
      </c>
      <c r="R1763" s="5">
        <v>6.4662550000000003</v>
      </c>
      <c r="S1763" s="1" t="s">
        <v>49</v>
      </c>
      <c r="T1763" s="7">
        <v>845268</v>
      </c>
      <c r="U1763" s="7">
        <v>886379</v>
      </c>
      <c r="V1763" s="7">
        <v>979234</v>
      </c>
      <c r="W1763" s="7">
        <v>603896</v>
      </c>
      <c r="X1763" s="7">
        <v>888042</v>
      </c>
      <c r="Y1763" s="7">
        <v>880284</v>
      </c>
      <c r="Z1763" s="7">
        <v>869436</v>
      </c>
      <c r="AA1763" s="7">
        <v>845268</v>
      </c>
      <c r="AB1763" s="5">
        <v>40.664000000000001</v>
      </c>
      <c r="AC1763" s="5">
        <v>41.228000000000002</v>
      </c>
      <c r="AD1763" s="5">
        <v>25.463999999999999</v>
      </c>
      <c r="AE1763" s="5">
        <v>26.501999999999999</v>
      </c>
      <c r="AF1763" s="7">
        <v>7016433</v>
      </c>
      <c r="AG1763" s="7">
        <v>7082071</v>
      </c>
      <c r="AH1763" s="7">
        <v>7182763</v>
      </c>
      <c r="AI1763" s="5">
        <v>82.66</v>
      </c>
      <c r="AJ1763" s="7">
        <v>277</v>
      </c>
      <c r="AK1763" s="7">
        <v>5801421</v>
      </c>
      <c r="AL1763" s="6">
        <v>1280.083543</v>
      </c>
      <c r="AM1763" s="7">
        <v>6581753</v>
      </c>
      <c r="AN1763" s="5">
        <v>93.777469999999994</v>
      </c>
    </row>
    <row r="1764" spans="1:40" x14ac:dyDescent="0.3">
      <c r="A1764" s="4" t="s">
        <v>1813</v>
      </c>
      <c r="B1764" s="2">
        <v>4270741</v>
      </c>
      <c r="C1764" s="1" t="s">
        <v>54</v>
      </c>
      <c r="D1764" s="5">
        <v>1584.0501738299999</v>
      </c>
      <c r="E1764" s="6">
        <v>3111.985173</v>
      </c>
      <c r="F1764" s="6">
        <v>3602.8199510000004</v>
      </c>
      <c r="G1764" s="5">
        <v>0.27600000000000002</v>
      </c>
      <c r="H1764" s="5">
        <v>26.814432989690701</v>
      </c>
      <c r="I1764" s="5">
        <v>0.27600000000000002</v>
      </c>
      <c r="J1764" s="5">
        <v>26.814432989690701</v>
      </c>
      <c r="K1764" s="5">
        <v>1.35414134755878</v>
      </c>
      <c r="L1764" s="5">
        <v>1.3349476140926899</v>
      </c>
      <c r="M1764" s="5" t="s">
        <v>42</v>
      </c>
      <c r="N1764" s="5" t="s">
        <v>42</v>
      </c>
      <c r="O1764" s="5" t="s">
        <v>42</v>
      </c>
      <c r="P1764" s="5">
        <v>6.8773299999999997</v>
      </c>
      <c r="Q1764" s="5">
        <v>12.732903</v>
      </c>
      <c r="R1764" s="5">
        <v>13.471708936717601</v>
      </c>
      <c r="S1764" s="1" t="s">
        <v>49</v>
      </c>
      <c r="T1764" s="7">
        <v>449854</v>
      </c>
      <c r="U1764" s="7">
        <v>422873</v>
      </c>
      <c r="V1764" s="7">
        <v>376148</v>
      </c>
      <c r="W1764" s="7">
        <v>345011</v>
      </c>
      <c r="X1764" s="7">
        <v>471107</v>
      </c>
      <c r="Y1764" s="7">
        <v>458135</v>
      </c>
      <c r="Z1764" s="7">
        <v>456436</v>
      </c>
      <c r="AA1764" s="7">
        <v>449854</v>
      </c>
      <c r="AB1764" s="5">
        <v>64.263999999999996</v>
      </c>
      <c r="AC1764" s="5">
        <v>64.712000000000003</v>
      </c>
      <c r="AD1764" s="5">
        <v>54.527000000000001</v>
      </c>
      <c r="AE1764" s="5">
        <v>54.012</v>
      </c>
      <c r="AF1764" s="7">
        <v>60901583</v>
      </c>
      <c r="AG1764" s="7">
        <v>60901583</v>
      </c>
      <c r="AH1764" s="7">
        <v>60724630</v>
      </c>
      <c r="AI1764" s="5">
        <v>84.99</v>
      </c>
      <c r="AJ1764" s="7">
        <v>274</v>
      </c>
      <c r="AK1764" s="7">
        <v>51762742</v>
      </c>
      <c r="AL1764" s="6">
        <v>1346.348919</v>
      </c>
      <c r="AM1764" s="7">
        <v>52017636</v>
      </c>
      <c r="AN1764" s="5">
        <v>85.412620000000004</v>
      </c>
    </row>
    <row r="1765" spans="1:40" x14ac:dyDescent="0.3">
      <c r="A1765" s="4" t="s">
        <v>1814</v>
      </c>
      <c r="B1765" s="2">
        <v>4967671</v>
      </c>
      <c r="C1765" s="1" t="s">
        <v>41</v>
      </c>
      <c r="D1765" s="5">
        <v>1604.1383851999999</v>
      </c>
      <c r="E1765" s="6">
        <v>2017.2383850000001</v>
      </c>
      <c r="F1765" s="6" t="s">
        <v>42</v>
      </c>
      <c r="G1765" s="5">
        <v>-5.0999999999999997E-2</v>
      </c>
      <c r="H1765" s="5" t="s">
        <v>799</v>
      </c>
      <c r="I1765" s="5">
        <v>-5.0999999999999997E-2</v>
      </c>
      <c r="J1765" s="5" t="s">
        <v>799</v>
      </c>
      <c r="K1765" s="5">
        <v>4.01171963</v>
      </c>
      <c r="L1765" s="5">
        <v>1.8715171900000001</v>
      </c>
      <c r="M1765" s="5">
        <v>78.070175000000006</v>
      </c>
      <c r="N1765" s="5" t="s">
        <v>42</v>
      </c>
      <c r="O1765" s="5" t="s">
        <v>42</v>
      </c>
      <c r="P1765" s="5">
        <v>1.0193220000000001</v>
      </c>
      <c r="Q1765" s="5">
        <v>11.427493999999999</v>
      </c>
      <c r="R1765" s="5">
        <v>11.427493999999999</v>
      </c>
      <c r="S1765" s="1" t="s">
        <v>49</v>
      </c>
      <c r="T1765" s="7">
        <v>1734500</v>
      </c>
      <c r="U1765" s="7">
        <v>2374300</v>
      </c>
      <c r="V1765" s="7">
        <v>2101600</v>
      </c>
      <c r="W1765" s="7">
        <v>1398600</v>
      </c>
      <c r="X1765" s="7">
        <v>1979000</v>
      </c>
      <c r="Y1765" s="7">
        <v>1873600</v>
      </c>
      <c r="Z1765" s="7">
        <v>1778900</v>
      </c>
      <c r="AA1765" s="7">
        <v>1734500</v>
      </c>
      <c r="AB1765" s="5">
        <v>15.987</v>
      </c>
      <c r="AC1765" s="5">
        <v>16.952999999999999</v>
      </c>
      <c r="AD1765" s="8">
        <v>5.8579999999999997</v>
      </c>
      <c r="AE1765" s="8">
        <v>7.5490000000000004</v>
      </c>
      <c r="AF1765" s="7">
        <v>45100000</v>
      </c>
      <c r="AG1765" s="7">
        <v>45000000</v>
      </c>
      <c r="AH1765" s="7">
        <v>44800000</v>
      </c>
      <c r="AI1765" s="8">
        <v>90.19</v>
      </c>
      <c r="AJ1765" s="7">
        <v>295</v>
      </c>
      <c r="AK1765" s="7">
        <v>40641289</v>
      </c>
      <c r="AL1765" s="6">
        <v>1446.829888</v>
      </c>
      <c r="AM1765" s="7">
        <v>44087274</v>
      </c>
      <c r="AN1765" s="5">
        <v>97.841120000000004</v>
      </c>
    </row>
    <row r="1766" spans="1:40" x14ac:dyDescent="0.3">
      <c r="A1766" s="4" t="s">
        <v>1815</v>
      </c>
      <c r="B1766" s="2">
        <v>4851539</v>
      </c>
      <c r="C1766" s="1" t="s">
        <v>54</v>
      </c>
      <c r="D1766" s="5">
        <v>1453.38437608</v>
      </c>
      <c r="E1766" s="6">
        <v>2064.8663759999999</v>
      </c>
      <c r="F1766" s="6" t="s">
        <v>42</v>
      </c>
      <c r="G1766" s="8">
        <v>1.03</v>
      </c>
      <c r="H1766" s="5">
        <v>32.305</v>
      </c>
      <c r="I1766" s="8">
        <v>1.03</v>
      </c>
      <c r="J1766" s="5">
        <v>32.305</v>
      </c>
      <c r="K1766" s="5">
        <v>1.3493588399999998</v>
      </c>
      <c r="L1766" s="5">
        <v>1.1919124800000001</v>
      </c>
      <c r="M1766" s="5">
        <v>50.085270999999999</v>
      </c>
      <c r="N1766" s="5" t="s">
        <v>42</v>
      </c>
      <c r="O1766" s="5" t="s">
        <v>42</v>
      </c>
      <c r="P1766" s="5">
        <v>0.94424300000000005</v>
      </c>
      <c r="Q1766" s="5">
        <v>9.6777149999999992</v>
      </c>
      <c r="R1766" s="5">
        <v>9.6777149999999992</v>
      </c>
      <c r="S1766" s="1" t="s">
        <v>49</v>
      </c>
      <c r="T1766" s="7">
        <v>2325768</v>
      </c>
      <c r="U1766" s="7">
        <v>2773270</v>
      </c>
      <c r="V1766" s="7">
        <v>2345966</v>
      </c>
      <c r="W1766" s="7">
        <v>1869750</v>
      </c>
      <c r="X1766" s="7">
        <v>2186796</v>
      </c>
      <c r="Y1766" s="7">
        <v>2202180</v>
      </c>
      <c r="Z1766" s="7">
        <v>2225750</v>
      </c>
      <c r="AA1766" s="7">
        <v>2325768</v>
      </c>
      <c r="AB1766" s="8">
        <v>11.936</v>
      </c>
      <c r="AC1766" s="8">
        <v>12.891999999999999</v>
      </c>
      <c r="AD1766" s="8">
        <v>7.6529999999999996</v>
      </c>
      <c r="AE1766" s="8">
        <v>8.33</v>
      </c>
      <c r="AF1766" s="7">
        <v>22494549</v>
      </c>
      <c r="AG1766" s="7">
        <v>22489814</v>
      </c>
      <c r="AH1766" s="7">
        <v>22361440</v>
      </c>
      <c r="AI1766" s="5">
        <v>83.09</v>
      </c>
      <c r="AJ1766" s="7">
        <v>274</v>
      </c>
      <c r="AK1766" s="7">
        <v>18691463</v>
      </c>
      <c r="AL1766" s="6">
        <v>1207.655424</v>
      </c>
      <c r="AM1766" s="7">
        <v>21200050</v>
      </c>
      <c r="AN1766" s="5">
        <v>94.244529999999997</v>
      </c>
    </row>
    <row r="1767" spans="1:40" x14ac:dyDescent="0.3">
      <c r="A1767" s="4" t="s">
        <v>1816</v>
      </c>
      <c r="B1767" s="2">
        <v>4972814</v>
      </c>
      <c r="C1767" s="1" t="s">
        <v>54</v>
      </c>
      <c r="D1767" s="5">
        <v>1755.21283819</v>
      </c>
      <c r="E1767" s="6">
        <v>1895.412838</v>
      </c>
      <c r="F1767" s="6" t="s">
        <v>42</v>
      </c>
      <c r="G1767" s="5">
        <v>0.1</v>
      </c>
      <c r="H1767" s="5">
        <v>38.400770999999999</v>
      </c>
      <c r="I1767" s="5">
        <v>3.0000000000000001E-3</v>
      </c>
      <c r="J1767" s="5" t="s">
        <v>799</v>
      </c>
      <c r="K1767" s="5">
        <v>5.1102564099999999</v>
      </c>
      <c r="L1767" s="5">
        <v>2.26580264</v>
      </c>
      <c r="M1767" s="5">
        <v>12.726692</v>
      </c>
      <c r="N1767" s="5" t="s">
        <v>42</v>
      </c>
      <c r="O1767" s="5" t="s">
        <v>42</v>
      </c>
      <c r="P1767" s="5">
        <v>2.3663080000000001</v>
      </c>
      <c r="Q1767" s="5">
        <v>15.818175</v>
      </c>
      <c r="R1767" s="5">
        <v>15.818175</v>
      </c>
      <c r="S1767" s="1" t="s">
        <v>49</v>
      </c>
      <c r="T1767" s="7">
        <v>707600</v>
      </c>
      <c r="U1767" s="7">
        <v>764700</v>
      </c>
      <c r="V1767" s="7">
        <v>868100</v>
      </c>
      <c r="W1767" s="7">
        <v>764300</v>
      </c>
      <c r="X1767" s="7">
        <v>801000</v>
      </c>
      <c r="Y1767" s="7">
        <v>766600</v>
      </c>
      <c r="Z1767" s="7">
        <v>759700</v>
      </c>
      <c r="AA1767" s="7">
        <v>707600</v>
      </c>
      <c r="AB1767" s="5">
        <v>38.624000000000002</v>
      </c>
      <c r="AC1767" s="5">
        <v>38.476999999999997</v>
      </c>
      <c r="AD1767" s="5">
        <v>13.891999999999999</v>
      </c>
      <c r="AE1767" s="5">
        <v>14.395</v>
      </c>
      <c r="AF1767" s="7">
        <v>88380502</v>
      </c>
      <c r="AG1767" s="7">
        <v>88393342</v>
      </c>
      <c r="AH1767" s="7">
        <v>90257146</v>
      </c>
      <c r="AI1767" s="8">
        <v>101.07</v>
      </c>
      <c r="AJ1767" s="7">
        <v>265</v>
      </c>
      <c r="AK1767" s="7">
        <v>89012382</v>
      </c>
      <c r="AL1767" s="6">
        <v>1774.0167730000001</v>
      </c>
      <c r="AM1767" s="7">
        <v>86645826</v>
      </c>
      <c r="AN1767" s="5">
        <v>98.384159999999994</v>
      </c>
    </row>
    <row r="1768" spans="1:40" x14ac:dyDescent="0.3">
      <c r="A1768" s="4" t="s">
        <v>1817</v>
      </c>
      <c r="B1768" s="2">
        <v>103363</v>
      </c>
      <c r="C1768" s="1" t="s">
        <v>54</v>
      </c>
      <c r="D1768" s="5">
        <v>1596.0828492400001</v>
      </c>
      <c r="E1768" s="6">
        <v>2148.3828490000001</v>
      </c>
      <c r="F1768" s="6">
        <v>2102.982849</v>
      </c>
      <c r="G1768" s="5">
        <v>0.83</v>
      </c>
      <c r="H1768" s="5">
        <v>15.601593625497999</v>
      </c>
      <c r="I1768" s="5">
        <v>0.83</v>
      </c>
      <c r="J1768" s="5">
        <v>15.601593625497999</v>
      </c>
      <c r="K1768" s="5">
        <v>1.48595153925277</v>
      </c>
      <c r="L1768" s="5">
        <v>1.2392166177777799</v>
      </c>
      <c r="M1768" s="5">
        <v>4.4738949999999997</v>
      </c>
      <c r="N1768" s="5" t="s">
        <v>42</v>
      </c>
      <c r="O1768" s="5" t="s">
        <v>42</v>
      </c>
      <c r="P1768" s="5">
        <v>1.3519490000000001</v>
      </c>
      <c r="Q1768" s="5">
        <v>11.409362</v>
      </c>
      <c r="R1768" s="5">
        <v>11.168257298141301</v>
      </c>
      <c r="S1768" s="1" t="s">
        <v>49</v>
      </c>
      <c r="T1768" s="7">
        <v>1491900</v>
      </c>
      <c r="U1768" s="7">
        <v>1381600</v>
      </c>
      <c r="V1768" s="7">
        <v>1329300</v>
      </c>
      <c r="W1768" s="7">
        <v>1310441</v>
      </c>
      <c r="X1768" s="7">
        <v>1589100</v>
      </c>
      <c r="Y1768" s="7">
        <v>1555700</v>
      </c>
      <c r="Z1768" s="7">
        <v>1524000</v>
      </c>
      <c r="AA1768" s="7">
        <v>1491900</v>
      </c>
      <c r="AB1768" s="5">
        <v>27.876999999999999</v>
      </c>
      <c r="AC1768" s="5">
        <v>32.075000000000003</v>
      </c>
      <c r="AD1768" s="8">
        <v>7.32</v>
      </c>
      <c r="AE1768" s="8">
        <v>11.849</v>
      </c>
      <c r="AF1768" s="7">
        <v>40727063</v>
      </c>
      <c r="AG1768" s="7">
        <v>40840930</v>
      </c>
      <c r="AH1768" s="7">
        <v>40835262</v>
      </c>
      <c r="AI1768" s="5">
        <v>103.34</v>
      </c>
      <c r="AJ1768" s="7">
        <v>282</v>
      </c>
      <c r="AK1768" s="7">
        <v>42119381</v>
      </c>
      <c r="AL1768" s="6">
        <v>1649.394959</v>
      </c>
      <c r="AM1768" s="7">
        <v>40547999</v>
      </c>
      <c r="AN1768" s="5">
        <v>99.484790000000004</v>
      </c>
    </row>
    <row r="1769" spans="1:40" x14ac:dyDescent="0.3">
      <c r="A1769" s="4" t="s">
        <v>1818</v>
      </c>
      <c r="B1769" s="2">
        <v>4307540</v>
      </c>
      <c r="C1769" s="1" t="s">
        <v>54</v>
      </c>
      <c r="D1769" s="5">
        <v>1653.52795814</v>
      </c>
      <c r="E1769" s="6">
        <v>6350.4379580000004</v>
      </c>
      <c r="F1769" s="6">
        <v>7183.1729580000001</v>
      </c>
      <c r="G1769" s="5">
        <v>-0.33300000000000002</v>
      </c>
      <c r="H1769" s="5" t="s">
        <v>799</v>
      </c>
      <c r="I1769" s="5">
        <v>-0.33300000000000002</v>
      </c>
      <c r="J1769" s="5" t="s">
        <v>799</v>
      </c>
      <c r="K1769" s="5">
        <v>1.2080740656581899</v>
      </c>
      <c r="L1769" s="5">
        <v>1.1637453762586099</v>
      </c>
      <c r="M1769" s="5">
        <v>8.8971499999999999</v>
      </c>
      <c r="N1769" s="5" t="s">
        <v>42</v>
      </c>
      <c r="O1769" s="5" t="s">
        <v>42</v>
      </c>
      <c r="P1769" s="5">
        <v>7.8147599999999997</v>
      </c>
      <c r="Q1769" s="5">
        <v>10.578545</v>
      </c>
      <c r="R1769" s="5">
        <v>13.446019654975499</v>
      </c>
      <c r="S1769" s="1" t="s">
        <v>49</v>
      </c>
      <c r="T1769" s="7">
        <v>517340</v>
      </c>
      <c r="U1769" s="7">
        <v>382277</v>
      </c>
      <c r="V1769" s="7">
        <v>391349</v>
      </c>
      <c r="W1769" s="7">
        <v>324354</v>
      </c>
      <c r="X1769" s="7">
        <v>814632</v>
      </c>
      <c r="Y1769" s="7">
        <v>736404</v>
      </c>
      <c r="Z1769" s="7">
        <v>630003</v>
      </c>
      <c r="AA1769" s="7">
        <v>517340</v>
      </c>
      <c r="AB1769" s="5">
        <v>70.759</v>
      </c>
      <c r="AC1769" s="5">
        <v>81.305000000000007</v>
      </c>
      <c r="AD1769" s="5">
        <v>60.514000000000003</v>
      </c>
      <c r="AE1769" s="5">
        <v>73.700999999999993</v>
      </c>
      <c r="AF1769" s="7">
        <v>230818198</v>
      </c>
      <c r="AG1769" s="7">
        <v>230805375</v>
      </c>
      <c r="AH1769" s="7">
        <v>230828875</v>
      </c>
      <c r="AI1769" s="5">
        <v>74.53</v>
      </c>
      <c r="AJ1769" s="7">
        <v>371</v>
      </c>
      <c r="AK1769" s="7">
        <v>171632420</v>
      </c>
      <c r="AL1769" s="6">
        <v>1232.3207749999999</v>
      </c>
      <c r="AM1769" s="7">
        <v>228881368</v>
      </c>
      <c r="AN1769" s="5">
        <v>99.385570000000001</v>
      </c>
    </row>
    <row r="1770" spans="1:40" x14ac:dyDescent="0.3">
      <c r="A1770" s="4" t="s">
        <v>1819</v>
      </c>
      <c r="B1770" s="2">
        <v>4911029</v>
      </c>
      <c r="C1770" s="1" t="s">
        <v>54</v>
      </c>
      <c r="D1770" s="5">
        <v>1518.8806409700001</v>
      </c>
      <c r="E1770" s="6">
        <v>3114.0156400000001</v>
      </c>
      <c r="F1770" s="6" t="s">
        <v>42</v>
      </c>
      <c r="G1770" s="5">
        <v>0.16700000000000001</v>
      </c>
      <c r="H1770" s="5">
        <v>10.449275</v>
      </c>
      <c r="I1770" s="5">
        <v>0.16700000000000001</v>
      </c>
      <c r="J1770" s="5">
        <v>10.449275</v>
      </c>
      <c r="K1770" s="5">
        <v>3.4186818399999996</v>
      </c>
      <c r="L1770" s="5">
        <v>2.9658576699999997</v>
      </c>
      <c r="M1770" s="5" t="s">
        <v>799</v>
      </c>
      <c r="N1770" s="5" t="s">
        <v>42</v>
      </c>
      <c r="O1770" s="5" t="s">
        <v>42</v>
      </c>
      <c r="P1770" s="5">
        <v>0.69178899999999999</v>
      </c>
      <c r="Q1770" s="5">
        <v>4.6612330000000002</v>
      </c>
      <c r="R1770" s="5">
        <v>4.6612330000000002</v>
      </c>
      <c r="S1770" s="1" t="s">
        <v>49</v>
      </c>
      <c r="T1770" s="7">
        <v>4331878</v>
      </c>
      <c r="U1770" s="7">
        <v>3618902</v>
      </c>
      <c r="V1770" s="7">
        <v>2659941</v>
      </c>
      <c r="W1770" s="7">
        <v>1984219</v>
      </c>
      <c r="X1770" s="7">
        <v>4501397</v>
      </c>
      <c r="Y1770" s="7">
        <v>4492822</v>
      </c>
      <c r="Z1770" s="7">
        <v>4422442</v>
      </c>
      <c r="AA1770" s="7">
        <v>4331878</v>
      </c>
      <c r="AB1770" s="5">
        <v>13.785</v>
      </c>
      <c r="AC1770" s="8">
        <v>12.928000000000001</v>
      </c>
      <c r="AD1770" s="8">
        <v>10.721</v>
      </c>
      <c r="AE1770" s="8">
        <v>10.701000000000001</v>
      </c>
      <c r="AF1770" s="7">
        <v>210663057</v>
      </c>
      <c r="AG1770" s="7">
        <v>210663057</v>
      </c>
      <c r="AH1770" s="7">
        <v>210654969</v>
      </c>
      <c r="AI1770" s="5">
        <v>42.82</v>
      </c>
      <c r="AJ1770" s="7">
        <v>207</v>
      </c>
      <c r="AK1770" s="7">
        <v>90209477</v>
      </c>
      <c r="AL1770" s="6">
        <v>650.41032900000005</v>
      </c>
      <c r="AM1770" s="7">
        <v>124136386</v>
      </c>
      <c r="AN1770" s="5">
        <v>58.92651</v>
      </c>
    </row>
    <row r="1771" spans="1:40" x14ac:dyDescent="0.3">
      <c r="A1771" s="4" t="s">
        <v>1820</v>
      </c>
      <c r="B1771" s="2">
        <v>100651</v>
      </c>
      <c r="C1771" s="1" t="s">
        <v>41</v>
      </c>
      <c r="D1771" s="5">
        <v>1519.7188169799999</v>
      </c>
      <c r="E1771" s="6" t="s">
        <v>42</v>
      </c>
      <c r="F1771" s="6">
        <v>1706.7758170000002</v>
      </c>
      <c r="G1771" s="5">
        <v>0.35899999999999999</v>
      </c>
      <c r="H1771" s="5">
        <v>17.7210526315789</v>
      </c>
      <c r="I1771" s="5">
        <v>0.35899999999999999</v>
      </c>
      <c r="J1771" s="5">
        <v>17.7210526315789</v>
      </c>
      <c r="K1771" s="5">
        <v>1.2303647024059701</v>
      </c>
      <c r="L1771" s="5">
        <v>0.93278908586924403</v>
      </c>
      <c r="M1771" s="5">
        <v>22.612492</v>
      </c>
      <c r="N1771" s="5" t="s">
        <v>42</v>
      </c>
      <c r="O1771" s="5" t="s">
        <v>42</v>
      </c>
      <c r="P1771" s="5" t="s">
        <v>42</v>
      </c>
      <c r="Q1771" s="5" t="s">
        <v>42</v>
      </c>
      <c r="R1771" s="5" t="s">
        <v>42</v>
      </c>
      <c r="S1771" s="1" t="s">
        <v>49</v>
      </c>
      <c r="T1771" s="7">
        <v>420928</v>
      </c>
      <c r="U1771" s="7">
        <v>497507</v>
      </c>
      <c r="V1771" s="7">
        <v>526573</v>
      </c>
      <c r="W1771" s="7">
        <v>465875</v>
      </c>
      <c r="X1771" s="7">
        <v>396265</v>
      </c>
      <c r="Y1771" s="7">
        <v>397610</v>
      </c>
      <c r="Z1771" s="7">
        <v>405385</v>
      </c>
      <c r="AA1771" s="7">
        <v>420928</v>
      </c>
      <c r="AB1771" s="5" t="s">
        <v>42</v>
      </c>
      <c r="AC1771" s="5" t="s">
        <v>42</v>
      </c>
      <c r="AD1771" s="5" t="s">
        <v>42</v>
      </c>
      <c r="AE1771" s="5" t="s">
        <v>42</v>
      </c>
      <c r="AF1771" s="7">
        <v>45125078</v>
      </c>
      <c r="AG1771" s="7">
        <v>45109671</v>
      </c>
      <c r="AH1771" s="7">
        <v>44895158</v>
      </c>
      <c r="AI1771" s="5">
        <v>73.260000000000005</v>
      </c>
      <c r="AJ1771" s="7">
        <v>251</v>
      </c>
      <c r="AK1771" s="7">
        <v>33064430</v>
      </c>
      <c r="AL1771" s="6">
        <v>1113.279358</v>
      </c>
      <c r="AM1771" s="7">
        <v>43582235</v>
      </c>
      <c r="AN1771" s="5">
        <v>96.558250000000001</v>
      </c>
    </row>
    <row r="1772" spans="1:40" x14ac:dyDescent="0.3">
      <c r="A1772" s="4" t="s">
        <v>1821</v>
      </c>
      <c r="B1772" s="2">
        <v>103187</v>
      </c>
      <c r="C1772" s="1" t="s">
        <v>54</v>
      </c>
      <c r="D1772" s="5">
        <v>1524.55207488</v>
      </c>
      <c r="E1772" s="6">
        <v>3341.6330739999999</v>
      </c>
      <c r="F1772" s="6">
        <v>3380.12201</v>
      </c>
      <c r="G1772" s="5">
        <v>-0.106</v>
      </c>
      <c r="H1772" s="5" t="s">
        <v>799</v>
      </c>
      <c r="I1772" s="5">
        <v>-0.104</v>
      </c>
      <c r="J1772" s="5" t="s">
        <v>799</v>
      </c>
      <c r="K1772" s="5">
        <v>1.3813163729155802</v>
      </c>
      <c r="L1772" s="5">
        <v>1.3693910486542402</v>
      </c>
      <c r="M1772" s="5">
        <v>28.807017999999999</v>
      </c>
      <c r="N1772" s="5" t="s">
        <v>42</v>
      </c>
      <c r="O1772" s="5" t="s">
        <v>42</v>
      </c>
      <c r="P1772" s="5">
        <v>11.390546000000001</v>
      </c>
      <c r="Q1772" s="5">
        <v>25.723469999999999</v>
      </c>
      <c r="R1772" s="5">
        <v>31.773737888156699</v>
      </c>
      <c r="S1772" s="1" t="s">
        <v>49</v>
      </c>
      <c r="T1772" s="7">
        <v>274288</v>
      </c>
      <c r="U1772" s="7">
        <v>225197</v>
      </c>
      <c r="V1772" s="7">
        <v>303847</v>
      </c>
      <c r="W1772" s="7">
        <v>298780</v>
      </c>
      <c r="X1772" s="7">
        <v>263881</v>
      </c>
      <c r="Y1772" s="7">
        <v>268954</v>
      </c>
      <c r="Z1772" s="7">
        <v>272342</v>
      </c>
      <c r="AA1772" s="7">
        <v>274288</v>
      </c>
      <c r="AB1772" s="5">
        <v>56.680999999999997</v>
      </c>
      <c r="AC1772" s="5">
        <v>56.731999999999999</v>
      </c>
      <c r="AD1772" s="5">
        <v>40.981999999999999</v>
      </c>
      <c r="AE1772" s="5">
        <v>43.429000000000002</v>
      </c>
      <c r="AF1772" s="7">
        <v>92900256</v>
      </c>
      <c r="AG1772" s="7">
        <v>92821785</v>
      </c>
      <c r="AH1772" s="7">
        <v>92217463</v>
      </c>
      <c r="AI1772" s="5">
        <v>91.71</v>
      </c>
      <c r="AJ1772" s="7">
        <v>236</v>
      </c>
      <c r="AK1772" s="7">
        <v>85154576</v>
      </c>
      <c r="AL1772" s="6">
        <v>1398.2381370000001</v>
      </c>
      <c r="AM1772" s="7">
        <v>86487707</v>
      </c>
      <c r="AN1772" s="5">
        <v>93.15052</v>
      </c>
    </row>
    <row r="1773" spans="1:40" x14ac:dyDescent="0.3">
      <c r="A1773" s="4" t="s">
        <v>1822</v>
      </c>
      <c r="B1773" s="2">
        <v>4087437</v>
      </c>
      <c r="C1773" s="1" t="s">
        <v>54</v>
      </c>
      <c r="D1773" s="5">
        <v>1305.1148598</v>
      </c>
      <c r="E1773" s="6">
        <v>1784.2148589999999</v>
      </c>
      <c r="F1773" s="6" t="s">
        <v>42</v>
      </c>
      <c r="G1773" s="5">
        <v>-0.182</v>
      </c>
      <c r="H1773" s="5" t="s">
        <v>799</v>
      </c>
      <c r="I1773" s="5">
        <v>-0.182</v>
      </c>
      <c r="J1773" s="5" t="s">
        <v>799</v>
      </c>
      <c r="K1773" s="5">
        <v>4.6186312899999997</v>
      </c>
      <c r="L1773" s="5">
        <v>1.0524628499999999</v>
      </c>
      <c r="M1773" s="5">
        <v>12.622906</v>
      </c>
      <c r="N1773" s="5" t="s">
        <v>42</v>
      </c>
      <c r="O1773" s="5" t="s">
        <v>42</v>
      </c>
      <c r="P1773" s="5">
        <v>0.62910900000000003</v>
      </c>
      <c r="Q1773" s="5">
        <v>10.881017999999999</v>
      </c>
      <c r="R1773" s="5">
        <v>10.881017999999999</v>
      </c>
      <c r="S1773" s="1" t="s">
        <v>66</v>
      </c>
      <c r="T1773" s="7">
        <v>2973500</v>
      </c>
      <c r="U1773" s="7">
        <v>3490700</v>
      </c>
      <c r="V1773" s="7">
        <v>4957700</v>
      </c>
      <c r="W1773" s="7">
        <v>3629800</v>
      </c>
      <c r="X1773" s="7">
        <v>2836100</v>
      </c>
      <c r="Y1773" s="7">
        <v>2973500</v>
      </c>
      <c r="Z1773" s="7">
        <v>3023600</v>
      </c>
      <c r="AA1773" s="7">
        <v>3138400</v>
      </c>
      <c r="AB1773" s="5">
        <v>14.579000000000001</v>
      </c>
      <c r="AC1773" s="8">
        <v>13.91</v>
      </c>
      <c r="AD1773" s="8">
        <v>6.3970000000000002</v>
      </c>
      <c r="AE1773" s="8">
        <v>5.3520000000000003</v>
      </c>
      <c r="AF1773" s="7">
        <v>28400000</v>
      </c>
      <c r="AG1773" s="7">
        <v>28800000</v>
      </c>
      <c r="AH1773" s="7">
        <v>29200000</v>
      </c>
      <c r="AI1773" s="5">
        <v>112.68</v>
      </c>
      <c r="AJ1773" s="7">
        <v>340</v>
      </c>
      <c r="AK1773" s="7">
        <v>31996961</v>
      </c>
      <c r="AL1773" s="6">
        <v>1470.5803269999999</v>
      </c>
      <c r="AM1773" s="7">
        <v>27387359</v>
      </c>
      <c r="AN1773" s="5">
        <v>96.44538</v>
      </c>
    </row>
    <row r="1774" spans="1:40" x14ac:dyDescent="0.3">
      <c r="A1774" s="4" t="s">
        <v>1823</v>
      </c>
      <c r="B1774" s="2">
        <v>4913013</v>
      </c>
      <c r="C1774" s="1" t="s">
        <v>54</v>
      </c>
      <c r="D1774" s="5">
        <v>1275.8007520000001</v>
      </c>
      <c r="E1774" s="6">
        <v>3075.7007520000002</v>
      </c>
      <c r="F1774" s="6" t="s">
        <v>42</v>
      </c>
      <c r="G1774" s="5">
        <v>0.32700000000000001</v>
      </c>
      <c r="H1774" s="5" t="s">
        <v>799</v>
      </c>
      <c r="I1774" s="5">
        <v>0.32700000000000001</v>
      </c>
      <c r="J1774" s="5" t="s">
        <v>799</v>
      </c>
      <c r="K1774" s="5" t="s">
        <v>799</v>
      </c>
      <c r="L1774" s="5">
        <v>1.7216382699999999</v>
      </c>
      <c r="M1774" s="5">
        <v>5.2865890000000002</v>
      </c>
      <c r="N1774" s="5" t="s">
        <v>42</v>
      </c>
      <c r="O1774" s="5" t="s">
        <v>42</v>
      </c>
      <c r="P1774" s="5">
        <v>0.69236699999999995</v>
      </c>
      <c r="Q1774" s="5">
        <v>6.0485759999999997</v>
      </c>
      <c r="R1774" s="5">
        <v>6.0485759999999997</v>
      </c>
      <c r="S1774" s="1" t="s">
        <v>49</v>
      </c>
      <c r="T1774" s="7">
        <v>4725300</v>
      </c>
      <c r="U1774" s="7">
        <v>5146700</v>
      </c>
      <c r="V1774" s="7">
        <v>5072600</v>
      </c>
      <c r="W1774" s="7">
        <v>4280200</v>
      </c>
      <c r="X1774" s="7">
        <v>4442300</v>
      </c>
      <c r="Y1774" s="7">
        <v>4516000</v>
      </c>
      <c r="Z1774" s="7">
        <v>4608600</v>
      </c>
      <c r="AA1774" s="7">
        <v>4725300</v>
      </c>
      <c r="AB1774" s="5">
        <v>18.068999999999999</v>
      </c>
      <c r="AC1774" s="5">
        <v>17.509</v>
      </c>
      <c r="AD1774" s="8">
        <v>10.696</v>
      </c>
      <c r="AE1774" s="8">
        <v>9.1910000000000007</v>
      </c>
      <c r="AF1774" s="7">
        <v>134294816</v>
      </c>
      <c r="AG1774" s="7">
        <v>134166312</v>
      </c>
      <c r="AH1774" s="7">
        <v>133300000</v>
      </c>
      <c r="AI1774" s="5">
        <v>78.69</v>
      </c>
      <c r="AJ1774" s="7">
        <v>406</v>
      </c>
      <c r="AK1774" s="7">
        <v>105682013</v>
      </c>
      <c r="AL1774" s="6">
        <v>1003.979123</v>
      </c>
      <c r="AM1774" s="7">
        <v>131508107</v>
      </c>
      <c r="AN1774" s="5">
        <v>97.924930000000003</v>
      </c>
    </row>
    <row r="1775" spans="1:40" x14ac:dyDescent="0.3">
      <c r="A1775" s="4" t="s">
        <v>1824</v>
      </c>
      <c r="B1775" s="2">
        <v>4811587</v>
      </c>
      <c r="C1775" s="1" t="s">
        <v>41</v>
      </c>
      <c r="D1775" s="5">
        <v>1686.5620176299999</v>
      </c>
      <c r="E1775" s="6">
        <v>1177.1610169999999</v>
      </c>
      <c r="F1775" s="6" t="s">
        <v>42</v>
      </c>
      <c r="G1775" s="5">
        <v>0.122</v>
      </c>
      <c r="H1775" s="5">
        <v>84.966887</v>
      </c>
      <c r="I1775" s="5">
        <v>0.122</v>
      </c>
      <c r="J1775" s="5">
        <v>84.966887</v>
      </c>
      <c r="K1775" s="5">
        <v>2.4806651199999998</v>
      </c>
      <c r="L1775" s="5">
        <v>2.4730146500000001</v>
      </c>
      <c r="M1775" s="5">
        <v>73.735631999999995</v>
      </c>
      <c r="N1775" s="5" t="s">
        <v>42</v>
      </c>
      <c r="O1775" s="5" t="s">
        <v>42</v>
      </c>
      <c r="P1775" s="5">
        <v>4.5134809999999996</v>
      </c>
      <c r="Q1775" s="5">
        <v>110.777748</v>
      </c>
      <c r="R1775" s="5">
        <v>110.777748</v>
      </c>
      <c r="S1775" s="1" t="s">
        <v>49</v>
      </c>
      <c r="T1775" s="7">
        <v>232284</v>
      </c>
      <c r="U1775" s="7">
        <v>722683</v>
      </c>
      <c r="V1775" s="7">
        <v>439442</v>
      </c>
      <c r="W1775" s="7">
        <v>40251</v>
      </c>
      <c r="X1775" s="7">
        <v>260810</v>
      </c>
      <c r="Y1775" s="7">
        <v>249694</v>
      </c>
      <c r="Z1775" s="7">
        <v>236149</v>
      </c>
      <c r="AA1775" s="7">
        <v>232284</v>
      </c>
      <c r="AB1775" s="5">
        <v>55.881999999999998</v>
      </c>
      <c r="AC1775" s="5">
        <v>62.088999999999999</v>
      </c>
      <c r="AD1775" s="8">
        <v>-11.24</v>
      </c>
      <c r="AE1775" s="5">
        <v>-0.622</v>
      </c>
      <c r="AF1775" s="7">
        <v>131344804</v>
      </c>
      <c r="AG1775" s="7">
        <v>130984369</v>
      </c>
      <c r="AH1775" s="7">
        <v>129194842</v>
      </c>
      <c r="AI1775" s="8">
        <v>83.2</v>
      </c>
      <c r="AJ1775" s="7">
        <v>295</v>
      </c>
      <c r="AK1775" s="7">
        <v>109370702</v>
      </c>
      <c r="AL1775" s="6">
        <v>1403.2261060000001</v>
      </c>
      <c r="AM1775" s="7">
        <v>104869792</v>
      </c>
      <c r="AN1775" s="5">
        <v>79.77646</v>
      </c>
    </row>
    <row r="1776" spans="1:40" x14ac:dyDescent="0.3">
      <c r="A1776" s="4" t="s">
        <v>1825</v>
      </c>
      <c r="B1776" s="2">
        <v>4101541</v>
      </c>
      <c r="C1776" s="1" t="s">
        <v>54</v>
      </c>
      <c r="D1776" s="5">
        <v>1569.8626736799999</v>
      </c>
      <c r="E1776" s="6">
        <v>1929.621893</v>
      </c>
      <c r="F1776" s="6" t="s">
        <v>42</v>
      </c>
      <c r="G1776" s="5">
        <v>0.115</v>
      </c>
      <c r="H1776" s="5">
        <v>12.809524</v>
      </c>
      <c r="I1776" s="5">
        <v>0.115</v>
      </c>
      <c r="J1776" s="5">
        <v>12.809524</v>
      </c>
      <c r="K1776" s="5">
        <v>1.0446601900000001</v>
      </c>
      <c r="L1776" s="5">
        <v>1.0446601900000001</v>
      </c>
      <c r="M1776" s="5">
        <v>8.0178840000000005</v>
      </c>
      <c r="N1776" s="5" t="s">
        <v>42</v>
      </c>
      <c r="O1776" s="5" t="s">
        <v>42</v>
      </c>
      <c r="P1776" s="5">
        <v>57.515652000000003</v>
      </c>
      <c r="Q1776" s="5" t="s">
        <v>42</v>
      </c>
      <c r="R1776" s="5" t="s">
        <v>42</v>
      </c>
      <c r="S1776" s="1" t="s">
        <v>49</v>
      </c>
      <c r="T1776" s="7">
        <v>34081.546000000002</v>
      </c>
      <c r="U1776" s="7">
        <v>31736.455999999998</v>
      </c>
      <c r="V1776" s="7">
        <v>34594.69</v>
      </c>
      <c r="W1776" s="7">
        <v>30036.15</v>
      </c>
      <c r="X1776" s="7">
        <v>33549.508999999998</v>
      </c>
      <c r="Y1776" s="7">
        <v>33815.527000000002</v>
      </c>
      <c r="Z1776" s="7">
        <v>34081.546000000002</v>
      </c>
      <c r="AA1776" s="7">
        <v>33893.396000000001</v>
      </c>
      <c r="AB1776" s="8">
        <v>100</v>
      </c>
      <c r="AC1776" s="8">
        <v>100</v>
      </c>
      <c r="AD1776" s="5" t="s">
        <v>42</v>
      </c>
      <c r="AE1776" s="5" t="s">
        <v>42</v>
      </c>
      <c r="AF1776" s="7">
        <v>304703543</v>
      </c>
      <c r="AG1776" s="7">
        <v>304703543</v>
      </c>
      <c r="AH1776" s="7">
        <v>299215307</v>
      </c>
      <c r="AI1776" s="5">
        <v>7.48</v>
      </c>
      <c r="AJ1776" s="7">
        <v>198</v>
      </c>
      <c r="AK1776" s="7">
        <v>22800662</v>
      </c>
      <c r="AL1776" s="6">
        <v>122.66756100000001</v>
      </c>
      <c r="AM1776" s="7" t="s">
        <v>42</v>
      </c>
      <c r="AN1776" s="5" t="s">
        <v>42</v>
      </c>
    </row>
    <row r="1777" spans="1:40" x14ac:dyDescent="0.3">
      <c r="A1777" s="4" t="s">
        <v>1826</v>
      </c>
      <c r="B1777" s="2">
        <v>4076774</v>
      </c>
      <c r="C1777" s="1" t="s">
        <v>54</v>
      </c>
      <c r="D1777" s="5">
        <v>1590.9223833599999</v>
      </c>
      <c r="E1777" s="6" t="s">
        <v>42</v>
      </c>
      <c r="F1777" s="6">
        <v>1320.9593830000001</v>
      </c>
      <c r="G1777" s="8">
        <v>2.1</v>
      </c>
      <c r="H1777" s="5">
        <v>13.353689567429999</v>
      </c>
      <c r="I1777" s="8">
        <v>2.1</v>
      </c>
      <c r="J1777" s="5">
        <v>13.353689567429999</v>
      </c>
      <c r="K1777" s="5">
        <v>2.1150811368165296</v>
      </c>
      <c r="L1777" s="5">
        <v>1.3843325262871202</v>
      </c>
      <c r="M1777" s="5">
        <v>12.654930999999999</v>
      </c>
      <c r="N1777" s="5" t="s">
        <v>42</v>
      </c>
      <c r="O1777" s="5" t="s">
        <v>42</v>
      </c>
      <c r="P1777" s="5" t="s">
        <v>42</v>
      </c>
      <c r="Q1777" s="5" t="s">
        <v>42</v>
      </c>
      <c r="R1777" s="5" t="s">
        <v>42</v>
      </c>
      <c r="S1777" s="1" t="s">
        <v>49</v>
      </c>
      <c r="T1777" s="7">
        <v>315211</v>
      </c>
      <c r="U1777" s="7">
        <v>297881</v>
      </c>
      <c r="V1777" s="7">
        <v>225319</v>
      </c>
      <c r="W1777" s="7">
        <v>191764</v>
      </c>
      <c r="X1777" s="7">
        <v>345340</v>
      </c>
      <c r="Y1777" s="7">
        <v>332970</v>
      </c>
      <c r="Z1777" s="7">
        <v>323899</v>
      </c>
      <c r="AA1777" s="7">
        <v>315211</v>
      </c>
      <c r="AB1777" s="5" t="s">
        <v>42</v>
      </c>
      <c r="AC1777" s="5" t="s">
        <v>42</v>
      </c>
      <c r="AD1777" s="5" t="s">
        <v>42</v>
      </c>
      <c r="AE1777" s="5" t="s">
        <v>42</v>
      </c>
      <c r="AF1777" s="7">
        <v>15158639</v>
      </c>
      <c r="AG1777" s="7">
        <v>15010256</v>
      </c>
      <c r="AH1777" s="7">
        <v>14818155</v>
      </c>
      <c r="AI1777" s="5">
        <v>46.14</v>
      </c>
      <c r="AJ1777" s="7">
        <v>172</v>
      </c>
      <c r="AK1777" s="7">
        <v>6993354</v>
      </c>
      <c r="AL1777" s="6">
        <v>734.02243499999997</v>
      </c>
      <c r="AM1777" s="7">
        <v>13442689</v>
      </c>
      <c r="AN1777" s="5">
        <v>88.687209999999993</v>
      </c>
    </row>
    <row r="1778" spans="1:40" x14ac:dyDescent="0.3">
      <c r="A1778" s="4" t="s">
        <v>1827</v>
      </c>
      <c r="B1778" s="2">
        <v>4146047</v>
      </c>
      <c r="C1778" s="1" t="s">
        <v>54</v>
      </c>
      <c r="D1778" s="5">
        <v>1469.2520231999999</v>
      </c>
      <c r="E1778" s="6">
        <v>1741.6300229999999</v>
      </c>
      <c r="F1778" s="6">
        <v>1805.395023</v>
      </c>
      <c r="G1778" s="5">
        <v>-0.13</v>
      </c>
      <c r="H1778" s="5">
        <v>33.121018999999997</v>
      </c>
      <c r="I1778" s="5">
        <v>-0.13</v>
      </c>
      <c r="J1778" s="5">
        <v>33.121018999999997</v>
      </c>
      <c r="K1778" s="5" t="s">
        <v>799</v>
      </c>
      <c r="L1778" s="5">
        <v>3.9186134099999999</v>
      </c>
      <c r="M1778" s="5">
        <v>13.524057000000001</v>
      </c>
      <c r="N1778" s="5" t="s">
        <v>42</v>
      </c>
      <c r="O1778" s="5" t="s">
        <v>42</v>
      </c>
      <c r="P1778" s="5">
        <v>4.2699150000000001</v>
      </c>
      <c r="Q1778" s="5">
        <v>12.961836</v>
      </c>
      <c r="R1778" s="5">
        <v>12.961836</v>
      </c>
      <c r="S1778" s="1" t="s">
        <v>49</v>
      </c>
      <c r="T1778" s="7">
        <v>349035</v>
      </c>
      <c r="U1778" s="7">
        <v>301345</v>
      </c>
      <c r="V1778" s="7">
        <v>304318</v>
      </c>
      <c r="W1778" s="7">
        <v>249912</v>
      </c>
      <c r="X1778" s="7">
        <v>407884</v>
      </c>
      <c r="Y1778" s="7">
        <v>385139</v>
      </c>
      <c r="Z1778" s="7">
        <v>363829</v>
      </c>
      <c r="AA1778" s="7">
        <v>349035</v>
      </c>
      <c r="AB1778" s="5">
        <v>45.491</v>
      </c>
      <c r="AC1778" s="5">
        <v>48.715000000000003</v>
      </c>
      <c r="AD1778" s="5">
        <v>25.135000000000002</v>
      </c>
      <c r="AE1778" s="5">
        <v>31.684999999999999</v>
      </c>
      <c r="AF1778" s="7">
        <v>141274577</v>
      </c>
      <c r="AG1778" s="7">
        <v>146950841</v>
      </c>
      <c r="AH1778" s="7">
        <v>145293986</v>
      </c>
      <c r="AI1778" s="5">
        <v>81.38</v>
      </c>
      <c r="AJ1778" s="7">
        <v>293</v>
      </c>
      <c r="AK1778" s="7">
        <v>114964786</v>
      </c>
      <c r="AL1778" s="6">
        <v>1195.6337739999999</v>
      </c>
      <c r="AM1778" s="7">
        <v>105294366</v>
      </c>
      <c r="AN1778" s="8">
        <v>74.531899999999993</v>
      </c>
    </row>
    <row r="1779" spans="1:40" x14ac:dyDescent="0.3">
      <c r="A1779" s="4" t="s">
        <v>1828</v>
      </c>
      <c r="B1779" s="2">
        <v>5724376</v>
      </c>
      <c r="C1779" s="1" t="s">
        <v>54</v>
      </c>
      <c r="D1779" s="5">
        <v>1675.4280507999999</v>
      </c>
      <c r="E1779" s="6">
        <v>1675.4056700000001</v>
      </c>
      <c r="F1779" s="6" t="s">
        <v>42</v>
      </c>
      <c r="G1779" s="5">
        <v>0.81399999999999995</v>
      </c>
      <c r="H1779" s="5">
        <v>6.5585009999999997</v>
      </c>
      <c r="I1779" s="5">
        <v>0.81399999999999995</v>
      </c>
      <c r="J1779" s="5">
        <v>6.5585009999999997</v>
      </c>
      <c r="K1779" s="5">
        <v>1.00680558</v>
      </c>
      <c r="L1779" s="5">
        <v>1.00680558</v>
      </c>
      <c r="M1779" s="5" t="s">
        <v>42</v>
      </c>
      <c r="N1779" s="5" t="s">
        <v>42</v>
      </c>
      <c r="O1779" s="5" t="s">
        <v>42</v>
      </c>
      <c r="P1779" s="5">
        <v>80.009615999999994</v>
      </c>
      <c r="Q1779" s="5" t="s">
        <v>42</v>
      </c>
      <c r="R1779" s="5" t="s">
        <v>42</v>
      </c>
      <c r="S1779" s="1" t="s">
        <v>49</v>
      </c>
      <c r="T1779" s="7">
        <v>21040.278999999999</v>
      </c>
      <c r="U1779" s="7">
        <v>21502.063999999998</v>
      </c>
      <c r="V1779" s="7">
        <v>17609.727999999999</v>
      </c>
      <c r="W1779" s="7">
        <v>20063.616999999998</v>
      </c>
      <c r="X1779" s="7">
        <v>20940.054</v>
      </c>
      <c r="Y1779" s="7">
        <v>20990.167000000001</v>
      </c>
      <c r="Z1779" s="7">
        <v>21040.278999999999</v>
      </c>
      <c r="AA1779" s="7">
        <v>21338.526000000002</v>
      </c>
      <c r="AB1779" s="8">
        <v>100</v>
      </c>
      <c r="AC1779" s="8">
        <v>100</v>
      </c>
      <c r="AD1779" s="5" t="s">
        <v>42</v>
      </c>
      <c r="AE1779" s="5" t="s">
        <v>42</v>
      </c>
      <c r="AF1779" s="7">
        <v>116754568</v>
      </c>
      <c r="AG1779" s="7">
        <v>116754568</v>
      </c>
      <c r="AH1779" s="7">
        <v>116754568</v>
      </c>
      <c r="AI1779" s="5">
        <v>16.670000000000002</v>
      </c>
      <c r="AJ1779" s="7">
        <v>177</v>
      </c>
      <c r="AK1779" s="7">
        <v>19457674</v>
      </c>
      <c r="AL1779" s="6">
        <v>279.21762100000001</v>
      </c>
      <c r="AM1779" s="7">
        <v>76949658</v>
      </c>
      <c r="AN1779" s="8">
        <v>100</v>
      </c>
    </row>
    <row r="1780" spans="1:40" x14ac:dyDescent="0.3">
      <c r="A1780" s="4" t="s">
        <v>1829</v>
      </c>
      <c r="B1780" s="2">
        <v>5721190</v>
      </c>
      <c r="C1780" s="1" t="s">
        <v>54</v>
      </c>
      <c r="D1780" s="5">
        <v>1625.22871134</v>
      </c>
      <c r="E1780" s="6">
        <v>2812.084171</v>
      </c>
      <c r="F1780" s="6" t="s">
        <v>42</v>
      </c>
      <c r="G1780" s="5">
        <v>0.14899999999999999</v>
      </c>
      <c r="H1780" s="5">
        <v>10.604343999999999</v>
      </c>
      <c r="I1780" s="5">
        <v>0.14899999999999999</v>
      </c>
      <c r="J1780" s="5">
        <v>10.604343999999999</v>
      </c>
      <c r="K1780" s="5">
        <v>0.88037001999999998</v>
      </c>
      <c r="L1780" s="5">
        <v>0.88037001999999998</v>
      </c>
      <c r="M1780" s="5">
        <v>16.418129</v>
      </c>
      <c r="N1780" s="5" t="s">
        <v>42</v>
      </c>
      <c r="O1780" s="5" t="s">
        <v>42</v>
      </c>
      <c r="P1780" s="5">
        <v>20.810922000000001</v>
      </c>
      <c r="Q1780" s="5" t="s">
        <v>42</v>
      </c>
      <c r="R1780" s="5" t="s">
        <v>42</v>
      </c>
      <c r="S1780" s="1" t="s">
        <v>315</v>
      </c>
      <c r="T1780" s="7">
        <v>135365.26300000001</v>
      </c>
      <c r="U1780" s="7">
        <v>130698.56600000001</v>
      </c>
      <c r="V1780" s="7">
        <v>130154.916</v>
      </c>
      <c r="W1780" s="7">
        <v>130929.883</v>
      </c>
      <c r="X1780" s="7">
        <v>135125.4</v>
      </c>
      <c r="Y1780" s="7">
        <v>135245.33199999999</v>
      </c>
      <c r="Z1780" s="7">
        <v>135365.26300000001</v>
      </c>
      <c r="AA1780" s="7">
        <v>134641.27600000001</v>
      </c>
      <c r="AB1780" s="8">
        <v>100</v>
      </c>
      <c r="AC1780" s="8">
        <v>100</v>
      </c>
      <c r="AD1780" s="5" t="s">
        <v>42</v>
      </c>
      <c r="AE1780" s="5" t="s">
        <v>42</v>
      </c>
      <c r="AF1780" s="7">
        <v>144722059</v>
      </c>
      <c r="AG1780" s="7">
        <v>144722059</v>
      </c>
      <c r="AH1780" s="7">
        <v>144735059</v>
      </c>
      <c r="AI1780" s="5">
        <v>20.23</v>
      </c>
      <c r="AJ1780" s="7">
        <v>125</v>
      </c>
      <c r="AK1780" s="7">
        <v>29279993</v>
      </c>
      <c r="AL1780" s="6">
        <v>328.81432100000001</v>
      </c>
      <c r="AM1780" s="7" t="s">
        <v>42</v>
      </c>
      <c r="AN1780" s="5" t="s">
        <v>42</v>
      </c>
    </row>
    <row r="1781" spans="1:40" x14ac:dyDescent="0.3">
      <c r="A1781" s="4" t="s">
        <v>1830</v>
      </c>
      <c r="B1781" s="2">
        <v>5257345</v>
      </c>
      <c r="C1781" s="1" t="s">
        <v>54</v>
      </c>
      <c r="D1781" s="5">
        <v>1843.8733136999999</v>
      </c>
      <c r="E1781" s="6">
        <v>2024.544803</v>
      </c>
      <c r="F1781" s="6" t="s">
        <v>42</v>
      </c>
      <c r="G1781" s="5">
        <v>4.9406014261784356E-2</v>
      </c>
      <c r="H1781" s="5">
        <v>194.48758000000001</v>
      </c>
      <c r="I1781" s="5">
        <v>4.9406014261784356E-2</v>
      </c>
      <c r="J1781" s="5">
        <v>194.48758000000001</v>
      </c>
      <c r="K1781" s="5">
        <v>83.251877700000009</v>
      </c>
      <c r="L1781" s="5">
        <v>2.1815460500000001</v>
      </c>
      <c r="M1781" s="5">
        <v>37.329067999999999</v>
      </c>
      <c r="N1781" s="5" t="s">
        <v>42</v>
      </c>
      <c r="O1781" s="5" t="s">
        <v>42</v>
      </c>
      <c r="P1781" s="5">
        <v>2.0210590000000002</v>
      </c>
      <c r="Q1781" s="5">
        <v>23.661287000000002</v>
      </c>
      <c r="R1781" s="5">
        <v>23.661287000000002</v>
      </c>
      <c r="S1781" s="1" t="s">
        <v>47</v>
      </c>
      <c r="T1781" s="7">
        <v>932888.13671769283</v>
      </c>
      <c r="U1781" s="7">
        <v>957273.848213171</v>
      </c>
      <c r="V1781" s="7">
        <v>871535.95160485373</v>
      </c>
      <c r="W1781" s="7">
        <v>601288.21575481014</v>
      </c>
      <c r="X1781" s="7">
        <v>947708.34645705204</v>
      </c>
      <c r="Y1781" s="7">
        <v>932888.13671769283</v>
      </c>
      <c r="Z1781" s="7">
        <v>925213.16283762385</v>
      </c>
      <c r="AA1781" s="7">
        <v>951755.9942623314</v>
      </c>
      <c r="AB1781" s="5">
        <v>25.489000000000001</v>
      </c>
      <c r="AC1781" s="5">
        <v>24.484999999999999</v>
      </c>
      <c r="AD1781" s="8">
        <v>8.0419999999999998</v>
      </c>
      <c r="AE1781" s="8">
        <v>6.7990000000000004</v>
      </c>
      <c r="AF1781" s="7">
        <v>59051057</v>
      </c>
      <c r="AG1781" s="7">
        <v>59018464</v>
      </c>
      <c r="AH1781" s="7">
        <v>57901396</v>
      </c>
      <c r="AI1781" s="5">
        <v>57.41</v>
      </c>
      <c r="AJ1781" s="7">
        <v>192</v>
      </c>
      <c r="AK1781" s="7">
        <v>34127624</v>
      </c>
      <c r="AL1781" s="6">
        <v>1058.6388959999999</v>
      </c>
      <c r="AM1781" s="7">
        <v>43088162</v>
      </c>
      <c r="AN1781" s="5">
        <v>72.488429999999994</v>
      </c>
    </row>
    <row r="1782" spans="1:40" x14ac:dyDescent="0.3">
      <c r="A1782" s="4" t="s">
        <v>1831</v>
      </c>
      <c r="B1782" s="2">
        <v>4977010</v>
      </c>
      <c r="C1782" s="1" t="s">
        <v>54</v>
      </c>
      <c r="D1782" s="5">
        <v>1572.7396478000001</v>
      </c>
      <c r="E1782" s="6">
        <v>2088.5396470000001</v>
      </c>
      <c r="F1782" s="6" t="s">
        <v>42</v>
      </c>
      <c r="G1782" s="5">
        <v>0.56999999999999995</v>
      </c>
      <c r="H1782" s="5">
        <v>12.089286</v>
      </c>
      <c r="I1782" s="5">
        <v>0.56999999999999995</v>
      </c>
      <c r="J1782" s="5">
        <v>12.089286</v>
      </c>
      <c r="K1782" s="5">
        <v>2.6380906</v>
      </c>
      <c r="L1782" s="5">
        <v>0.76958054000000009</v>
      </c>
      <c r="M1782" s="5">
        <v>21.838709999999999</v>
      </c>
      <c r="N1782" s="5" t="s">
        <v>42</v>
      </c>
      <c r="O1782" s="5" t="s">
        <v>42</v>
      </c>
      <c r="P1782" s="5">
        <v>4.7028E-2</v>
      </c>
      <c r="Q1782" s="5">
        <v>5.8502510000000001</v>
      </c>
      <c r="R1782" s="5">
        <v>5.8502510000000001</v>
      </c>
      <c r="S1782" s="1" t="s">
        <v>49</v>
      </c>
      <c r="T1782" s="7">
        <v>47710600</v>
      </c>
      <c r="U1782" s="7">
        <v>59043100</v>
      </c>
      <c r="V1782" s="7">
        <v>31337000</v>
      </c>
      <c r="W1782" s="7">
        <v>20358300</v>
      </c>
      <c r="X1782" s="7">
        <v>44410500</v>
      </c>
      <c r="Y1782" s="7">
        <v>46164900</v>
      </c>
      <c r="Z1782" s="7">
        <v>46180400</v>
      </c>
      <c r="AA1782" s="7">
        <v>47710600</v>
      </c>
      <c r="AB1782" s="8">
        <v>2.218</v>
      </c>
      <c r="AC1782" s="8">
        <v>2.2509999999999999</v>
      </c>
      <c r="AD1782" s="5">
        <v>0.66400000000000003</v>
      </c>
      <c r="AE1782" s="5">
        <v>0.65500000000000003</v>
      </c>
      <c r="AF1782" s="7">
        <v>58100000</v>
      </c>
      <c r="AG1782" s="7">
        <v>59100000</v>
      </c>
      <c r="AH1782" s="7">
        <v>60200000</v>
      </c>
      <c r="AI1782" s="8">
        <v>112.1</v>
      </c>
      <c r="AJ1782" s="7">
        <v>318</v>
      </c>
      <c r="AK1782" s="7">
        <v>65105921</v>
      </c>
      <c r="AL1782" s="6">
        <v>1763.06834</v>
      </c>
      <c r="AM1782" s="7">
        <v>56445230</v>
      </c>
      <c r="AN1782" s="5">
        <v>97.189440000000005</v>
      </c>
    </row>
    <row r="1783" spans="1:40" x14ac:dyDescent="0.3">
      <c r="A1783" s="4" t="s">
        <v>1832</v>
      </c>
      <c r="B1783" s="2">
        <v>4914317</v>
      </c>
      <c r="C1783" s="1" t="s">
        <v>41</v>
      </c>
      <c r="D1783" s="5">
        <v>1358.7574441199999</v>
      </c>
      <c r="E1783" s="6">
        <v>2086.6714440000001</v>
      </c>
      <c r="F1783" s="6" t="s">
        <v>42</v>
      </c>
      <c r="G1783" s="5">
        <v>0.74</v>
      </c>
      <c r="H1783" s="5">
        <v>9.8672419999999992</v>
      </c>
      <c r="I1783" s="5">
        <v>0.74</v>
      </c>
      <c r="J1783" s="5">
        <v>9.8672419999999992</v>
      </c>
      <c r="K1783" s="5" t="s">
        <v>799</v>
      </c>
      <c r="L1783" s="5">
        <v>0.86538881000000001</v>
      </c>
      <c r="M1783" s="5">
        <v>7.4139650000000001</v>
      </c>
      <c r="N1783" s="5" t="s">
        <v>42</v>
      </c>
      <c r="O1783" s="5" t="s">
        <v>42</v>
      </c>
      <c r="P1783" s="5">
        <v>1.081242</v>
      </c>
      <c r="Q1783" s="5">
        <v>7.2475759999999996</v>
      </c>
      <c r="R1783" s="5">
        <v>7.2475759999999996</v>
      </c>
      <c r="S1783" s="1" t="s">
        <v>315</v>
      </c>
      <c r="T1783" s="7">
        <v>2005050</v>
      </c>
      <c r="U1783" s="7">
        <v>2072667</v>
      </c>
      <c r="V1783" s="7">
        <v>2223355</v>
      </c>
      <c r="W1783" s="7">
        <v>2098799</v>
      </c>
      <c r="X1783" s="7">
        <v>1929883</v>
      </c>
      <c r="Y1783" s="7">
        <v>1947225</v>
      </c>
      <c r="Z1783" s="7">
        <v>2005050</v>
      </c>
      <c r="AA1783" s="7">
        <v>2000432</v>
      </c>
      <c r="AB1783" s="5">
        <v>47.314</v>
      </c>
      <c r="AC1783" s="5">
        <v>47.802</v>
      </c>
      <c r="AD1783" s="5">
        <v>15.028</v>
      </c>
      <c r="AE1783" s="5">
        <v>14.191000000000001</v>
      </c>
      <c r="AF1783" s="7">
        <v>22814811</v>
      </c>
      <c r="AG1783" s="7">
        <v>22810412</v>
      </c>
      <c r="AH1783" s="7">
        <v>23719204</v>
      </c>
      <c r="AI1783" s="8">
        <v>108.07</v>
      </c>
      <c r="AJ1783" s="7">
        <v>307</v>
      </c>
      <c r="AK1783" s="7">
        <v>24696357</v>
      </c>
      <c r="AL1783" s="6">
        <v>1468.445387</v>
      </c>
      <c r="AM1783" s="7">
        <v>22541100</v>
      </c>
      <c r="AN1783" s="5">
        <v>98.641139999999993</v>
      </c>
    </row>
    <row r="1784" spans="1:40" x14ac:dyDescent="0.3">
      <c r="A1784" s="4" t="s">
        <v>1833</v>
      </c>
      <c r="B1784" s="2">
        <v>4005117</v>
      </c>
      <c r="C1784" s="1" t="s">
        <v>54</v>
      </c>
      <c r="D1784" s="5">
        <v>1616.27806848</v>
      </c>
      <c r="E1784" s="6" t="s">
        <v>42</v>
      </c>
      <c r="F1784" s="6">
        <v>-219.58093199999985</v>
      </c>
      <c r="G1784" s="8">
        <v>1.1599999999999999</v>
      </c>
      <c r="H1784" s="5">
        <v>8.1386420679046108</v>
      </c>
      <c r="I1784" s="8">
        <v>1.1599999999999999</v>
      </c>
      <c r="J1784" s="5">
        <v>8.1386420679046108</v>
      </c>
      <c r="K1784" s="5">
        <v>1.6706562590560099</v>
      </c>
      <c r="L1784" s="5">
        <v>1.5188385031489802</v>
      </c>
      <c r="M1784" s="5">
        <v>5.6728680000000002</v>
      </c>
      <c r="N1784" s="5" t="s">
        <v>42</v>
      </c>
      <c r="O1784" s="5" t="s">
        <v>42</v>
      </c>
      <c r="P1784" s="5" t="s">
        <v>42</v>
      </c>
      <c r="Q1784" s="5" t="s">
        <v>42</v>
      </c>
      <c r="R1784" s="5" t="s">
        <v>42</v>
      </c>
      <c r="S1784" s="1" t="s">
        <v>49</v>
      </c>
      <c r="T1784" s="7">
        <v>579049</v>
      </c>
      <c r="U1784" s="7">
        <v>551693</v>
      </c>
      <c r="V1784" s="7">
        <v>495653</v>
      </c>
      <c r="W1784" s="7">
        <v>501980</v>
      </c>
      <c r="X1784" s="7">
        <v>576213</v>
      </c>
      <c r="Y1784" s="7">
        <v>574363</v>
      </c>
      <c r="Z1784" s="7">
        <v>573807</v>
      </c>
      <c r="AA1784" s="7">
        <v>579049</v>
      </c>
      <c r="AB1784" s="5" t="s">
        <v>42</v>
      </c>
      <c r="AC1784" s="5" t="s">
        <v>42</v>
      </c>
      <c r="AD1784" s="5" t="s">
        <v>42</v>
      </c>
      <c r="AE1784" s="5" t="s">
        <v>42</v>
      </c>
      <c r="AF1784" s="7">
        <v>44172672</v>
      </c>
      <c r="AG1784" s="7">
        <v>45162870</v>
      </c>
      <c r="AH1784" s="7">
        <v>48070723</v>
      </c>
      <c r="AI1784" s="5">
        <v>71.180000000000007</v>
      </c>
      <c r="AJ1784" s="7">
        <v>216</v>
      </c>
      <c r="AK1784" s="7">
        <v>31442605</v>
      </c>
      <c r="AL1784" s="6">
        <v>1150.4849160000001</v>
      </c>
      <c r="AM1784" s="7">
        <v>43630403</v>
      </c>
      <c r="AN1784" s="5">
        <v>98.772390000000001</v>
      </c>
    </row>
    <row r="1785" spans="1:40" x14ac:dyDescent="0.3">
      <c r="A1785" s="4" t="s">
        <v>1834</v>
      </c>
      <c r="B1785" s="2">
        <v>6556723</v>
      </c>
      <c r="C1785" s="1" t="s">
        <v>41</v>
      </c>
      <c r="D1785" s="5">
        <v>1151.26229911</v>
      </c>
      <c r="E1785" s="6">
        <v>2848.262299</v>
      </c>
      <c r="F1785" s="6" t="s">
        <v>42</v>
      </c>
      <c r="G1785" s="5">
        <v>-0.111</v>
      </c>
      <c r="H1785" s="5" t="s">
        <v>799</v>
      </c>
      <c r="I1785" s="5">
        <v>-0.111</v>
      </c>
      <c r="J1785" s="5" t="s">
        <v>799</v>
      </c>
      <c r="K1785" s="5">
        <v>1.4362176600000001</v>
      </c>
      <c r="L1785" s="5">
        <v>1.42984014</v>
      </c>
      <c r="M1785" s="5" t="s">
        <v>799</v>
      </c>
      <c r="N1785" s="5" t="s">
        <v>42</v>
      </c>
      <c r="O1785" s="5" t="s">
        <v>42</v>
      </c>
      <c r="P1785" s="5">
        <v>0.57668799999999998</v>
      </c>
      <c r="Q1785" s="5" t="s">
        <v>799</v>
      </c>
      <c r="R1785" s="5">
        <v>-10.74816</v>
      </c>
      <c r="S1785" s="1" t="s">
        <v>49</v>
      </c>
      <c r="T1785" s="7">
        <v>6946000</v>
      </c>
      <c r="U1785" s="7">
        <v>15567000</v>
      </c>
      <c r="V1785" s="7">
        <v>8021000</v>
      </c>
      <c r="W1785" s="7">
        <v>2583000</v>
      </c>
      <c r="X1785" s="7">
        <v>4939000</v>
      </c>
      <c r="Y1785" s="7">
        <v>4542000</v>
      </c>
      <c r="Z1785" s="7">
        <v>5007000</v>
      </c>
      <c r="AA1785" s="7">
        <v>6946000</v>
      </c>
      <c r="AB1785" s="8">
        <v>7.0110000000000001</v>
      </c>
      <c r="AC1785" s="8">
        <v>8.5039999999999996</v>
      </c>
      <c r="AD1785" s="5">
        <v>-4.2759999999999998</v>
      </c>
      <c r="AE1785" s="5">
        <v>-5.5880000000000001</v>
      </c>
      <c r="AF1785" s="7">
        <v>711660871</v>
      </c>
      <c r="AG1785" s="7">
        <v>698843166</v>
      </c>
      <c r="AH1785" s="7">
        <v>668592580</v>
      </c>
      <c r="AI1785" s="5">
        <v>54.73</v>
      </c>
      <c r="AJ1785" s="7">
        <v>349</v>
      </c>
      <c r="AK1785" s="7">
        <v>391342340</v>
      </c>
      <c r="AL1785" s="6">
        <v>630.06116699999995</v>
      </c>
      <c r="AM1785" s="7">
        <v>639788794</v>
      </c>
      <c r="AN1785" s="5">
        <v>89.472219999999993</v>
      </c>
    </row>
    <row r="1786" spans="1:40" x14ac:dyDescent="0.3">
      <c r="A1786" s="4" t="s">
        <v>1835</v>
      </c>
      <c r="B1786" s="2">
        <v>102896</v>
      </c>
      <c r="C1786" s="1" t="s">
        <v>41</v>
      </c>
      <c r="D1786" s="5">
        <v>1393.5779703999999</v>
      </c>
      <c r="E1786" s="6" t="s">
        <v>42</v>
      </c>
      <c r="F1786" s="6">
        <v>50250.577969999998</v>
      </c>
      <c r="G1786" s="5">
        <v>-0.02</v>
      </c>
      <c r="H1786" s="5">
        <v>18.622668999999998</v>
      </c>
      <c r="I1786" s="5">
        <v>-0.02</v>
      </c>
      <c r="J1786" s="5">
        <v>18.622668999999998</v>
      </c>
      <c r="K1786" s="5">
        <v>0.61771284000000004</v>
      </c>
      <c r="L1786" s="5">
        <v>0.51729635000000007</v>
      </c>
      <c r="M1786" s="5">
        <v>1.9144540000000001</v>
      </c>
      <c r="N1786" s="5" t="s">
        <v>42</v>
      </c>
      <c r="O1786" s="5" t="s">
        <v>42</v>
      </c>
      <c r="P1786" s="5" t="s">
        <v>42</v>
      </c>
      <c r="Q1786" s="5" t="s">
        <v>42</v>
      </c>
      <c r="R1786" s="5" t="s">
        <v>42</v>
      </c>
      <c r="S1786" s="1" t="s">
        <v>49</v>
      </c>
      <c r="T1786" s="7">
        <v>1156000</v>
      </c>
      <c r="U1786" s="7">
        <v>1658000</v>
      </c>
      <c r="V1786" s="7">
        <v>2272000</v>
      </c>
      <c r="W1786" s="7">
        <v>1533000</v>
      </c>
      <c r="X1786" s="7">
        <v>1036000</v>
      </c>
      <c r="Y1786" s="7">
        <v>1032000</v>
      </c>
      <c r="Z1786" s="7">
        <v>1095000</v>
      </c>
      <c r="AA1786" s="7">
        <v>1156000</v>
      </c>
      <c r="AB1786" s="8">
        <v>100</v>
      </c>
      <c r="AC1786" s="8">
        <v>100</v>
      </c>
      <c r="AD1786" s="5" t="s">
        <v>42</v>
      </c>
      <c r="AE1786" s="5" t="s">
        <v>42</v>
      </c>
      <c r="AF1786" s="7">
        <v>107363480</v>
      </c>
      <c r="AG1786" s="7">
        <v>109410094</v>
      </c>
      <c r="AH1786" s="7">
        <v>117571091</v>
      </c>
      <c r="AI1786" s="5">
        <v>73.459999999999994</v>
      </c>
      <c r="AJ1786" s="7">
        <v>291</v>
      </c>
      <c r="AK1786" s="7">
        <v>78865122</v>
      </c>
      <c r="AL1786" s="6">
        <v>1023.669283</v>
      </c>
      <c r="AM1786" s="7">
        <v>75662255</v>
      </c>
      <c r="AN1786" s="5">
        <v>70.472989999999996</v>
      </c>
    </row>
    <row r="1787" spans="1:40" x14ac:dyDescent="0.3">
      <c r="A1787" s="4" t="s">
        <v>1836</v>
      </c>
      <c r="B1787" s="2">
        <v>4812362</v>
      </c>
      <c r="C1787" s="1" t="s">
        <v>41</v>
      </c>
      <c r="D1787" s="5">
        <v>1323.2381988</v>
      </c>
      <c r="E1787" s="6">
        <v>1064.8311980000001</v>
      </c>
      <c r="F1787" s="6" t="s">
        <v>42</v>
      </c>
      <c r="G1787" s="5">
        <v>-1.3560000000000001</v>
      </c>
      <c r="H1787" s="5" t="s">
        <v>799</v>
      </c>
      <c r="I1787" s="5">
        <v>-1.3560000000000001</v>
      </c>
      <c r="J1787" s="5" t="s">
        <v>799</v>
      </c>
      <c r="K1787" s="5">
        <v>6.7525464299999998</v>
      </c>
      <c r="L1787" s="5">
        <v>6.7525464299999998</v>
      </c>
      <c r="M1787" s="5" t="s">
        <v>799</v>
      </c>
      <c r="N1787" s="5" t="s">
        <v>42</v>
      </c>
      <c r="O1787" s="5" t="s">
        <v>42</v>
      </c>
      <c r="P1787" s="5" t="s">
        <v>42</v>
      </c>
      <c r="Q1787" s="5" t="s">
        <v>799</v>
      </c>
      <c r="R1787" s="5">
        <v>-5.4744570000000001</v>
      </c>
      <c r="S1787" s="1" t="s">
        <v>49</v>
      </c>
      <c r="T1787" s="7">
        <v>886</v>
      </c>
      <c r="U1787" s="7">
        <v>2329</v>
      </c>
      <c r="V1787" s="7">
        <v>18739</v>
      </c>
      <c r="W1787" s="7" t="s">
        <v>42</v>
      </c>
      <c r="X1787" s="7">
        <v>0</v>
      </c>
      <c r="Y1787" s="7">
        <v>0</v>
      </c>
      <c r="Z1787" s="7">
        <v>688</v>
      </c>
      <c r="AA1787" s="7">
        <v>886</v>
      </c>
      <c r="AB1787" s="5" t="s">
        <v>799</v>
      </c>
      <c r="AC1787" s="5" t="s">
        <v>42</v>
      </c>
      <c r="AD1787" s="5" t="s">
        <v>799</v>
      </c>
      <c r="AE1787" s="5" t="s">
        <v>42</v>
      </c>
      <c r="AF1787" s="7">
        <v>51395608</v>
      </c>
      <c r="AG1787" s="7">
        <v>50783384</v>
      </c>
      <c r="AH1787" s="7">
        <v>4048687</v>
      </c>
      <c r="AI1787" s="5">
        <v>76.14</v>
      </c>
      <c r="AJ1787" s="7">
        <v>154</v>
      </c>
      <c r="AK1787" s="7">
        <v>44701726</v>
      </c>
      <c r="AL1787" s="6">
        <v>1007.576904</v>
      </c>
      <c r="AM1787" s="7">
        <v>45770398</v>
      </c>
      <c r="AN1787" s="5">
        <v>77.965159999999997</v>
      </c>
    </row>
    <row r="1788" spans="1:40" x14ac:dyDescent="0.3">
      <c r="A1788" s="4" t="s">
        <v>1837</v>
      </c>
      <c r="B1788" s="2">
        <v>4007197</v>
      </c>
      <c r="C1788" s="1" t="s">
        <v>54</v>
      </c>
      <c r="D1788" s="5">
        <v>1534.9241733599999</v>
      </c>
      <c r="E1788" s="6">
        <v>1691.024173</v>
      </c>
      <c r="F1788" s="6" t="s">
        <v>42</v>
      </c>
      <c r="G1788" s="8">
        <v>1.0900000000000001</v>
      </c>
      <c r="H1788" s="5">
        <v>14.354042</v>
      </c>
      <c r="I1788" s="8">
        <v>1.0900000000000001</v>
      </c>
      <c r="J1788" s="5">
        <v>14.354042</v>
      </c>
      <c r="K1788" s="5">
        <v>4.0139176800000005</v>
      </c>
      <c r="L1788" s="5">
        <v>2.37162103</v>
      </c>
      <c r="M1788" s="5">
        <v>15.890973000000001</v>
      </c>
      <c r="N1788" s="5" t="s">
        <v>42</v>
      </c>
      <c r="O1788" s="5" t="s">
        <v>42</v>
      </c>
      <c r="P1788" s="5">
        <v>1.332354</v>
      </c>
      <c r="Q1788" s="5">
        <v>7.7171669999999999</v>
      </c>
      <c r="R1788" s="5">
        <v>7.7171669999999999</v>
      </c>
      <c r="S1788" s="1" t="s">
        <v>49</v>
      </c>
      <c r="T1788" s="7">
        <v>1243600</v>
      </c>
      <c r="U1788" s="7">
        <v>1092200</v>
      </c>
      <c r="V1788" s="7">
        <v>1090800</v>
      </c>
      <c r="W1788" s="7">
        <v>1001000</v>
      </c>
      <c r="X1788" s="7">
        <v>1269200</v>
      </c>
      <c r="Y1788" s="7">
        <v>1258100</v>
      </c>
      <c r="Z1788" s="7">
        <v>1248800</v>
      </c>
      <c r="AA1788" s="7">
        <v>1243600</v>
      </c>
      <c r="AB1788" s="5">
        <v>42.497999999999998</v>
      </c>
      <c r="AC1788" s="8">
        <v>42.98</v>
      </c>
      <c r="AD1788" s="5">
        <v>15.487</v>
      </c>
      <c r="AE1788" s="5">
        <v>14.827999999999999</v>
      </c>
      <c r="AF1788" s="7">
        <v>18872792</v>
      </c>
      <c r="AG1788" s="7">
        <v>18950661</v>
      </c>
      <c r="AH1788" s="7">
        <v>18741371</v>
      </c>
      <c r="AI1788" s="5">
        <v>94.72</v>
      </c>
      <c r="AJ1788" s="7">
        <v>314</v>
      </c>
      <c r="AK1788" s="7">
        <v>17875907</v>
      </c>
      <c r="AL1788" s="6">
        <v>1453.847516</v>
      </c>
      <c r="AM1788" s="7">
        <v>18636255</v>
      </c>
      <c r="AN1788" s="5">
        <v>98.746679999999998</v>
      </c>
    </row>
    <row r="1789" spans="1:40" x14ac:dyDescent="0.3">
      <c r="A1789" s="4" t="s">
        <v>1838</v>
      </c>
      <c r="B1789" s="2">
        <v>4120239</v>
      </c>
      <c r="C1789" s="1" t="s">
        <v>54</v>
      </c>
      <c r="D1789" s="5">
        <v>1542.86060544</v>
      </c>
      <c r="E1789" s="6">
        <v>9149.8606049999999</v>
      </c>
      <c r="F1789" s="6" t="s">
        <v>42</v>
      </c>
      <c r="G1789" s="5">
        <v>0.19800000000000001</v>
      </c>
      <c r="H1789" s="5">
        <v>6.2714930000000004</v>
      </c>
      <c r="I1789" s="5">
        <v>0.19800000000000001</v>
      </c>
      <c r="J1789" s="5">
        <v>6.2714930000000004</v>
      </c>
      <c r="K1789" s="5">
        <v>0.40443537000000002</v>
      </c>
      <c r="L1789" s="5">
        <v>0.40443537000000002</v>
      </c>
      <c r="M1789" s="5">
        <v>3.915254</v>
      </c>
      <c r="N1789" s="5" t="s">
        <v>42</v>
      </c>
      <c r="O1789" s="5" t="s">
        <v>42</v>
      </c>
      <c r="P1789" s="5">
        <v>0.54528399999999999</v>
      </c>
      <c r="Q1789" s="5">
        <v>5.6298170000000001</v>
      </c>
      <c r="R1789" s="5">
        <v>5.6298170000000001</v>
      </c>
      <c r="S1789" s="1" t="s">
        <v>45</v>
      </c>
      <c r="T1789" s="7">
        <v>17476000</v>
      </c>
      <c r="U1789" s="7">
        <v>18098000</v>
      </c>
      <c r="V1789" s="7">
        <v>19433000</v>
      </c>
      <c r="W1789" s="7">
        <v>15955000</v>
      </c>
      <c r="X1789" s="7">
        <v>16780000</v>
      </c>
      <c r="Y1789" s="7">
        <v>17124000</v>
      </c>
      <c r="Z1789" s="7">
        <v>17287000</v>
      </c>
      <c r="AA1789" s="7">
        <v>17476000</v>
      </c>
      <c r="AB1789" s="5">
        <v>39.929000000000002</v>
      </c>
      <c r="AC1789" s="5">
        <v>40.119</v>
      </c>
      <c r="AD1789" s="8">
        <v>8.3889999999999993</v>
      </c>
      <c r="AE1789" s="8">
        <v>8.0630000000000006</v>
      </c>
      <c r="AF1789" s="7">
        <v>111000000</v>
      </c>
      <c r="AG1789" s="7">
        <v>111000000</v>
      </c>
      <c r="AH1789" s="7">
        <v>111000000</v>
      </c>
      <c r="AI1789" s="5">
        <v>125.97</v>
      </c>
      <c r="AJ1789" s="7">
        <v>440</v>
      </c>
      <c r="AK1789" s="7">
        <v>140228623</v>
      </c>
      <c r="AL1789" s="6">
        <v>1943.568714</v>
      </c>
      <c r="AM1789" s="7">
        <v>110223449</v>
      </c>
      <c r="AN1789" s="5">
        <v>99.017179999999996</v>
      </c>
    </row>
    <row r="1790" spans="1:40" x14ac:dyDescent="0.3">
      <c r="A1790" s="4" t="s">
        <v>1839</v>
      </c>
      <c r="B1790" s="2">
        <v>4243454</v>
      </c>
      <c r="C1790" s="1" t="s">
        <v>54</v>
      </c>
      <c r="D1790" s="5">
        <v>1613.4675981600001</v>
      </c>
      <c r="E1790" s="6">
        <v>4130.6035979999997</v>
      </c>
      <c r="F1790" s="6">
        <v>4845.257603</v>
      </c>
      <c r="G1790" s="5">
        <v>0.24099999999999999</v>
      </c>
      <c r="H1790" s="5" t="s">
        <v>799</v>
      </c>
      <c r="I1790" s="5">
        <v>0.24099999999999999</v>
      </c>
      <c r="J1790" s="5" t="s">
        <v>799</v>
      </c>
      <c r="K1790" s="5">
        <v>0.58435928999999998</v>
      </c>
      <c r="L1790" s="5">
        <v>0.77980908404990901</v>
      </c>
      <c r="M1790" s="5">
        <v>8.4197380000000006</v>
      </c>
      <c r="N1790" s="5" t="s">
        <v>42</v>
      </c>
      <c r="O1790" s="5" t="s">
        <v>42</v>
      </c>
      <c r="P1790" s="5">
        <v>2.849091</v>
      </c>
      <c r="Q1790" s="5">
        <v>11.524960999999999</v>
      </c>
      <c r="R1790" s="5">
        <v>14.9056872513159</v>
      </c>
      <c r="S1790" s="1" t="s">
        <v>49</v>
      </c>
      <c r="T1790" s="7">
        <v>1419949</v>
      </c>
      <c r="U1790" s="7">
        <v>1391891</v>
      </c>
      <c r="V1790" s="7">
        <v>733044</v>
      </c>
      <c r="W1790" s="7">
        <v>442888</v>
      </c>
      <c r="X1790" s="7">
        <v>1449797</v>
      </c>
      <c r="Y1790" s="7">
        <v>1441066</v>
      </c>
      <c r="Z1790" s="7">
        <v>1428299</v>
      </c>
      <c r="AA1790" s="7">
        <v>1419949</v>
      </c>
      <c r="AB1790" s="8">
        <v>24.95</v>
      </c>
      <c r="AC1790" s="5">
        <v>25.670999999999999</v>
      </c>
      <c r="AD1790" s="5">
        <v>21.373000000000001</v>
      </c>
      <c r="AE1790" s="5">
        <v>22.009</v>
      </c>
      <c r="AF1790" s="7">
        <v>119285394</v>
      </c>
      <c r="AG1790" s="7">
        <v>120094380</v>
      </c>
      <c r="AH1790" s="7">
        <v>120057744</v>
      </c>
      <c r="AI1790" s="8">
        <v>120.03</v>
      </c>
      <c r="AJ1790" s="7">
        <v>311</v>
      </c>
      <c r="AK1790" s="7">
        <v>143662754</v>
      </c>
      <c r="AL1790" s="6">
        <v>1936.5739229999999</v>
      </c>
      <c r="AM1790" s="7">
        <v>117216190</v>
      </c>
      <c r="AN1790" s="5">
        <v>97.930340000000001</v>
      </c>
    </row>
    <row r="1791" spans="1:40" x14ac:dyDescent="0.3">
      <c r="A1791" s="4" t="s">
        <v>1840</v>
      </c>
      <c r="B1791" s="2">
        <v>6356269</v>
      </c>
      <c r="C1791" s="1" t="s">
        <v>41</v>
      </c>
      <c r="D1791" s="5">
        <v>1834.98010432</v>
      </c>
      <c r="E1791" s="6">
        <v>1677.961104</v>
      </c>
      <c r="F1791" s="6" t="s">
        <v>42</v>
      </c>
      <c r="G1791" s="5">
        <v>-0.441</v>
      </c>
      <c r="H1791" s="5" t="s">
        <v>799</v>
      </c>
      <c r="I1791" s="5">
        <v>-0.441</v>
      </c>
      <c r="J1791" s="5" t="s">
        <v>799</v>
      </c>
      <c r="K1791" s="5">
        <v>7.5690607700000001</v>
      </c>
      <c r="L1791" s="5">
        <v>4.28125</v>
      </c>
      <c r="M1791" s="5">
        <v>13.787739999999999</v>
      </c>
      <c r="N1791" s="5" t="s">
        <v>42</v>
      </c>
      <c r="O1791" s="5" t="s">
        <v>42</v>
      </c>
      <c r="P1791" s="5">
        <v>1.105335</v>
      </c>
      <c r="Q1791" s="5">
        <v>51.923540000000003</v>
      </c>
      <c r="R1791" s="5">
        <v>51.923540000000003</v>
      </c>
      <c r="S1791" s="1" t="s">
        <v>43</v>
      </c>
      <c r="T1791" s="7">
        <v>1518056</v>
      </c>
      <c r="U1791" s="7">
        <v>1655255</v>
      </c>
      <c r="V1791" s="7">
        <v>1752336</v>
      </c>
      <c r="W1791" s="7">
        <v>1716744</v>
      </c>
      <c r="X1791" s="7">
        <v>1518056</v>
      </c>
      <c r="Y1791" s="7">
        <v>1567823</v>
      </c>
      <c r="Z1791" s="7">
        <v>1544034</v>
      </c>
      <c r="AA1791" s="7">
        <v>1595545</v>
      </c>
      <c r="AB1791" s="5">
        <v>45.411999999999999</v>
      </c>
      <c r="AC1791" s="5">
        <v>45.411999999999999</v>
      </c>
      <c r="AD1791" s="5">
        <v>0.83599999999999997</v>
      </c>
      <c r="AE1791" s="5">
        <v>0.83599999999999997</v>
      </c>
      <c r="AF1791" s="7">
        <v>121763776</v>
      </c>
      <c r="AG1791" s="7">
        <v>120973227</v>
      </c>
      <c r="AH1791" s="7">
        <v>125113916</v>
      </c>
      <c r="AI1791" s="5">
        <v>83.93</v>
      </c>
      <c r="AJ1791" s="7">
        <v>345</v>
      </c>
      <c r="AK1791" s="7">
        <v>102196074</v>
      </c>
      <c r="AL1791" s="6">
        <v>1540.0948350000001</v>
      </c>
      <c r="AM1791" s="7">
        <v>112260790</v>
      </c>
      <c r="AN1791" s="5">
        <v>92.19556</v>
      </c>
    </row>
    <row r="1792" spans="1:40" x14ac:dyDescent="0.3">
      <c r="A1792" s="4" t="s">
        <v>1841</v>
      </c>
      <c r="B1792" s="2">
        <v>4222469</v>
      </c>
      <c r="C1792" s="1" t="s">
        <v>54</v>
      </c>
      <c r="D1792" s="5">
        <v>1514.5077470799999</v>
      </c>
      <c r="E1792" s="6" t="s">
        <v>42</v>
      </c>
      <c r="F1792" s="6">
        <v>1187.4087469999999</v>
      </c>
      <c r="G1792" s="5">
        <v>0.63</v>
      </c>
      <c r="H1792" s="5">
        <v>12.9497716894977</v>
      </c>
      <c r="I1792" s="5">
        <v>0.63</v>
      </c>
      <c r="J1792" s="5">
        <v>12.9497716894977</v>
      </c>
      <c r="K1792" s="5">
        <v>1.4705973689832701</v>
      </c>
      <c r="L1792" s="5">
        <v>0.93211185847564904</v>
      </c>
      <c r="M1792" s="5">
        <v>9.7490550000000002</v>
      </c>
      <c r="N1792" s="5" t="s">
        <v>42</v>
      </c>
      <c r="O1792" s="5" t="s">
        <v>42</v>
      </c>
      <c r="P1792" s="5" t="s">
        <v>42</v>
      </c>
      <c r="Q1792" s="5" t="s">
        <v>42</v>
      </c>
      <c r="R1792" s="5" t="s">
        <v>42</v>
      </c>
      <c r="S1792" s="1" t="s">
        <v>49</v>
      </c>
      <c r="T1792" s="7">
        <v>461321</v>
      </c>
      <c r="U1792" s="7">
        <v>306462</v>
      </c>
      <c r="V1792" s="7">
        <v>237391</v>
      </c>
      <c r="W1792" s="7">
        <v>211097</v>
      </c>
      <c r="X1792" s="7">
        <v>435865</v>
      </c>
      <c r="Y1792" s="7">
        <v>439472</v>
      </c>
      <c r="Z1792" s="7">
        <v>446410</v>
      </c>
      <c r="AA1792" s="7">
        <v>461321</v>
      </c>
      <c r="AB1792" s="5" t="s">
        <v>42</v>
      </c>
      <c r="AC1792" s="5" t="s">
        <v>42</v>
      </c>
      <c r="AD1792" s="5" t="s">
        <v>42</v>
      </c>
      <c r="AE1792" s="5" t="s">
        <v>42</v>
      </c>
      <c r="AF1792" s="7">
        <v>53445999</v>
      </c>
      <c r="AG1792" s="7">
        <v>53564116</v>
      </c>
      <c r="AH1792" s="7">
        <v>53321541</v>
      </c>
      <c r="AI1792" s="5">
        <v>55.72</v>
      </c>
      <c r="AJ1792" s="7">
        <v>217</v>
      </c>
      <c r="AK1792" s="7">
        <v>29757971</v>
      </c>
      <c r="AL1792" s="6">
        <v>843.93605700000001</v>
      </c>
      <c r="AM1792" s="7">
        <v>48293573</v>
      </c>
      <c r="AN1792" s="8">
        <v>90.432400000000001</v>
      </c>
    </row>
    <row r="1793" spans="1:40" x14ac:dyDescent="0.3">
      <c r="A1793" s="4" t="s">
        <v>1842</v>
      </c>
      <c r="B1793" s="2">
        <v>4040264</v>
      </c>
      <c r="C1793" s="1" t="s">
        <v>54</v>
      </c>
      <c r="D1793" s="5">
        <v>1587.6915323999999</v>
      </c>
      <c r="E1793" s="6">
        <v>1624.2745319999999</v>
      </c>
      <c r="F1793" s="6" t="s">
        <v>42</v>
      </c>
      <c r="G1793" s="5">
        <v>0.61</v>
      </c>
      <c r="H1793" s="5">
        <v>27.175257999999999</v>
      </c>
      <c r="I1793" s="5">
        <v>0.61</v>
      </c>
      <c r="J1793" s="5">
        <v>27.175257999999999</v>
      </c>
      <c r="K1793" s="5">
        <v>10.25680934</v>
      </c>
      <c r="L1793" s="5">
        <v>2.9973278800000003</v>
      </c>
      <c r="M1793" s="5">
        <v>18.079561000000002</v>
      </c>
      <c r="N1793" s="5" t="s">
        <v>42</v>
      </c>
      <c r="O1793" s="5" t="s">
        <v>42</v>
      </c>
      <c r="P1793" s="5">
        <v>3.166042</v>
      </c>
      <c r="Q1793" s="5">
        <v>14.497403</v>
      </c>
      <c r="R1793" s="5">
        <v>14.497403</v>
      </c>
      <c r="S1793" s="1" t="s">
        <v>49</v>
      </c>
      <c r="T1793" s="7">
        <v>550422</v>
      </c>
      <c r="U1793" s="7">
        <v>586869</v>
      </c>
      <c r="V1793" s="7">
        <v>512925</v>
      </c>
      <c r="W1793" s="7">
        <v>424066</v>
      </c>
      <c r="X1793" s="7">
        <v>513030</v>
      </c>
      <c r="Y1793" s="7">
        <v>515158</v>
      </c>
      <c r="Z1793" s="7">
        <v>530178</v>
      </c>
      <c r="AA1793" s="7">
        <v>550422</v>
      </c>
      <c r="AB1793" s="5">
        <v>34.674999999999997</v>
      </c>
      <c r="AC1793" s="5">
        <v>35.731999999999999</v>
      </c>
      <c r="AD1793" s="5">
        <v>20.116</v>
      </c>
      <c r="AE1793" s="5">
        <v>20.388999999999999</v>
      </c>
      <c r="AF1793" s="7">
        <v>30178139</v>
      </c>
      <c r="AG1793" s="7">
        <v>30421790</v>
      </c>
      <c r="AH1793" s="7">
        <v>31206185</v>
      </c>
      <c r="AI1793" s="5">
        <v>99.27</v>
      </c>
      <c r="AJ1793" s="7">
        <v>268</v>
      </c>
      <c r="AK1793" s="7">
        <v>29894600</v>
      </c>
      <c r="AL1793" s="6">
        <v>1576.043312</v>
      </c>
      <c r="AM1793" s="7">
        <v>29426988</v>
      </c>
      <c r="AN1793" s="5">
        <v>97.713620000000006</v>
      </c>
    </row>
    <row r="1794" spans="1:40" x14ac:dyDescent="0.3">
      <c r="A1794" s="4" t="s">
        <v>1843</v>
      </c>
      <c r="B1794" s="2">
        <v>5194153</v>
      </c>
      <c r="C1794" s="1" t="s">
        <v>41</v>
      </c>
      <c r="D1794" s="5">
        <v>1407.21588245</v>
      </c>
      <c r="E1794" s="6">
        <v>727.64488200000005</v>
      </c>
      <c r="F1794" s="6" t="s">
        <v>42</v>
      </c>
      <c r="G1794" s="5">
        <v>0.65</v>
      </c>
      <c r="H1794" s="5">
        <v>9.0528030000000008</v>
      </c>
      <c r="I1794" s="5">
        <v>0.65</v>
      </c>
      <c r="J1794" s="5">
        <v>9.0528030000000008</v>
      </c>
      <c r="K1794" s="5">
        <v>1.73826696</v>
      </c>
      <c r="L1794" s="5">
        <v>1.73826696</v>
      </c>
      <c r="M1794" s="5">
        <v>8.5020450000000007</v>
      </c>
      <c r="N1794" s="5" t="s">
        <v>42</v>
      </c>
      <c r="O1794" s="5" t="s">
        <v>42</v>
      </c>
      <c r="P1794" s="5">
        <v>1.7171719999999999</v>
      </c>
      <c r="Q1794" s="5">
        <v>5.2197969999999998</v>
      </c>
      <c r="R1794" s="5">
        <v>5.2197969999999998</v>
      </c>
      <c r="S1794" s="1" t="s">
        <v>49</v>
      </c>
      <c r="T1794" s="7">
        <v>492048</v>
      </c>
      <c r="U1794" s="7">
        <v>454271</v>
      </c>
      <c r="V1794" s="7">
        <v>357565</v>
      </c>
      <c r="W1794" s="7">
        <v>206107</v>
      </c>
      <c r="X1794" s="7">
        <v>423746</v>
      </c>
      <c r="Y1794" s="7">
        <v>416626</v>
      </c>
      <c r="Z1794" s="7">
        <v>466258</v>
      </c>
      <c r="AA1794" s="7">
        <v>492048</v>
      </c>
      <c r="AB1794" s="5">
        <v>83.597999999999999</v>
      </c>
      <c r="AC1794" s="8">
        <v>81.64</v>
      </c>
      <c r="AD1794" s="5">
        <v>39.890999999999998</v>
      </c>
      <c r="AE1794" s="5">
        <v>32.216000000000001</v>
      </c>
      <c r="AF1794" s="7">
        <v>77022000</v>
      </c>
      <c r="AG1794" s="7">
        <v>83878000</v>
      </c>
      <c r="AH1794" s="7">
        <v>83703000</v>
      </c>
      <c r="AI1794" s="8">
        <v>56.7</v>
      </c>
      <c r="AJ1794" s="7">
        <v>319</v>
      </c>
      <c r="AK1794" s="7">
        <v>47981399</v>
      </c>
      <c r="AL1794" s="6">
        <v>797.93066499999998</v>
      </c>
      <c r="AM1794" s="7">
        <v>76402508</v>
      </c>
      <c r="AN1794" s="5">
        <v>90.28989</v>
      </c>
    </row>
    <row r="1795" spans="1:40" x14ac:dyDescent="0.3">
      <c r="A1795" s="4" t="s">
        <v>1844</v>
      </c>
      <c r="B1795" s="2">
        <v>4055174</v>
      </c>
      <c r="C1795" s="1" t="s">
        <v>41</v>
      </c>
      <c r="D1795" s="5">
        <v>1475.4302622800001</v>
      </c>
      <c r="E1795" s="6" t="s">
        <v>42</v>
      </c>
      <c r="F1795" s="6">
        <v>1050.837262</v>
      </c>
      <c r="G1795" s="5">
        <v>0.2</v>
      </c>
      <c r="H1795" s="5">
        <v>14.547619047618999</v>
      </c>
      <c r="I1795" s="5">
        <v>0.2</v>
      </c>
      <c r="J1795" s="5">
        <v>14.547619047618999</v>
      </c>
      <c r="K1795" s="5">
        <v>0.86714419718984004</v>
      </c>
      <c r="L1795" s="5">
        <v>0.67998314845019392</v>
      </c>
      <c r="M1795" s="5">
        <v>10.814159</v>
      </c>
      <c r="N1795" s="5" t="s">
        <v>42</v>
      </c>
      <c r="O1795" s="5" t="s">
        <v>42</v>
      </c>
      <c r="P1795" s="5" t="s">
        <v>42</v>
      </c>
      <c r="Q1795" s="5" t="s">
        <v>42</v>
      </c>
      <c r="R1795" s="5" t="s">
        <v>42</v>
      </c>
      <c r="S1795" s="1" t="s">
        <v>49</v>
      </c>
      <c r="T1795" s="7">
        <v>565928</v>
      </c>
      <c r="U1795" s="7">
        <v>629996</v>
      </c>
      <c r="V1795" s="7">
        <v>557048</v>
      </c>
      <c r="W1795" s="7">
        <v>521038</v>
      </c>
      <c r="X1795" s="7">
        <v>492146</v>
      </c>
      <c r="Y1795" s="7">
        <v>519181</v>
      </c>
      <c r="Z1795" s="7">
        <v>544134</v>
      </c>
      <c r="AA1795" s="7">
        <v>565928</v>
      </c>
      <c r="AB1795" s="5" t="s">
        <v>42</v>
      </c>
      <c r="AC1795" s="5" t="s">
        <v>42</v>
      </c>
      <c r="AD1795" s="5" t="s">
        <v>42</v>
      </c>
      <c r="AE1795" s="5" t="s">
        <v>42</v>
      </c>
      <c r="AF1795" s="7">
        <v>120737908</v>
      </c>
      <c r="AG1795" s="7">
        <v>120731342</v>
      </c>
      <c r="AH1795" s="7">
        <v>120026220</v>
      </c>
      <c r="AI1795" s="5">
        <v>89.13</v>
      </c>
      <c r="AJ1795" s="7">
        <v>264</v>
      </c>
      <c r="AK1795" s="7">
        <v>107613408</v>
      </c>
      <c r="AL1795" s="6">
        <v>1315.0358450000001</v>
      </c>
      <c r="AM1795" s="7">
        <v>114977377</v>
      </c>
      <c r="AN1795" s="5">
        <v>95.228059999999999</v>
      </c>
    </row>
    <row r="1796" spans="1:40" x14ac:dyDescent="0.3">
      <c r="A1796" s="4" t="s">
        <v>1845</v>
      </c>
      <c r="B1796" s="2">
        <v>5014297</v>
      </c>
      <c r="C1796" s="1" t="s">
        <v>41</v>
      </c>
      <c r="D1796" s="5">
        <v>1371.2019949400001</v>
      </c>
      <c r="E1796" s="6">
        <v>1102.6669939999999</v>
      </c>
      <c r="F1796" s="6" t="s">
        <v>42</v>
      </c>
      <c r="G1796" s="5">
        <v>-0.52400000000000002</v>
      </c>
      <c r="H1796" s="5" t="s">
        <v>799</v>
      </c>
      <c r="I1796" s="5">
        <v>-0.52400000000000002</v>
      </c>
      <c r="J1796" s="5" t="s">
        <v>799</v>
      </c>
      <c r="K1796" s="5">
        <v>3.0832241199999997</v>
      </c>
      <c r="L1796" s="5">
        <v>3.0502431100000003</v>
      </c>
      <c r="M1796" s="5" t="s">
        <v>799</v>
      </c>
      <c r="N1796" s="5" t="s">
        <v>42</v>
      </c>
      <c r="O1796" s="5" t="s">
        <v>42</v>
      </c>
      <c r="P1796" s="5">
        <v>5.703017</v>
      </c>
      <c r="Q1796" s="5" t="s">
        <v>799</v>
      </c>
      <c r="R1796" s="5">
        <v>-5.6684229999999998</v>
      </c>
      <c r="S1796" s="1" t="s">
        <v>49</v>
      </c>
      <c r="T1796" s="7">
        <v>216666</v>
      </c>
      <c r="U1796" s="7">
        <v>180955</v>
      </c>
      <c r="V1796" s="7">
        <v>137931</v>
      </c>
      <c r="W1796" s="7">
        <v>108095</v>
      </c>
      <c r="X1796" s="7">
        <v>193348</v>
      </c>
      <c r="Y1796" s="7">
        <v>200627</v>
      </c>
      <c r="Z1796" s="7">
        <v>188482</v>
      </c>
      <c r="AA1796" s="7">
        <v>216666</v>
      </c>
      <c r="AB1796" s="5">
        <v>64.935000000000002</v>
      </c>
      <c r="AC1796" s="8">
        <v>64.91</v>
      </c>
      <c r="AD1796" s="5">
        <v>-79.337000000000003</v>
      </c>
      <c r="AE1796" s="5">
        <v>-109.883</v>
      </c>
      <c r="AF1796" s="7">
        <v>72846051</v>
      </c>
      <c r="AG1796" s="7">
        <v>72785358</v>
      </c>
      <c r="AH1796" s="7">
        <v>71987488</v>
      </c>
      <c r="AI1796" s="5">
        <v>92.27</v>
      </c>
      <c r="AJ1796" s="7">
        <v>274</v>
      </c>
      <c r="AK1796" s="7">
        <v>67227733</v>
      </c>
      <c r="AL1796" s="6">
        <v>1265.2259349999999</v>
      </c>
      <c r="AM1796" s="7">
        <v>58475924</v>
      </c>
      <c r="AN1796" s="5">
        <v>80.259280000000004</v>
      </c>
    </row>
    <row r="1797" spans="1:40" x14ac:dyDescent="0.3">
      <c r="A1797" s="4" t="s">
        <v>1846</v>
      </c>
      <c r="B1797" s="2">
        <v>5221051</v>
      </c>
      <c r="C1797" s="1" t="s">
        <v>41</v>
      </c>
      <c r="D1797" s="5">
        <v>1452.4513131000001</v>
      </c>
      <c r="E1797" s="6">
        <v>1032.232313</v>
      </c>
      <c r="F1797" s="6" t="s">
        <v>42</v>
      </c>
      <c r="G1797" s="5">
        <v>0.17</v>
      </c>
      <c r="H1797" s="5" t="s">
        <v>799</v>
      </c>
      <c r="I1797" s="5">
        <v>0.17</v>
      </c>
      <c r="J1797" s="5" t="s">
        <v>799</v>
      </c>
      <c r="K1797" s="5">
        <v>3.8435058900000003</v>
      </c>
      <c r="L1797" s="5">
        <v>3.8435058900000003</v>
      </c>
      <c r="M1797" s="5">
        <v>72.756891999999993</v>
      </c>
      <c r="N1797" s="5" t="s">
        <v>42</v>
      </c>
      <c r="O1797" s="5" t="s">
        <v>42</v>
      </c>
      <c r="P1797" s="5">
        <v>3.4835989999999999</v>
      </c>
      <c r="Q1797" s="5" t="s">
        <v>799</v>
      </c>
      <c r="R1797" s="5">
        <v>-15.907908000000001</v>
      </c>
      <c r="S1797" s="1" t="s">
        <v>49</v>
      </c>
      <c r="T1797" s="7">
        <v>249428</v>
      </c>
      <c r="U1797" s="7">
        <v>174361</v>
      </c>
      <c r="V1797" s="7">
        <v>36484</v>
      </c>
      <c r="W1797" s="7">
        <v>38665.521596603765</v>
      </c>
      <c r="X1797" s="7">
        <v>296312</v>
      </c>
      <c r="Y1797" s="7">
        <v>280914</v>
      </c>
      <c r="Z1797" s="7">
        <v>265271</v>
      </c>
      <c r="AA1797" s="7">
        <v>249428</v>
      </c>
      <c r="AB1797" s="5">
        <v>34.015999999999998</v>
      </c>
      <c r="AC1797" s="5">
        <v>29.550999999999998</v>
      </c>
      <c r="AD1797" s="5">
        <v>-22.634</v>
      </c>
      <c r="AE1797" s="5">
        <v>-21.899000000000001</v>
      </c>
      <c r="AF1797" s="7">
        <v>50025570</v>
      </c>
      <c r="AG1797" s="7">
        <v>50017556</v>
      </c>
      <c r="AH1797" s="7">
        <v>49438256</v>
      </c>
      <c r="AI1797" s="5">
        <v>83.97</v>
      </c>
      <c r="AJ1797" s="7">
        <v>164</v>
      </c>
      <c r="AK1797" s="7">
        <v>42010167</v>
      </c>
      <c r="AL1797" s="6">
        <v>1219.5551479999999</v>
      </c>
      <c r="AM1797" s="7">
        <v>36977617</v>
      </c>
      <c r="AN1797" s="8">
        <v>73.906800000000004</v>
      </c>
    </row>
    <row r="1798" spans="1:40" x14ac:dyDescent="0.3">
      <c r="A1798" s="4" t="s">
        <v>1847</v>
      </c>
      <c r="B1798" s="2">
        <v>100445</v>
      </c>
      <c r="C1798" s="1" t="s">
        <v>41</v>
      </c>
      <c r="D1798" s="5">
        <v>1468.0258401000001</v>
      </c>
      <c r="E1798" s="6" t="s">
        <v>42</v>
      </c>
      <c r="F1798" s="6">
        <v>1578.35384</v>
      </c>
      <c r="G1798" s="5">
        <v>0.85</v>
      </c>
      <c r="H1798" s="5">
        <v>10.9316239316239</v>
      </c>
      <c r="I1798" s="5">
        <v>0.85</v>
      </c>
      <c r="J1798" s="5">
        <v>10.9316239316239</v>
      </c>
      <c r="K1798" s="5">
        <v>1.4692644300144999</v>
      </c>
      <c r="L1798" s="5">
        <v>1.0670700140432101</v>
      </c>
      <c r="M1798" s="5">
        <v>10.041874</v>
      </c>
      <c r="N1798" s="5" t="s">
        <v>42</v>
      </c>
      <c r="O1798" s="5" t="s">
        <v>42</v>
      </c>
      <c r="P1798" s="5" t="s">
        <v>42</v>
      </c>
      <c r="Q1798" s="5" t="s">
        <v>42</v>
      </c>
      <c r="R1798" s="5" t="s">
        <v>42</v>
      </c>
      <c r="S1798" s="1" t="s">
        <v>49</v>
      </c>
      <c r="T1798" s="7">
        <v>407030</v>
      </c>
      <c r="U1798" s="7">
        <v>374042</v>
      </c>
      <c r="V1798" s="7">
        <v>340808</v>
      </c>
      <c r="W1798" s="7">
        <v>339134</v>
      </c>
      <c r="X1798" s="7">
        <v>394724</v>
      </c>
      <c r="Y1798" s="7">
        <v>395885</v>
      </c>
      <c r="Z1798" s="7">
        <v>401356</v>
      </c>
      <c r="AA1798" s="7">
        <v>407030</v>
      </c>
      <c r="AB1798" s="5" t="s">
        <v>42</v>
      </c>
      <c r="AC1798" s="5" t="s">
        <v>42</v>
      </c>
      <c r="AD1798" s="5" t="s">
        <v>42</v>
      </c>
      <c r="AE1798" s="5" t="s">
        <v>42</v>
      </c>
      <c r="AF1798" s="7">
        <v>38259730</v>
      </c>
      <c r="AG1798" s="7">
        <v>38256204</v>
      </c>
      <c r="AH1798" s="7">
        <v>38244309</v>
      </c>
      <c r="AI1798" s="5">
        <v>70.430000000000007</v>
      </c>
      <c r="AJ1798" s="7">
        <v>242</v>
      </c>
      <c r="AK1798" s="7">
        <v>26948049</v>
      </c>
      <c r="AL1798" s="6">
        <v>1033.9966400000001</v>
      </c>
      <c r="AM1798" s="7">
        <v>37698729</v>
      </c>
      <c r="AN1798" s="8">
        <v>98.533699999999996</v>
      </c>
    </row>
    <row r="1799" spans="1:40" x14ac:dyDescent="0.3">
      <c r="A1799" s="4" t="s">
        <v>1848</v>
      </c>
      <c r="B1799" s="2">
        <v>4550347</v>
      </c>
      <c r="C1799" s="1" t="s">
        <v>54</v>
      </c>
      <c r="D1799" s="5">
        <v>1645.26615584</v>
      </c>
      <c r="E1799" s="6">
        <v>16720.266155000001</v>
      </c>
      <c r="F1799" s="6">
        <v>16720.266156000002</v>
      </c>
      <c r="G1799" s="5">
        <v>-0.43</v>
      </c>
      <c r="H1799" s="5" t="s">
        <v>799</v>
      </c>
      <c r="I1799" s="5">
        <v>-0.43</v>
      </c>
      <c r="J1799" s="5">
        <v>8.0985270000000007</v>
      </c>
      <c r="K1799" s="5">
        <v>2.2693846</v>
      </c>
      <c r="L1799" s="5">
        <v>0.48206308999999997</v>
      </c>
      <c r="M1799" s="5">
        <v>5.4441350000000002</v>
      </c>
      <c r="N1799" s="5">
        <v>13.4311189930787</v>
      </c>
      <c r="O1799" s="5">
        <v>5.6815245478036198</v>
      </c>
      <c r="P1799" s="5">
        <v>14.327563</v>
      </c>
      <c r="Q1799" s="5">
        <v>20.316241000000002</v>
      </c>
      <c r="R1799" s="5">
        <v>20.316241000000002</v>
      </c>
      <c r="S1799" s="1" t="s">
        <v>49</v>
      </c>
      <c r="T1799" s="7">
        <v>1078000</v>
      </c>
      <c r="U1799" s="7">
        <v>969000</v>
      </c>
      <c r="V1799" s="7">
        <v>722000</v>
      </c>
      <c r="W1799" s="7">
        <v>917000</v>
      </c>
      <c r="X1799" s="7">
        <v>1167000</v>
      </c>
      <c r="Y1799" s="7">
        <v>1158000</v>
      </c>
      <c r="Z1799" s="7">
        <v>1090000</v>
      </c>
      <c r="AA1799" s="7">
        <v>1078000</v>
      </c>
      <c r="AB1799" s="5">
        <v>52.225999999999999</v>
      </c>
      <c r="AC1799" s="5">
        <v>55.954999999999998</v>
      </c>
      <c r="AD1799" s="5">
        <v>53.618000000000002</v>
      </c>
      <c r="AE1799" s="5">
        <v>56.726999999999997</v>
      </c>
      <c r="AF1799" s="7">
        <v>93534176</v>
      </c>
      <c r="AG1799" s="7">
        <v>93539258</v>
      </c>
      <c r="AH1799" s="7">
        <v>93432537</v>
      </c>
      <c r="AI1799" s="5">
        <v>52.31</v>
      </c>
      <c r="AJ1799" s="7">
        <v>354</v>
      </c>
      <c r="AK1799" s="7">
        <v>48926971</v>
      </c>
      <c r="AL1799" s="6">
        <v>860.62541899999997</v>
      </c>
      <c r="AM1799" s="7">
        <v>90925229</v>
      </c>
      <c r="AN1799" s="8">
        <v>97.210700000000003</v>
      </c>
    </row>
    <row r="1800" spans="1:40" x14ac:dyDescent="0.3">
      <c r="A1800" s="4" t="s">
        <v>1849</v>
      </c>
      <c r="B1800" s="2">
        <v>6330816</v>
      </c>
      <c r="C1800" s="1" t="s">
        <v>54</v>
      </c>
      <c r="D1800" s="5">
        <v>1416.9907854</v>
      </c>
      <c r="E1800" s="6">
        <v>1467.2327849999999</v>
      </c>
      <c r="F1800" s="6" t="s">
        <v>42</v>
      </c>
      <c r="G1800" s="5">
        <v>0.13900000000000001</v>
      </c>
      <c r="H1800" s="5">
        <v>83.75</v>
      </c>
      <c r="I1800" s="5">
        <v>0.13900000000000001</v>
      </c>
      <c r="J1800" s="5">
        <v>83.75</v>
      </c>
      <c r="K1800" s="5">
        <v>1.70483461</v>
      </c>
      <c r="L1800" s="5">
        <v>0.95509621999999994</v>
      </c>
      <c r="M1800" s="5" t="s">
        <v>799</v>
      </c>
      <c r="N1800" s="5" t="s">
        <v>42</v>
      </c>
      <c r="O1800" s="5" t="s">
        <v>42</v>
      </c>
      <c r="P1800" s="5">
        <v>0.87194700000000003</v>
      </c>
      <c r="Q1800" s="5">
        <v>3.102198</v>
      </c>
      <c r="R1800" s="5">
        <v>3.102198</v>
      </c>
      <c r="S1800" s="1" t="s">
        <v>49</v>
      </c>
      <c r="T1800" s="7">
        <v>1512764</v>
      </c>
      <c r="U1800" s="7">
        <v>1279418</v>
      </c>
      <c r="V1800" s="7">
        <v>825762</v>
      </c>
      <c r="W1800" s="7">
        <v>675026</v>
      </c>
      <c r="X1800" s="7">
        <v>1682709</v>
      </c>
      <c r="Y1800" s="7">
        <v>1629699</v>
      </c>
      <c r="Z1800" s="7">
        <v>1556974</v>
      </c>
      <c r="AA1800" s="7">
        <v>1512764</v>
      </c>
      <c r="AB1800" s="5">
        <v>17.945</v>
      </c>
      <c r="AC1800" s="8">
        <v>21.37</v>
      </c>
      <c r="AD1800" s="5">
        <v>13.797000000000001</v>
      </c>
      <c r="AE1800" s="8">
        <v>16.55</v>
      </c>
      <c r="AF1800" s="7">
        <v>117470113</v>
      </c>
      <c r="AG1800" s="7">
        <v>117380710</v>
      </c>
      <c r="AH1800" s="7">
        <v>108814536</v>
      </c>
      <c r="AI1800" s="5">
        <v>88.19</v>
      </c>
      <c r="AJ1800" s="7">
        <v>225</v>
      </c>
      <c r="AK1800" s="7">
        <v>103617615</v>
      </c>
      <c r="AL1800" s="6">
        <v>1249.628436</v>
      </c>
      <c r="AM1800" s="7">
        <v>104881569</v>
      </c>
      <c r="AN1800" s="5">
        <v>89.26464</v>
      </c>
    </row>
    <row r="1801" spans="1:40" x14ac:dyDescent="0.3">
      <c r="A1801" s="4" t="s">
        <v>1850</v>
      </c>
      <c r="B1801" s="2">
        <v>4915451</v>
      </c>
      <c r="C1801" s="1" t="s">
        <v>54</v>
      </c>
      <c r="D1801" s="5">
        <v>1458.8596559699999</v>
      </c>
      <c r="E1801" s="6">
        <v>3564.8596550000002</v>
      </c>
      <c r="F1801" s="6" t="s">
        <v>42</v>
      </c>
      <c r="G1801" s="5">
        <v>0.91100000000000003</v>
      </c>
      <c r="H1801" s="5">
        <v>85.95</v>
      </c>
      <c r="I1801" s="5">
        <v>0.91100000000000003</v>
      </c>
      <c r="J1801" s="5">
        <v>85.95</v>
      </c>
      <c r="K1801" s="5" t="s">
        <v>799</v>
      </c>
      <c r="L1801" s="5">
        <v>0.68363491999999992</v>
      </c>
      <c r="M1801" s="5">
        <v>5.5541200000000002</v>
      </c>
      <c r="N1801" s="5" t="s">
        <v>42</v>
      </c>
      <c r="O1801" s="5" t="s">
        <v>42</v>
      </c>
      <c r="P1801" s="5">
        <v>0.24270600000000001</v>
      </c>
      <c r="Q1801" s="5">
        <v>3.7133949999999998</v>
      </c>
      <c r="R1801" s="5">
        <v>3.7133949999999998</v>
      </c>
      <c r="S1801" s="1" t="s">
        <v>43</v>
      </c>
      <c r="T1801" s="7">
        <v>14688000</v>
      </c>
      <c r="U1801" s="7">
        <v>15395000</v>
      </c>
      <c r="V1801" s="7">
        <v>14121000</v>
      </c>
      <c r="W1801" s="7">
        <v>13680000</v>
      </c>
      <c r="X1801" s="7">
        <v>14688000</v>
      </c>
      <c r="Y1801" s="7">
        <v>14855000</v>
      </c>
      <c r="Z1801" s="7">
        <v>15194000</v>
      </c>
      <c r="AA1801" s="7">
        <v>15356000</v>
      </c>
      <c r="AB1801" s="8">
        <v>6.3179999999999996</v>
      </c>
      <c r="AC1801" s="8">
        <v>6.3179999999999996</v>
      </c>
      <c r="AD1801" s="8">
        <v>4.99</v>
      </c>
      <c r="AE1801" s="8">
        <v>4.99</v>
      </c>
      <c r="AF1801" s="7">
        <v>84866763</v>
      </c>
      <c r="AG1801" s="7">
        <v>87189933</v>
      </c>
      <c r="AH1801" s="7">
        <v>93697704</v>
      </c>
      <c r="AI1801" s="5">
        <v>104.52</v>
      </c>
      <c r="AJ1801" s="7">
        <v>321</v>
      </c>
      <c r="AK1801" s="7">
        <v>88702259</v>
      </c>
      <c r="AL1801" s="6">
        <v>1524.7918320000001</v>
      </c>
      <c r="AM1801" s="7">
        <v>83373152</v>
      </c>
      <c r="AN1801" s="5">
        <v>98.240049999999997</v>
      </c>
    </row>
    <row r="1802" spans="1:40" x14ac:dyDescent="0.3">
      <c r="A1802" s="4" t="s">
        <v>1851</v>
      </c>
      <c r="B1802" s="2">
        <v>5724532</v>
      </c>
      <c r="C1802" s="1" t="s">
        <v>54</v>
      </c>
      <c r="D1802" s="5">
        <v>1508.1131929200001</v>
      </c>
      <c r="E1802" s="6">
        <v>1507.823202</v>
      </c>
      <c r="F1802" s="6" t="s">
        <v>42</v>
      </c>
      <c r="G1802" s="5">
        <v>0.32500000000000001</v>
      </c>
      <c r="H1802" s="5">
        <v>8.0679610000000004</v>
      </c>
      <c r="I1802" s="5">
        <v>0.32500000000000001</v>
      </c>
      <c r="J1802" s="5">
        <v>8.0679610000000004</v>
      </c>
      <c r="K1802" s="5">
        <v>0.90988722</v>
      </c>
      <c r="L1802" s="5">
        <v>0.90988722</v>
      </c>
      <c r="M1802" s="5">
        <v>11.169354999999999</v>
      </c>
      <c r="N1802" s="5" t="s">
        <v>42</v>
      </c>
      <c r="O1802" s="5" t="s">
        <v>42</v>
      </c>
      <c r="P1802" s="5">
        <v>30.715425</v>
      </c>
      <c r="Q1802" s="5" t="s">
        <v>42</v>
      </c>
      <c r="R1802" s="5" t="s">
        <v>42</v>
      </c>
      <c r="S1802" s="1" t="s">
        <v>49</v>
      </c>
      <c r="T1802" s="7">
        <v>48037.413</v>
      </c>
      <c r="U1802" s="7">
        <v>44888.544000000002</v>
      </c>
      <c r="V1802" s="7">
        <v>43648.025000000001</v>
      </c>
      <c r="W1802" s="7">
        <v>48319.743000000002</v>
      </c>
      <c r="X1802" s="7">
        <v>49090.097000000002</v>
      </c>
      <c r="Y1802" s="7">
        <v>48563.754999999997</v>
      </c>
      <c r="Z1802" s="7">
        <v>48037.413</v>
      </c>
      <c r="AA1802" s="7">
        <v>46601.222000000002</v>
      </c>
      <c r="AB1802" s="8">
        <v>100</v>
      </c>
      <c r="AC1802" s="8">
        <v>100</v>
      </c>
      <c r="AD1802" s="5" t="s">
        <v>42</v>
      </c>
      <c r="AE1802" s="5" t="s">
        <v>42</v>
      </c>
      <c r="AF1802" s="7">
        <v>186135109</v>
      </c>
      <c r="AG1802" s="7">
        <v>186135109</v>
      </c>
      <c r="AH1802" s="7">
        <v>186494195</v>
      </c>
      <c r="AI1802" s="5">
        <v>19.940000000000001</v>
      </c>
      <c r="AJ1802" s="7">
        <v>218</v>
      </c>
      <c r="AK1802" s="7">
        <v>36193565</v>
      </c>
      <c r="AL1802" s="6">
        <v>300.76852500000001</v>
      </c>
      <c r="AM1802" s="7" t="s">
        <v>42</v>
      </c>
      <c r="AN1802" s="5" t="s">
        <v>42</v>
      </c>
    </row>
    <row r="1803" spans="1:40" x14ac:dyDescent="0.3">
      <c r="A1803" s="4" t="s">
        <v>1852</v>
      </c>
      <c r="B1803" s="2">
        <v>5721315</v>
      </c>
      <c r="C1803" s="1" t="s">
        <v>54</v>
      </c>
      <c r="D1803" s="5">
        <v>1582.9251344100001</v>
      </c>
      <c r="E1803" s="6">
        <v>1879.5221340000001</v>
      </c>
      <c r="F1803" s="6" t="s">
        <v>42</v>
      </c>
      <c r="G1803" s="5">
        <v>0.18</v>
      </c>
      <c r="H1803" s="5">
        <v>11.587045</v>
      </c>
      <c r="I1803" s="5">
        <v>0.18</v>
      </c>
      <c r="J1803" s="5">
        <v>11.587045</v>
      </c>
      <c r="K1803" s="5">
        <v>1.2812248199999998</v>
      </c>
      <c r="L1803" s="5">
        <v>1.2812248199999998</v>
      </c>
      <c r="M1803" s="5">
        <v>17.324455</v>
      </c>
      <c r="N1803" s="5" t="s">
        <v>42</v>
      </c>
      <c r="O1803" s="5" t="s">
        <v>42</v>
      </c>
      <c r="P1803" s="5">
        <v>9.1913119999999999</v>
      </c>
      <c r="Q1803" s="5" t="s">
        <v>42</v>
      </c>
      <c r="R1803" s="5" t="s">
        <v>42</v>
      </c>
      <c r="S1803" s="1" t="s">
        <v>82</v>
      </c>
      <c r="T1803" s="7">
        <v>204489</v>
      </c>
      <c r="U1803" s="7">
        <v>205528</v>
      </c>
      <c r="V1803" s="7">
        <v>173427.258</v>
      </c>
      <c r="W1803" s="7">
        <v>159709</v>
      </c>
      <c r="X1803" s="7">
        <v>204489</v>
      </c>
      <c r="Y1803" s="7">
        <v>205261.5</v>
      </c>
      <c r="Z1803" s="7">
        <v>206034</v>
      </c>
      <c r="AA1803" s="7">
        <v>205781</v>
      </c>
      <c r="AB1803" s="8">
        <v>100</v>
      </c>
      <c r="AC1803" s="8">
        <v>100</v>
      </c>
      <c r="AD1803" s="5" t="s">
        <v>42</v>
      </c>
      <c r="AE1803" s="5" t="s">
        <v>42</v>
      </c>
      <c r="AF1803" s="7">
        <v>162714000</v>
      </c>
      <c r="AG1803" s="7">
        <v>162714000</v>
      </c>
      <c r="AH1803" s="7">
        <v>141522000</v>
      </c>
      <c r="AI1803" s="5">
        <v>12.44</v>
      </c>
      <c r="AJ1803" s="7">
        <v>187</v>
      </c>
      <c r="AK1803" s="7">
        <v>20237026</v>
      </c>
      <c r="AL1803" s="6">
        <v>289.59184199999999</v>
      </c>
      <c r="AM1803" s="7">
        <v>84375020</v>
      </c>
      <c r="AN1803" s="8">
        <v>100</v>
      </c>
    </row>
    <row r="1804" spans="1:40" x14ac:dyDescent="0.3">
      <c r="A1804" s="4" t="s">
        <v>1853</v>
      </c>
      <c r="B1804" s="2">
        <v>4070092</v>
      </c>
      <c r="C1804" s="1" t="s">
        <v>41</v>
      </c>
      <c r="D1804" s="5">
        <v>1308.6026660699999</v>
      </c>
      <c r="E1804" s="6">
        <v>2267.8086659999999</v>
      </c>
      <c r="F1804" s="6" t="s">
        <v>42</v>
      </c>
      <c r="G1804" s="8">
        <v>1.27</v>
      </c>
      <c r="H1804" s="5">
        <v>13.857587000000001</v>
      </c>
      <c r="I1804" s="8">
        <v>1.27</v>
      </c>
      <c r="J1804" s="5">
        <v>13.857587000000001</v>
      </c>
      <c r="K1804" s="5" t="s">
        <v>799</v>
      </c>
      <c r="L1804" s="5" t="s">
        <v>799</v>
      </c>
      <c r="M1804" s="5">
        <v>26.532098000000001</v>
      </c>
      <c r="N1804" s="5" t="s">
        <v>42</v>
      </c>
      <c r="O1804" s="5" t="s">
        <v>42</v>
      </c>
      <c r="P1804" s="5">
        <v>1.0799399999999999</v>
      </c>
      <c r="Q1804" s="5">
        <v>7.230766</v>
      </c>
      <c r="R1804" s="5">
        <v>7.230766</v>
      </c>
      <c r="S1804" s="1" t="s">
        <v>49</v>
      </c>
      <c r="T1804" s="7">
        <v>2135713</v>
      </c>
      <c r="U1804" s="7">
        <v>2102103</v>
      </c>
      <c r="V1804" s="7">
        <v>2068421</v>
      </c>
      <c r="W1804" s="7">
        <v>1813234</v>
      </c>
      <c r="X1804" s="7">
        <v>2099939</v>
      </c>
      <c r="Y1804" s="7">
        <v>2115944</v>
      </c>
      <c r="Z1804" s="7">
        <v>2122580</v>
      </c>
      <c r="AA1804" s="7">
        <v>2135713</v>
      </c>
      <c r="AB1804" s="5">
        <v>30.765999999999998</v>
      </c>
      <c r="AC1804" s="5">
        <v>30.823</v>
      </c>
      <c r="AD1804" s="8">
        <v>10.323</v>
      </c>
      <c r="AE1804" s="8">
        <v>12.696999999999999</v>
      </c>
      <c r="AF1804" s="7">
        <v>32637000</v>
      </c>
      <c r="AG1804" s="7">
        <v>32622000</v>
      </c>
      <c r="AH1804" s="7">
        <v>32473000</v>
      </c>
      <c r="AI1804" s="5">
        <v>130.81</v>
      </c>
      <c r="AJ1804" s="7">
        <v>315</v>
      </c>
      <c r="AK1804" s="7">
        <v>42699596</v>
      </c>
      <c r="AL1804" s="6">
        <v>1711.8268029999999</v>
      </c>
      <c r="AM1804" s="7">
        <v>32267762</v>
      </c>
      <c r="AN1804" s="5">
        <v>98.854650000000007</v>
      </c>
    </row>
    <row r="1805" spans="1:40" x14ac:dyDescent="0.3">
      <c r="A1805" s="4" t="s">
        <v>1854</v>
      </c>
      <c r="B1805" s="2">
        <v>4277586</v>
      </c>
      <c r="C1805" s="1" t="s">
        <v>54</v>
      </c>
      <c r="D1805" s="5">
        <v>1394.7891133400001</v>
      </c>
      <c r="E1805" s="6">
        <v>1738.6011129999999</v>
      </c>
      <c r="F1805" s="6" t="s">
        <v>42</v>
      </c>
      <c r="G1805" s="5">
        <v>0.19</v>
      </c>
      <c r="H1805" s="5">
        <v>195.10638299999999</v>
      </c>
      <c r="I1805" s="5">
        <v>0.19</v>
      </c>
      <c r="J1805" s="5">
        <v>195.10638299999999</v>
      </c>
      <c r="K1805" s="5">
        <v>0.89020482999999995</v>
      </c>
      <c r="L1805" s="5">
        <v>0.88804958000000001</v>
      </c>
      <c r="M1805" s="5">
        <v>7.377313</v>
      </c>
      <c r="N1805" s="5" t="s">
        <v>42</v>
      </c>
      <c r="O1805" s="5" t="s">
        <v>42</v>
      </c>
      <c r="P1805" s="5">
        <v>1.2988360000000001</v>
      </c>
      <c r="Q1805" s="5">
        <v>4.093909</v>
      </c>
      <c r="R1805" s="5">
        <v>4.093909</v>
      </c>
      <c r="S1805" s="1" t="s">
        <v>49</v>
      </c>
      <c r="T1805" s="7">
        <v>1289728</v>
      </c>
      <c r="U1805" s="7">
        <v>873100</v>
      </c>
      <c r="V1805" s="7">
        <v>674728</v>
      </c>
      <c r="W1805" s="7">
        <v>733555</v>
      </c>
      <c r="X1805" s="7">
        <v>1338584</v>
      </c>
      <c r="Y1805" s="7">
        <v>1391835</v>
      </c>
      <c r="Z1805" s="7">
        <v>1335855</v>
      </c>
      <c r="AA1805" s="7">
        <v>1289728</v>
      </c>
      <c r="AB1805" s="5">
        <v>15.535</v>
      </c>
      <c r="AC1805" s="5">
        <v>15.686999999999999</v>
      </c>
      <c r="AD1805" s="5">
        <v>18.945</v>
      </c>
      <c r="AE1805" s="5">
        <v>20.472999999999999</v>
      </c>
      <c r="AF1805" s="7">
        <v>152101000</v>
      </c>
      <c r="AG1805" s="7">
        <v>152051000</v>
      </c>
      <c r="AH1805" s="7">
        <v>150706000</v>
      </c>
      <c r="AI1805" s="5">
        <v>89.48</v>
      </c>
      <c r="AJ1805" s="7">
        <v>286</v>
      </c>
      <c r="AK1805" s="7">
        <v>136107882</v>
      </c>
      <c r="AL1805" s="6">
        <v>1248.109277</v>
      </c>
      <c r="AM1805" s="7">
        <v>143024002</v>
      </c>
      <c r="AN1805" s="5">
        <v>94.030709999999999</v>
      </c>
    </row>
    <row r="1806" spans="1:40" x14ac:dyDescent="0.3">
      <c r="A1806" s="4" t="s">
        <v>1855</v>
      </c>
      <c r="B1806" s="2">
        <v>10719138</v>
      </c>
      <c r="C1806" s="1" t="s">
        <v>54</v>
      </c>
      <c r="D1806" s="8">
        <v>1524.75</v>
      </c>
      <c r="E1806" s="9">
        <v>2849.65</v>
      </c>
      <c r="F1806" s="6" t="s">
        <v>42</v>
      </c>
      <c r="G1806" s="5">
        <v>0.11</v>
      </c>
      <c r="H1806" s="5">
        <v>80.25</v>
      </c>
      <c r="I1806" s="5">
        <v>0.11</v>
      </c>
      <c r="J1806" s="5">
        <v>80.25</v>
      </c>
      <c r="K1806" s="5" t="s">
        <v>799</v>
      </c>
      <c r="L1806" s="5">
        <v>1.1930424399999999</v>
      </c>
      <c r="M1806" s="5">
        <v>13.884083</v>
      </c>
      <c r="N1806" s="5" t="s">
        <v>42</v>
      </c>
      <c r="O1806" s="5" t="s">
        <v>42</v>
      </c>
      <c r="P1806" s="5">
        <v>1.029833</v>
      </c>
      <c r="Q1806" s="5">
        <v>7.9532509999999998</v>
      </c>
      <c r="R1806" s="5">
        <v>7.9532509999999998</v>
      </c>
      <c r="S1806" s="1" t="s">
        <v>43</v>
      </c>
      <c r="T1806" s="7">
        <v>2767100</v>
      </c>
      <c r="U1806" s="7">
        <v>2816000</v>
      </c>
      <c r="V1806" s="7">
        <v>2774600</v>
      </c>
      <c r="W1806" s="7">
        <v>2553600</v>
      </c>
      <c r="X1806" s="7">
        <v>2767100</v>
      </c>
      <c r="Y1806" s="7">
        <v>2782100</v>
      </c>
      <c r="Z1806" s="7">
        <v>2809300</v>
      </c>
      <c r="AA1806" s="7">
        <v>2786800</v>
      </c>
      <c r="AB1806" s="5">
        <v>23.331</v>
      </c>
      <c r="AC1806" s="5">
        <v>23.331</v>
      </c>
      <c r="AD1806" s="8">
        <v>10.898999999999999</v>
      </c>
      <c r="AE1806" s="8">
        <v>10.898999999999999</v>
      </c>
      <c r="AF1806" s="7">
        <v>94800000</v>
      </c>
      <c r="AG1806" s="7">
        <v>94600000</v>
      </c>
      <c r="AH1806" s="7">
        <v>93600000</v>
      </c>
      <c r="AI1806" s="5">
        <v>65.98</v>
      </c>
      <c r="AJ1806" s="7">
        <v>210</v>
      </c>
      <c r="AK1806" s="7">
        <v>62680085</v>
      </c>
      <c r="AL1806" s="6">
        <v>1006.015364</v>
      </c>
      <c r="AM1806" s="7">
        <v>58370194</v>
      </c>
      <c r="AN1806" s="5">
        <v>61.442309999999999</v>
      </c>
    </row>
    <row r="1807" spans="1:40" x14ac:dyDescent="0.3">
      <c r="A1807" s="4" t="s">
        <v>1856</v>
      </c>
      <c r="B1807" s="2">
        <v>4166546</v>
      </c>
      <c r="C1807" s="1" t="s">
        <v>41</v>
      </c>
      <c r="D1807" s="5">
        <v>1564.587</v>
      </c>
      <c r="E1807" s="6">
        <v>1508.46</v>
      </c>
      <c r="F1807" s="6">
        <v>1508.4599999999998</v>
      </c>
      <c r="G1807" s="5">
        <v>0.875</v>
      </c>
      <c r="H1807" s="5">
        <v>11.867145000000001</v>
      </c>
      <c r="I1807" s="5">
        <v>0.875</v>
      </c>
      <c r="J1807" s="5">
        <v>11.867145000000001</v>
      </c>
      <c r="K1807" s="5">
        <v>3.93874389</v>
      </c>
      <c r="L1807" s="5">
        <v>3.93874389</v>
      </c>
      <c r="M1807" s="5">
        <v>9.4753439999999998</v>
      </c>
      <c r="N1807" s="5">
        <v>9.4266528080532606</v>
      </c>
      <c r="O1807" s="5">
        <v>7.6006427755421502</v>
      </c>
      <c r="P1807" s="5">
        <v>9.0623240000000003</v>
      </c>
      <c r="Q1807" s="5">
        <v>10.304603999999999</v>
      </c>
      <c r="R1807" s="5">
        <v>10.304603999999999</v>
      </c>
      <c r="S1807" s="1" t="s">
        <v>49</v>
      </c>
      <c r="T1807" s="7">
        <v>158023</v>
      </c>
      <c r="U1807" s="7">
        <v>164218</v>
      </c>
      <c r="V1807" s="7">
        <v>89756</v>
      </c>
      <c r="W1807" s="7">
        <v>45115</v>
      </c>
      <c r="X1807" s="7">
        <v>166454</v>
      </c>
      <c r="Y1807" s="7">
        <v>155576</v>
      </c>
      <c r="Z1807" s="7">
        <v>148835</v>
      </c>
      <c r="AA1807" s="7">
        <v>158023</v>
      </c>
      <c r="AB1807" s="5">
        <v>95.927999999999997</v>
      </c>
      <c r="AC1807" s="5">
        <v>95.480999999999995</v>
      </c>
      <c r="AD1807" s="5">
        <v>88.863</v>
      </c>
      <c r="AE1807" s="5">
        <v>87.787000000000006</v>
      </c>
      <c r="AF1807" s="7">
        <v>47340000</v>
      </c>
      <c r="AG1807" s="7">
        <v>40088000</v>
      </c>
      <c r="AH1807" s="7">
        <v>39583243</v>
      </c>
      <c r="AI1807" s="5">
        <v>23.05</v>
      </c>
      <c r="AJ1807" s="7">
        <v>138</v>
      </c>
      <c r="AK1807" s="7">
        <v>9241393</v>
      </c>
      <c r="AL1807" s="6">
        <v>305.42803800000002</v>
      </c>
      <c r="AM1807" s="7">
        <v>33546262</v>
      </c>
      <c r="AN1807" s="5">
        <v>83.680279999999996</v>
      </c>
    </row>
    <row r="1808" spans="1:40" x14ac:dyDescent="0.3">
      <c r="A1808" s="4" t="s">
        <v>1857</v>
      </c>
      <c r="B1808" s="2">
        <v>27805717</v>
      </c>
      <c r="C1808" s="1" t="s">
        <v>54</v>
      </c>
      <c r="D1808" s="5" t="s">
        <v>42</v>
      </c>
      <c r="E1808" s="6" t="s">
        <v>42</v>
      </c>
      <c r="F1808" s="6" t="s">
        <v>42</v>
      </c>
      <c r="G1808" s="5">
        <v>7.5999999999999998E-2</v>
      </c>
      <c r="H1808" s="5">
        <v>28.218830000000001</v>
      </c>
      <c r="I1808" s="5">
        <v>7.5999999999999998E-2</v>
      </c>
      <c r="J1808" s="5">
        <v>28.218830000000001</v>
      </c>
      <c r="K1808" s="5">
        <v>2.6774505099999999</v>
      </c>
      <c r="L1808" s="5">
        <v>1.2707688799999999</v>
      </c>
      <c r="M1808" s="5" t="s">
        <v>799</v>
      </c>
      <c r="N1808" s="5" t="s">
        <v>42</v>
      </c>
      <c r="O1808" s="5" t="s">
        <v>42</v>
      </c>
      <c r="P1808" s="5">
        <v>4.5601120000000002</v>
      </c>
      <c r="Q1808" s="5">
        <v>13.347389</v>
      </c>
      <c r="R1808" s="5">
        <v>13.347389</v>
      </c>
      <c r="S1808" s="1" t="s">
        <v>80</v>
      </c>
      <c r="T1808" s="7">
        <v>405481</v>
      </c>
      <c r="U1808" s="7">
        <v>402996</v>
      </c>
      <c r="V1808" s="7">
        <v>372510</v>
      </c>
      <c r="W1808" s="7">
        <v>336613</v>
      </c>
      <c r="X1808" s="7">
        <v>425914</v>
      </c>
      <c r="Y1808" s="7">
        <v>405481</v>
      </c>
      <c r="Z1808" s="7">
        <v>398181</v>
      </c>
      <c r="AA1808" s="7">
        <v>396891</v>
      </c>
      <c r="AB1808" s="8">
        <v>54.31</v>
      </c>
      <c r="AC1808" s="5">
        <v>53.953000000000003</v>
      </c>
      <c r="AD1808" s="5">
        <v>33.860999999999997</v>
      </c>
      <c r="AE1808" s="5">
        <v>32.838999999999999</v>
      </c>
      <c r="AF1808" s="7">
        <v>147200572</v>
      </c>
      <c r="AG1808" s="7">
        <v>147073614</v>
      </c>
      <c r="AH1808" s="7">
        <v>115367710</v>
      </c>
      <c r="AI1808" s="5">
        <v>33.549999999999997</v>
      </c>
      <c r="AJ1808" s="7">
        <v>190</v>
      </c>
      <c r="AK1808" s="7">
        <v>49391826</v>
      </c>
      <c r="AL1808" s="6" t="s">
        <v>42</v>
      </c>
      <c r="AM1808" s="7">
        <v>114027422</v>
      </c>
      <c r="AN1808" s="5">
        <v>77.463980000000006</v>
      </c>
    </row>
    <row r="1809" spans="1:40" x14ac:dyDescent="0.3">
      <c r="A1809" s="4" t="s">
        <v>1858</v>
      </c>
      <c r="B1809" s="2">
        <v>4236392</v>
      </c>
      <c r="C1809" s="1" t="s">
        <v>54</v>
      </c>
      <c r="D1809" s="5">
        <v>1592.6286224200001</v>
      </c>
      <c r="E1809" s="6">
        <v>2003.828622</v>
      </c>
      <c r="F1809" s="6" t="s">
        <v>42</v>
      </c>
      <c r="G1809" s="5">
        <v>0.878</v>
      </c>
      <c r="H1809" s="5">
        <v>103.8125</v>
      </c>
      <c r="I1809" s="5">
        <v>0.878</v>
      </c>
      <c r="J1809" s="5">
        <v>103.8125</v>
      </c>
      <c r="K1809" s="5">
        <v>1.02360264</v>
      </c>
      <c r="L1809" s="5">
        <v>0.79978813999999998</v>
      </c>
      <c r="M1809" s="5">
        <v>11.872766</v>
      </c>
      <c r="N1809" s="5" t="s">
        <v>42</v>
      </c>
      <c r="O1809" s="5" t="s">
        <v>42</v>
      </c>
      <c r="P1809" s="5">
        <v>0.46866600000000003</v>
      </c>
      <c r="Q1809" s="5">
        <v>6.189432</v>
      </c>
      <c r="R1809" s="5">
        <v>6.189432</v>
      </c>
      <c r="S1809" s="1" t="s">
        <v>49</v>
      </c>
      <c r="T1809" s="7">
        <v>4320700</v>
      </c>
      <c r="U1809" s="7">
        <v>4442300</v>
      </c>
      <c r="V1809" s="7">
        <v>4252000</v>
      </c>
      <c r="W1809" s="7">
        <v>4202300</v>
      </c>
      <c r="X1809" s="7">
        <v>4275600</v>
      </c>
      <c r="Y1809" s="7">
        <v>4259200</v>
      </c>
      <c r="Z1809" s="7">
        <v>4300100</v>
      </c>
      <c r="AA1809" s="7">
        <v>4320700</v>
      </c>
      <c r="AB1809" s="8">
        <v>8.1839999999999993</v>
      </c>
      <c r="AC1809" s="8">
        <v>8.1489999999999991</v>
      </c>
      <c r="AD1809" s="8">
        <v>5.7119999999999997</v>
      </c>
      <c r="AE1809" s="8">
        <v>5.3769999999999998</v>
      </c>
      <c r="AF1809" s="7">
        <v>47939120</v>
      </c>
      <c r="AG1809" s="7">
        <v>47935668</v>
      </c>
      <c r="AH1809" s="7">
        <v>48126478</v>
      </c>
      <c r="AI1809" s="5">
        <v>65.81</v>
      </c>
      <c r="AJ1809" s="7">
        <v>268</v>
      </c>
      <c r="AK1809" s="7">
        <v>31550271</v>
      </c>
      <c r="AL1809" s="6">
        <v>1048.1000019999999</v>
      </c>
      <c r="AM1809" s="7">
        <v>39390697</v>
      </c>
      <c r="AN1809" s="5">
        <v>82.163470000000004</v>
      </c>
    </row>
    <row r="1810" spans="1:40" x14ac:dyDescent="0.3">
      <c r="A1810" s="4" t="s">
        <v>1859</v>
      </c>
      <c r="B1810" s="2">
        <v>4412290</v>
      </c>
      <c r="C1810" s="1" t="s">
        <v>54</v>
      </c>
      <c r="D1810" s="5">
        <v>1474.794478</v>
      </c>
      <c r="E1810" s="6">
        <v>1209.351478</v>
      </c>
      <c r="F1810" s="6">
        <v>1386.9154779999999</v>
      </c>
      <c r="G1810" s="5">
        <v>-0.13900000000000001</v>
      </c>
      <c r="H1810" s="5" t="s">
        <v>799</v>
      </c>
      <c r="I1810" s="5">
        <v>-0.13900000000000001</v>
      </c>
      <c r="J1810" s="5" t="s">
        <v>799</v>
      </c>
      <c r="K1810" s="5">
        <v>2.5841395115833503</v>
      </c>
      <c r="L1810" s="5">
        <v>2.3882691929133899</v>
      </c>
      <c r="M1810" s="5" t="s">
        <v>799</v>
      </c>
      <c r="N1810" s="5" t="s">
        <v>42</v>
      </c>
      <c r="O1810" s="5" t="s">
        <v>42</v>
      </c>
      <c r="P1810" s="5">
        <v>1.943592</v>
      </c>
      <c r="Q1810" s="5" t="s">
        <v>799</v>
      </c>
      <c r="R1810" s="5" t="s">
        <v>799</v>
      </c>
      <c r="S1810" s="1" t="s">
        <v>49</v>
      </c>
      <c r="T1810" s="7">
        <v>665972</v>
      </c>
      <c r="U1810" s="7">
        <v>1306960</v>
      </c>
      <c r="V1810" s="7">
        <v>1300748</v>
      </c>
      <c r="W1810" s="7">
        <v>723364</v>
      </c>
      <c r="X1810" s="7">
        <v>643826</v>
      </c>
      <c r="Y1810" s="7">
        <v>636442</v>
      </c>
      <c r="Z1810" s="7">
        <v>641042</v>
      </c>
      <c r="AA1810" s="7">
        <v>665972</v>
      </c>
      <c r="AB1810" s="5">
        <v>37.045000000000002</v>
      </c>
      <c r="AC1810" s="5">
        <v>38.103999999999999</v>
      </c>
      <c r="AD1810" s="5">
        <v>-7.0839999999999996</v>
      </c>
      <c r="AE1810" s="8">
        <v>-6.81</v>
      </c>
      <c r="AF1810" s="7">
        <v>38823704</v>
      </c>
      <c r="AG1810" s="7">
        <v>38729323</v>
      </c>
      <c r="AH1810" s="7">
        <v>38546059</v>
      </c>
      <c r="AI1810" s="5">
        <v>62.75</v>
      </c>
      <c r="AJ1810" s="7">
        <v>212</v>
      </c>
      <c r="AK1810" s="7">
        <v>24354574</v>
      </c>
      <c r="AL1810" s="6">
        <v>925.47381199999995</v>
      </c>
      <c r="AM1810" s="7">
        <v>24241142</v>
      </c>
      <c r="AN1810" s="5">
        <v>62.460459999999998</v>
      </c>
    </row>
    <row r="1811" spans="1:40" x14ac:dyDescent="0.3">
      <c r="A1811" s="4" t="s">
        <v>1860</v>
      </c>
      <c r="B1811" s="2">
        <v>5720907</v>
      </c>
      <c r="C1811" s="1" t="s">
        <v>54</v>
      </c>
      <c r="D1811" s="5">
        <v>1538.30573564</v>
      </c>
      <c r="E1811" s="6">
        <v>1761.760215</v>
      </c>
      <c r="F1811" s="6" t="s">
        <v>42</v>
      </c>
      <c r="G1811" s="8">
        <v>1.1299999999999999</v>
      </c>
      <c r="H1811" s="5">
        <v>3.9396939999999998</v>
      </c>
      <c r="I1811" s="8">
        <v>1.1299999999999999</v>
      </c>
      <c r="J1811" s="5">
        <v>3.9396939999999998</v>
      </c>
      <c r="K1811" s="5">
        <v>0.84683631999999998</v>
      </c>
      <c r="L1811" s="5">
        <v>0.84683631999999998</v>
      </c>
      <c r="M1811" s="5">
        <v>26.045752</v>
      </c>
      <c r="N1811" s="5" t="s">
        <v>42</v>
      </c>
      <c r="O1811" s="5" t="s">
        <v>42</v>
      </c>
      <c r="P1811" s="5">
        <v>49.989759999999997</v>
      </c>
      <c r="Q1811" s="5" t="s">
        <v>42</v>
      </c>
      <c r="R1811" s="5" t="s">
        <v>42</v>
      </c>
      <c r="S1811" s="1" t="s">
        <v>82</v>
      </c>
      <c r="T1811" s="7">
        <v>36184.364999999998</v>
      </c>
      <c r="U1811" s="7">
        <v>35021.436000000002</v>
      </c>
      <c r="V1811" s="7">
        <v>25867.734</v>
      </c>
      <c r="W1811" s="7">
        <v>20756.66</v>
      </c>
      <c r="X1811" s="7">
        <v>35242.421999999999</v>
      </c>
      <c r="Y1811" s="7">
        <v>35713.394</v>
      </c>
      <c r="Z1811" s="7">
        <v>36184.364999999998</v>
      </c>
      <c r="AA1811" s="7">
        <v>36544.936999999998</v>
      </c>
      <c r="AB1811" s="8">
        <v>100</v>
      </c>
      <c r="AC1811" s="8">
        <v>100</v>
      </c>
      <c r="AD1811" s="5" t="s">
        <v>42</v>
      </c>
      <c r="AE1811" s="5" t="s">
        <v>42</v>
      </c>
      <c r="AF1811" s="7">
        <v>96741348</v>
      </c>
      <c r="AG1811" s="7">
        <v>96741348</v>
      </c>
      <c r="AH1811" s="7">
        <v>97333118</v>
      </c>
      <c r="AI1811" s="5">
        <v>14.97</v>
      </c>
      <c r="AJ1811" s="7">
        <v>118</v>
      </c>
      <c r="AK1811" s="7">
        <v>14478604</v>
      </c>
      <c r="AL1811" s="6">
        <v>230.78894700000001</v>
      </c>
      <c r="AM1811" s="7" t="s">
        <v>42</v>
      </c>
      <c r="AN1811" s="5" t="s">
        <v>42</v>
      </c>
    </row>
    <row r="1812" spans="1:40" x14ac:dyDescent="0.3">
      <c r="A1812" s="4" t="s">
        <v>1861</v>
      </c>
      <c r="B1812" s="2">
        <v>4008568</v>
      </c>
      <c r="C1812" s="1" t="s">
        <v>41</v>
      </c>
      <c r="D1812" s="5">
        <v>1345.9565193999999</v>
      </c>
      <c r="E1812" s="6">
        <v>1664.7355190000001</v>
      </c>
      <c r="F1812" s="6" t="s">
        <v>42</v>
      </c>
      <c r="G1812" s="5">
        <v>0.8</v>
      </c>
      <c r="H1812" s="5">
        <v>11.413823000000001</v>
      </c>
      <c r="I1812" s="5">
        <v>0.8</v>
      </c>
      <c r="J1812" s="5">
        <v>11.413823000000001</v>
      </c>
      <c r="K1812" s="5">
        <v>1.0126711100000001</v>
      </c>
      <c r="L1812" s="5">
        <v>1.0126711100000001</v>
      </c>
      <c r="M1812" s="5">
        <v>7.5751809999999997</v>
      </c>
      <c r="N1812" s="5" t="s">
        <v>42</v>
      </c>
      <c r="O1812" s="5" t="s">
        <v>42</v>
      </c>
      <c r="P1812" s="5">
        <v>0.146706</v>
      </c>
      <c r="Q1812" s="5">
        <v>5.0278020000000003</v>
      </c>
      <c r="R1812" s="5">
        <v>5.0278020000000003</v>
      </c>
      <c r="S1812" s="1" t="s">
        <v>49</v>
      </c>
      <c r="T1812" s="7">
        <v>14750112</v>
      </c>
      <c r="U1812" s="7">
        <v>17325384</v>
      </c>
      <c r="V1812" s="7">
        <v>12612050</v>
      </c>
      <c r="W1812" s="7">
        <v>8064620</v>
      </c>
      <c r="X1812" s="7">
        <v>11347410</v>
      </c>
      <c r="Y1812" s="7">
        <v>12362113</v>
      </c>
      <c r="Z1812" s="7">
        <v>13587091</v>
      </c>
      <c r="AA1812" s="7">
        <v>14750112</v>
      </c>
      <c r="AB1812" s="8">
        <v>5.0529999999999999</v>
      </c>
      <c r="AC1812" s="8">
        <v>6.1559999999999997</v>
      </c>
      <c r="AD1812" s="8">
        <v>2.5640000000000001</v>
      </c>
      <c r="AE1812" s="8">
        <v>2.9279999999999999</v>
      </c>
      <c r="AF1812" s="7">
        <v>33819000</v>
      </c>
      <c r="AG1812" s="7">
        <v>33821000</v>
      </c>
      <c r="AH1812" s="7">
        <v>33542000</v>
      </c>
      <c r="AI1812" s="5">
        <v>91.24</v>
      </c>
      <c r="AJ1812" s="7">
        <v>299</v>
      </c>
      <c r="AK1812" s="7">
        <v>30854675</v>
      </c>
      <c r="AL1812" s="6">
        <v>1228.016065</v>
      </c>
      <c r="AM1812" s="7">
        <v>32051841</v>
      </c>
      <c r="AN1812" s="5">
        <v>94.777450000000002</v>
      </c>
    </row>
    <row r="1813" spans="1:40" x14ac:dyDescent="0.3">
      <c r="A1813" s="4" t="s">
        <v>1862</v>
      </c>
      <c r="B1813" s="2">
        <v>6631637</v>
      </c>
      <c r="C1813" s="1" t="s">
        <v>54</v>
      </c>
      <c r="D1813" s="5">
        <v>1632.761712</v>
      </c>
      <c r="E1813" s="6">
        <v>1726.1617120000001</v>
      </c>
      <c r="F1813" s="6" t="s">
        <v>42</v>
      </c>
      <c r="G1813" s="5">
        <v>0.80400000000000005</v>
      </c>
      <c r="H1813" s="5">
        <v>6.6355930000000001</v>
      </c>
      <c r="I1813" s="5">
        <v>0.80400000000000005</v>
      </c>
      <c r="J1813" s="5">
        <v>6.6355930000000001</v>
      </c>
      <c r="K1813" s="5">
        <v>8.0825806500000006</v>
      </c>
      <c r="L1813" s="5">
        <v>3.7526959</v>
      </c>
      <c r="M1813" s="5">
        <v>65.386221000000006</v>
      </c>
      <c r="N1813" s="5" t="s">
        <v>42</v>
      </c>
      <c r="O1813" s="5" t="s">
        <v>42</v>
      </c>
      <c r="P1813" s="5">
        <v>0.725217</v>
      </c>
      <c r="Q1813" s="5">
        <v>12.104920999999999</v>
      </c>
      <c r="R1813" s="5">
        <v>12.104920999999999</v>
      </c>
      <c r="S1813" s="1" t="s">
        <v>56</v>
      </c>
      <c r="T1813" s="7">
        <v>2380200</v>
      </c>
      <c r="U1813" s="7">
        <v>2638000</v>
      </c>
      <c r="V1813" s="7">
        <v>2331600</v>
      </c>
      <c r="W1813" s="7">
        <v>2380800</v>
      </c>
      <c r="X1813" s="7">
        <v>2380200</v>
      </c>
      <c r="Y1813" s="7">
        <v>2475600</v>
      </c>
      <c r="Z1813" s="7">
        <v>2576200</v>
      </c>
      <c r="AA1813" s="7">
        <v>2640500</v>
      </c>
      <c r="AB1813" s="8">
        <v>12.491</v>
      </c>
      <c r="AC1813" s="8">
        <v>12.491</v>
      </c>
      <c r="AD1813" s="8">
        <v>5.5369999999999999</v>
      </c>
      <c r="AE1813" s="8">
        <v>5.5369999999999999</v>
      </c>
      <c r="AF1813" s="7">
        <v>52131600</v>
      </c>
      <c r="AG1813" s="7">
        <v>51998551</v>
      </c>
      <c r="AH1813" s="7">
        <v>59505829</v>
      </c>
      <c r="AI1813" s="5">
        <v>102.43</v>
      </c>
      <c r="AJ1813" s="7">
        <v>241</v>
      </c>
      <c r="AK1813" s="7">
        <v>53400738</v>
      </c>
      <c r="AL1813" s="6">
        <v>1672.5111139999999</v>
      </c>
      <c r="AM1813" s="7">
        <v>50870567</v>
      </c>
      <c r="AN1813" s="5">
        <v>97.581059999999994</v>
      </c>
    </row>
    <row r="1814" spans="1:40" x14ac:dyDescent="0.3">
      <c r="A1814" s="4" t="s">
        <v>1863</v>
      </c>
      <c r="B1814" s="2">
        <v>113594116</v>
      </c>
      <c r="C1814" s="1" t="s">
        <v>54</v>
      </c>
      <c r="D1814" s="5">
        <v>1737.6052095699999</v>
      </c>
      <c r="E1814" s="6">
        <v>2334.3822089999999</v>
      </c>
      <c r="F1814" s="6" t="s">
        <v>42</v>
      </c>
      <c r="G1814" s="5">
        <v>0.69599999999999995</v>
      </c>
      <c r="H1814" s="5" t="s">
        <v>799</v>
      </c>
      <c r="I1814" s="5">
        <v>0.69599999999999995</v>
      </c>
      <c r="J1814" s="5" t="s">
        <v>799</v>
      </c>
      <c r="K1814" s="5">
        <v>1.4166385399999999</v>
      </c>
      <c r="L1814" s="5">
        <v>1.4166385399999999</v>
      </c>
      <c r="M1814" s="5" t="s">
        <v>799</v>
      </c>
      <c r="N1814" s="5" t="s">
        <v>42</v>
      </c>
      <c r="O1814" s="5" t="s">
        <v>42</v>
      </c>
      <c r="P1814" s="5">
        <v>2.6716329999999999</v>
      </c>
      <c r="Q1814" s="5">
        <v>3.7893720000000002</v>
      </c>
      <c r="R1814" s="5">
        <v>3.7893720000000002</v>
      </c>
      <c r="S1814" s="1" t="s">
        <v>49</v>
      </c>
      <c r="T1814" s="7">
        <v>673155</v>
      </c>
      <c r="U1814" s="7">
        <v>957042</v>
      </c>
      <c r="V1814" s="7">
        <v>438881</v>
      </c>
      <c r="W1814" s="7" t="s">
        <v>42</v>
      </c>
      <c r="X1814" s="7">
        <v>873766</v>
      </c>
      <c r="Y1814" s="7">
        <v>834327</v>
      </c>
      <c r="Z1814" s="7">
        <v>758381</v>
      </c>
      <c r="AA1814" s="7">
        <v>673155</v>
      </c>
      <c r="AB1814" s="5">
        <v>69.396000000000001</v>
      </c>
      <c r="AC1814" s="5">
        <v>65.971000000000004</v>
      </c>
      <c r="AD1814" s="5">
        <v>73.796000000000006</v>
      </c>
      <c r="AE1814" s="5">
        <v>66.278999999999996</v>
      </c>
      <c r="AF1814" s="7">
        <v>103330882</v>
      </c>
      <c r="AG1814" s="7">
        <v>95039689</v>
      </c>
      <c r="AH1814" s="7">
        <v>95000000</v>
      </c>
      <c r="AI1814" s="8">
        <v>11.2</v>
      </c>
      <c r="AJ1814" s="7">
        <v>50</v>
      </c>
      <c r="AK1814" s="7">
        <v>11596079</v>
      </c>
      <c r="AL1814" s="6">
        <v>194.69816599999999</v>
      </c>
      <c r="AM1814" s="7">
        <v>20207275</v>
      </c>
      <c r="AN1814" s="5">
        <v>19.525729999999999</v>
      </c>
    </row>
    <row r="1815" spans="1:40" x14ac:dyDescent="0.3">
      <c r="A1815" s="4" t="s">
        <v>1864</v>
      </c>
      <c r="B1815" s="2">
        <v>100416340</v>
      </c>
      <c r="C1815" s="1" t="s">
        <v>41</v>
      </c>
      <c r="D1815" s="5">
        <v>1786.8653678400001</v>
      </c>
      <c r="E1815" s="6">
        <v>1448.303367</v>
      </c>
      <c r="F1815" s="6" t="s">
        <v>42</v>
      </c>
      <c r="G1815" s="5">
        <v>-0.45500000000000002</v>
      </c>
      <c r="H1815" s="5" t="s">
        <v>799</v>
      </c>
      <c r="I1815" s="5">
        <v>-0.45500000000000002</v>
      </c>
      <c r="J1815" s="5" t="s">
        <v>799</v>
      </c>
      <c r="K1815" s="5">
        <v>5.5327663800000009</v>
      </c>
      <c r="L1815" s="5">
        <v>5.5327663800000009</v>
      </c>
      <c r="M1815" s="5" t="s">
        <v>799</v>
      </c>
      <c r="N1815" s="5" t="s">
        <v>42</v>
      </c>
      <c r="O1815" s="5" t="s">
        <v>42</v>
      </c>
      <c r="P1815" s="5" t="s">
        <v>42</v>
      </c>
      <c r="Q1815" s="5" t="s">
        <v>799</v>
      </c>
      <c r="R1815" s="5">
        <v>-5.908982</v>
      </c>
      <c r="S1815" s="1" t="s">
        <v>49</v>
      </c>
      <c r="T1815" s="7" t="s">
        <v>42</v>
      </c>
      <c r="U1815" s="7" t="s">
        <v>42</v>
      </c>
      <c r="V1815" s="7" t="s">
        <v>42</v>
      </c>
      <c r="W1815" s="7" t="s">
        <v>42</v>
      </c>
      <c r="X1815" s="7" t="s">
        <v>42</v>
      </c>
      <c r="Y1815" s="7" t="s">
        <v>42</v>
      </c>
      <c r="Z1815" s="7" t="s">
        <v>42</v>
      </c>
      <c r="AA1815" s="7" t="s">
        <v>42</v>
      </c>
      <c r="AB1815" s="5" t="s">
        <v>42</v>
      </c>
      <c r="AC1815" s="5" t="s">
        <v>42</v>
      </c>
      <c r="AD1815" s="5" t="s">
        <v>42</v>
      </c>
      <c r="AE1815" s="5" t="s">
        <v>42</v>
      </c>
      <c r="AF1815" s="7">
        <v>160480449</v>
      </c>
      <c r="AG1815" s="7">
        <v>159950000</v>
      </c>
      <c r="AH1815" s="7">
        <v>152698000</v>
      </c>
      <c r="AI1815" s="5">
        <v>47.67</v>
      </c>
      <c r="AJ1815" s="7">
        <v>130</v>
      </c>
      <c r="AK1815" s="7">
        <v>77023728</v>
      </c>
      <c r="AL1815" s="6">
        <v>851.882431</v>
      </c>
      <c r="AM1815" s="7">
        <v>84920165</v>
      </c>
      <c r="AN1815" s="5">
        <v>52.562269999999998</v>
      </c>
    </row>
    <row r="1816" spans="1:40" x14ac:dyDescent="0.3">
      <c r="A1816" s="4" t="s">
        <v>1865</v>
      </c>
      <c r="B1816" s="2">
        <v>100546</v>
      </c>
      <c r="C1816" s="1" t="s">
        <v>41</v>
      </c>
      <c r="D1816" s="5">
        <v>1436.3941376</v>
      </c>
      <c r="E1816" s="6" t="s">
        <v>42</v>
      </c>
      <c r="F1816" s="6">
        <v>1510.879138</v>
      </c>
      <c r="G1816" s="5">
        <v>0.88</v>
      </c>
      <c r="H1816" s="5">
        <v>12.952380952381001</v>
      </c>
      <c r="I1816" s="5">
        <v>0.88</v>
      </c>
      <c r="J1816" s="5">
        <v>12.952380952381001</v>
      </c>
      <c r="K1816" s="5">
        <v>1.5490940223554699</v>
      </c>
      <c r="L1816" s="5">
        <v>1.15913213977232</v>
      </c>
      <c r="M1816" s="5">
        <v>12.255703</v>
      </c>
      <c r="N1816" s="5" t="s">
        <v>42</v>
      </c>
      <c r="O1816" s="5" t="s">
        <v>42</v>
      </c>
      <c r="P1816" s="5" t="s">
        <v>42</v>
      </c>
      <c r="Q1816" s="5" t="s">
        <v>42</v>
      </c>
      <c r="R1816" s="5" t="s">
        <v>42</v>
      </c>
      <c r="S1816" s="1" t="s">
        <v>49</v>
      </c>
      <c r="T1816" s="7">
        <v>418077</v>
      </c>
      <c r="U1816" s="7">
        <v>408713</v>
      </c>
      <c r="V1816" s="7">
        <v>334501</v>
      </c>
      <c r="W1816" s="7">
        <v>312423</v>
      </c>
      <c r="X1816" s="7">
        <v>398133</v>
      </c>
      <c r="Y1816" s="7">
        <v>403134</v>
      </c>
      <c r="Z1816" s="7">
        <v>409613</v>
      </c>
      <c r="AA1816" s="7">
        <v>418077</v>
      </c>
      <c r="AB1816" s="5" t="s">
        <v>42</v>
      </c>
      <c r="AC1816" s="5" t="s">
        <v>42</v>
      </c>
      <c r="AD1816" s="5" t="s">
        <v>42</v>
      </c>
      <c r="AE1816" s="5" t="s">
        <v>42</v>
      </c>
      <c r="AF1816" s="7">
        <v>33000508</v>
      </c>
      <c r="AG1816" s="7">
        <v>32989327</v>
      </c>
      <c r="AH1816" s="7">
        <v>33263324</v>
      </c>
      <c r="AI1816" s="5">
        <v>64.069999999999993</v>
      </c>
      <c r="AJ1816" s="7">
        <v>188</v>
      </c>
      <c r="AK1816" s="7">
        <v>21145236</v>
      </c>
      <c r="AL1816" s="6">
        <v>920.24067000000002</v>
      </c>
      <c r="AM1816" s="7">
        <v>31477966</v>
      </c>
      <c r="AN1816" s="5">
        <v>95.372230000000002</v>
      </c>
    </row>
    <row r="1817" spans="1:40" x14ac:dyDescent="0.3">
      <c r="A1817" s="4" t="s">
        <v>1866</v>
      </c>
      <c r="B1817" s="2">
        <v>10455656</v>
      </c>
      <c r="C1817" s="1" t="s">
        <v>41</v>
      </c>
      <c r="D1817" s="5">
        <v>1415.150674</v>
      </c>
      <c r="E1817" s="6">
        <v>1201.965674</v>
      </c>
      <c r="F1817" s="6" t="s">
        <v>42</v>
      </c>
      <c r="G1817" s="5">
        <v>-0.17699999999999999</v>
      </c>
      <c r="H1817" s="5" t="s">
        <v>799</v>
      </c>
      <c r="I1817" s="5">
        <v>-0.17699999999999999</v>
      </c>
      <c r="J1817" s="5" t="s">
        <v>799</v>
      </c>
      <c r="K1817" s="5">
        <v>3.3630748100000001</v>
      </c>
      <c r="L1817" s="5">
        <v>3.2364597099999997</v>
      </c>
      <c r="M1817" s="5">
        <v>124.84076399999999</v>
      </c>
      <c r="N1817" s="5" t="s">
        <v>42</v>
      </c>
      <c r="O1817" s="5" t="s">
        <v>42</v>
      </c>
      <c r="P1817" s="5">
        <v>3.1293199999999999</v>
      </c>
      <c r="Q1817" s="5" t="s">
        <v>799</v>
      </c>
      <c r="R1817" s="5">
        <v>-60.929977999999998</v>
      </c>
      <c r="S1817" s="1" t="s">
        <v>49</v>
      </c>
      <c r="T1817" s="7">
        <v>270259</v>
      </c>
      <c r="U1817" s="7">
        <v>220180</v>
      </c>
      <c r="V1817" s="7">
        <v>38544</v>
      </c>
      <c r="W1817" s="7" t="s">
        <v>42</v>
      </c>
      <c r="X1817" s="7">
        <v>384098</v>
      </c>
      <c r="Y1817" s="7">
        <v>338930</v>
      </c>
      <c r="Z1817" s="7">
        <v>301772</v>
      </c>
      <c r="AA1817" s="7">
        <v>270259</v>
      </c>
      <c r="AB1817" s="5">
        <v>66.724000000000004</v>
      </c>
      <c r="AC1817" s="5">
        <v>61.036000000000001</v>
      </c>
      <c r="AD1817" s="5">
        <v>-8.4570000000000007</v>
      </c>
      <c r="AE1817" s="5">
        <v>-6.3529999999999998</v>
      </c>
      <c r="AF1817" s="7">
        <v>72158189</v>
      </c>
      <c r="AG1817" s="7">
        <v>71082278</v>
      </c>
      <c r="AH1817" s="7">
        <v>70316631</v>
      </c>
      <c r="AI1817" s="5">
        <v>50.51</v>
      </c>
      <c r="AJ1817" s="7">
        <v>226</v>
      </c>
      <c r="AK1817" s="7">
        <v>36468966</v>
      </c>
      <c r="AL1817" s="6">
        <v>714.79173300000002</v>
      </c>
      <c r="AM1817" s="7">
        <v>21123720</v>
      </c>
      <c r="AN1817" s="8">
        <v>29.256599999999999</v>
      </c>
    </row>
    <row r="1818" spans="1:40" x14ac:dyDescent="0.3">
      <c r="A1818" s="4" t="s">
        <v>1867</v>
      </c>
      <c r="B1818" s="2">
        <v>4993797</v>
      </c>
      <c r="C1818" s="1" t="s">
        <v>54</v>
      </c>
      <c r="D1818" s="5">
        <v>1366.4738610500001</v>
      </c>
      <c r="E1818" s="6">
        <v>1174.4738609999999</v>
      </c>
      <c r="F1818" s="6" t="s">
        <v>42</v>
      </c>
      <c r="G1818" s="5">
        <v>0.12</v>
      </c>
      <c r="H1818" s="5">
        <v>6.8633709999999999</v>
      </c>
      <c r="I1818" s="5">
        <v>0.12</v>
      </c>
      <c r="J1818" s="5">
        <v>6.8633709999999999</v>
      </c>
      <c r="K1818" s="5">
        <v>1.57862558</v>
      </c>
      <c r="L1818" s="5">
        <v>1.2287046699999999</v>
      </c>
      <c r="M1818" s="5">
        <v>5.035101</v>
      </c>
      <c r="N1818" s="5" t="s">
        <v>42</v>
      </c>
      <c r="O1818" s="5" t="s">
        <v>42</v>
      </c>
      <c r="P1818" s="5">
        <v>0.49829200000000001</v>
      </c>
      <c r="Q1818" s="5">
        <v>5.9467030000000003</v>
      </c>
      <c r="R1818" s="5">
        <v>5.9467030000000003</v>
      </c>
      <c r="S1818" s="1" t="s">
        <v>49</v>
      </c>
      <c r="T1818" s="7">
        <v>2321000</v>
      </c>
      <c r="U1818" s="7">
        <v>2136000</v>
      </c>
      <c r="V1818" s="7">
        <v>1632000</v>
      </c>
      <c r="W1818" s="7">
        <v>1619000</v>
      </c>
      <c r="X1818" s="7">
        <v>2357000</v>
      </c>
      <c r="Y1818" s="7">
        <v>2339000</v>
      </c>
      <c r="Z1818" s="7">
        <v>2300000</v>
      </c>
      <c r="AA1818" s="7">
        <v>2321000</v>
      </c>
      <c r="AB1818" s="8">
        <v>23.05</v>
      </c>
      <c r="AC1818" s="5">
        <v>22.867999999999999</v>
      </c>
      <c r="AD1818" s="8">
        <v>7.4539999999999997</v>
      </c>
      <c r="AE1818" s="8">
        <v>7.2969999999999997</v>
      </c>
      <c r="AF1818" s="7">
        <v>106022368</v>
      </c>
      <c r="AG1818" s="7">
        <v>106549496</v>
      </c>
      <c r="AH1818" s="7">
        <v>106329287</v>
      </c>
      <c r="AI1818" s="5">
        <v>101.84</v>
      </c>
      <c r="AJ1818" s="7">
        <v>329</v>
      </c>
      <c r="AK1818" s="7">
        <v>107798967</v>
      </c>
      <c r="AL1818" s="6">
        <v>1391.684663</v>
      </c>
      <c r="AM1818" s="7">
        <v>103678284</v>
      </c>
      <c r="AN1818" s="5">
        <v>97.95187</v>
      </c>
    </row>
    <row r="1819" spans="1:40" x14ac:dyDescent="0.3">
      <c r="A1819" s="4" t="s">
        <v>1868</v>
      </c>
      <c r="B1819" s="2">
        <v>4261579</v>
      </c>
      <c r="C1819" s="1" t="s">
        <v>54</v>
      </c>
      <c r="D1819" s="5">
        <v>1374.11923</v>
      </c>
      <c r="E1819" s="6">
        <v>7064.3192300000001</v>
      </c>
      <c r="F1819" s="6">
        <v>7193.0192299999999</v>
      </c>
      <c r="G1819" s="5">
        <v>-0.56299999999999994</v>
      </c>
      <c r="H1819" s="5" t="s">
        <v>799</v>
      </c>
      <c r="I1819" s="5">
        <v>-0.56299999999999994</v>
      </c>
      <c r="J1819" s="5" t="s">
        <v>799</v>
      </c>
      <c r="K1819" s="5">
        <v>1.7435848623271202</v>
      </c>
      <c r="L1819" s="5">
        <v>1.6887295440580101</v>
      </c>
      <c r="M1819" s="5">
        <v>42.372881</v>
      </c>
      <c r="N1819" s="5" t="s">
        <v>42</v>
      </c>
      <c r="O1819" s="5" t="s">
        <v>42</v>
      </c>
      <c r="P1819" s="5">
        <v>14.619866</v>
      </c>
      <c r="Q1819" s="5">
        <v>41.856431999999998</v>
      </c>
      <c r="R1819" s="5">
        <v>114.72119984051</v>
      </c>
      <c r="S1819" s="1" t="s">
        <v>49</v>
      </c>
      <c r="T1819" s="7">
        <v>311800</v>
      </c>
      <c r="U1819" s="7">
        <v>749600</v>
      </c>
      <c r="V1819" s="7">
        <v>840700</v>
      </c>
      <c r="W1819" s="7">
        <v>544200</v>
      </c>
      <c r="X1819" s="7">
        <v>599100</v>
      </c>
      <c r="Y1819" s="7">
        <v>895200</v>
      </c>
      <c r="Z1819" s="7">
        <v>969400</v>
      </c>
      <c r="AA1819" s="7">
        <v>962200</v>
      </c>
      <c r="AB1819" s="5">
        <v>64.662999999999997</v>
      </c>
      <c r="AC1819" s="5">
        <v>64.775999999999996</v>
      </c>
      <c r="AD1819" s="5">
        <v>33.963999999999999</v>
      </c>
      <c r="AE1819" s="5">
        <v>34.768000000000001</v>
      </c>
      <c r="AF1819" s="7">
        <v>137411923</v>
      </c>
      <c r="AG1819" s="7">
        <v>137425743</v>
      </c>
      <c r="AH1819" s="7">
        <v>139390837</v>
      </c>
      <c r="AI1819" s="5">
        <v>89.84</v>
      </c>
      <c r="AJ1819" s="7">
        <v>284</v>
      </c>
      <c r="AK1819" s="7">
        <v>123450087</v>
      </c>
      <c r="AL1819" s="6">
        <v>1234.5008700000001</v>
      </c>
      <c r="AM1819" s="7">
        <v>119102362</v>
      </c>
      <c r="AN1819" s="5">
        <v>86.675420000000003</v>
      </c>
    </row>
    <row r="1820" spans="1:40" x14ac:dyDescent="0.3">
      <c r="A1820" s="4" t="s">
        <v>1869</v>
      </c>
      <c r="B1820" s="2">
        <v>100444</v>
      </c>
      <c r="C1820" s="1" t="s">
        <v>41</v>
      </c>
      <c r="D1820" s="5">
        <v>1436.89993273</v>
      </c>
      <c r="E1820" s="6" t="s">
        <v>42</v>
      </c>
      <c r="F1820" s="6">
        <v>1602.1519330000001</v>
      </c>
      <c r="G1820" s="5">
        <v>1.41</v>
      </c>
      <c r="H1820" s="5">
        <v>11.1851145038168</v>
      </c>
      <c r="I1820" s="5">
        <v>1.41</v>
      </c>
      <c r="J1820" s="5">
        <v>11.1851145038168</v>
      </c>
      <c r="K1820" s="5">
        <v>1.4081311113822599</v>
      </c>
      <c r="L1820" s="5">
        <v>1.3011402166260799</v>
      </c>
      <c r="M1820" s="5">
        <v>7.3464530000000003</v>
      </c>
      <c r="N1820" s="5" t="s">
        <v>42</v>
      </c>
      <c r="O1820" s="5" t="s">
        <v>42</v>
      </c>
      <c r="P1820" s="5" t="s">
        <v>42</v>
      </c>
      <c r="Q1820" s="5" t="s">
        <v>42</v>
      </c>
      <c r="R1820" s="5" t="s">
        <v>42</v>
      </c>
      <c r="S1820" s="1" t="s">
        <v>49</v>
      </c>
      <c r="T1820" s="7">
        <v>369270</v>
      </c>
      <c r="U1820" s="7">
        <v>355101</v>
      </c>
      <c r="V1820" s="7">
        <v>336730</v>
      </c>
      <c r="W1820" s="7">
        <v>329709</v>
      </c>
      <c r="X1820" s="7">
        <v>380682</v>
      </c>
      <c r="Y1820" s="7">
        <v>376439</v>
      </c>
      <c r="Z1820" s="7">
        <v>370453</v>
      </c>
      <c r="AA1820" s="7">
        <v>369270</v>
      </c>
      <c r="AB1820" s="5" t="s">
        <v>42</v>
      </c>
      <c r="AC1820" s="5" t="s">
        <v>42</v>
      </c>
      <c r="AD1820" s="5" t="s">
        <v>42</v>
      </c>
      <c r="AE1820" s="5" t="s">
        <v>42</v>
      </c>
      <c r="AF1820" s="7">
        <v>24514383</v>
      </c>
      <c r="AG1820" s="7">
        <v>24507023</v>
      </c>
      <c r="AH1820" s="7">
        <v>24429083</v>
      </c>
      <c r="AI1820" s="5">
        <v>49.94</v>
      </c>
      <c r="AJ1820" s="7">
        <v>223</v>
      </c>
      <c r="AK1820" s="7">
        <v>12244188</v>
      </c>
      <c r="AL1820" s="6">
        <v>717.63185799999997</v>
      </c>
      <c r="AM1820" s="7">
        <v>17431928</v>
      </c>
      <c r="AN1820" s="5">
        <v>71.103440000000006</v>
      </c>
    </row>
    <row r="1821" spans="1:40" x14ac:dyDescent="0.3">
      <c r="A1821" s="4" t="s">
        <v>1870</v>
      </c>
      <c r="B1821" s="2">
        <v>4965647</v>
      </c>
      <c r="C1821" s="1" t="s">
        <v>41</v>
      </c>
      <c r="D1821" s="5">
        <v>1536.9870109399999</v>
      </c>
      <c r="E1821" s="6">
        <v>1530.12301</v>
      </c>
      <c r="F1821" s="6" t="s">
        <v>42</v>
      </c>
      <c r="G1821" s="5">
        <v>0.35899999999999999</v>
      </c>
      <c r="H1821" s="5">
        <v>19.992614</v>
      </c>
      <c r="I1821" s="5">
        <v>0.35899999999999999</v>
      </c>
      <c r="J1821" s="5">
        <v>19.992614</v>
      </c>
      <c r="K1821" s="5">
        <v>3.1175860899999996</v>
      </c>
      <c r="L1821" s="5">
        <v>2.0588682700000001</v>
      </c>
      <c r="M1821" s="5">
        <v>36.880108999999997</v>
      </c>
      <c r="N1821" s="5" t="s">
        <v>42</v>
      </c>
      <c r="O1821" s="5" t="s">
        <v>42</v>
      </c>
      <c r="P1821" s="5">
        <v>2.1578560000000002</v>
      </c>
      <c r="Q1821" s="5">
        <v>12.380137</v>
      </c>
      <c r="R1821" s="5">
        <v>12.380137</v>
      </c>
      <c r="S1821" s="1" t="s">
        <v>49</v>
      </c>
      <c r="T1821" s="7">
        <v>666435</v>
      </c>
      <c r="U1821" s="7">
        <v>646137</v>
      </c>
      <c r="V1821" s="7">
        <v>583277</v>
      </c>
      <c r="W1821" s="7">
        <v>454163</v>
      </c>
      <c r="X1821" s="7">
        <v>709094</v>
      </c>
      <c r="Y1821" s="7">
        <v>701653</v>
      </c>
      <c r="Z1821" s="7">
        <v>687415</v>
      </c>
      <c r="AA1821" s="7">
        <v>666435</v>
      </c>
      <c r="AB1821" s="5">
        <v>42.774000000000001</v>
      </c>
      <c r="AC1821" s="5">
        <v>43.530999999999999</v>
      </c>
      <c r="AD1821" s="5">
        <v>14.241</v>
      </c>
      <c r="AE1821" s="5">
        <v>16.584</v>
      </c>
      <c r="AF1821" s="7">
        <v>56778136</v>
      </c>
      <c r="AG1821" s="7">
        <v>56773294</v>
      </c>
      <c r="AH1821" s="7">
        <v>56336738</v>
      </c>
      <c r="AI1821" s="5">
        <v>105.26</v>
      </c>
      <c r="AJ1821" s="7">
        <v>311</v>
      </c>
      <c r="AK1821" s="7">
        <v>59766628</v>
      </c>
      <c r="AL1821" s="6">
        <v>1617.882619</v>
      </c>
      <c r="AM1821" s="7">
        <v>55410263</v>
      </c>
      <c r="AN1821" s="5">
        <v>97.59066</v>
      </c>
    </row>
    <row r="1822" spans="1:40" x14ac:dyDescent="0.3">
      <c r="A1822" s="4" t="s">
        <v>1871</v>
      </c>
      <c r="B1822" s="2">
        <v>4994908</v>
      </c>
      <c r="C1822" s="1" t="s">
        <v>54</v>
      </c>
      <c r="D1822" s="5">
        <v>1527.4319204999999</v>
      </c>
      <c r="E1822" s="6">
        <v>3218.1359200000002</v>
      </c>
      <c r="F1822" s="6" t="s">
        <v>42</v>
      </c>
      <c r="G1822" s="5">
        <v>0.63100000000000001</v>
      </c>
      <c r="H1822" s="5">
        <v>4.2386970000000002</v>
      </c>
      <c r="I1822" s="5">
        <v>0.63100000000000001</v>
      </c>
      <c r="J1822" s="5">
        <v>4.2386970000000002</v>
      </c>
      <c r="K1822" s="5">
        <v>0.61333461999999994</v>
      </c>
      <c r="L1822" s="5">
        <v>0.61330510999999999</v>
      </c>
      <c r="M1822" s="5">
        <v>4.901961</v>
      </c>
      <c r="N1822" s="5" t="s">
        <v>42</v>
      </c>
      <c r="O1822" s="5" t="s">
        <v>42</v>
      </c>
      <c r="P1822" s="5">
        <v>1.5850249999999999</v>
      </c>
      <c r="Q1822" s="5">
        <v>2.4979520000000002</v>
      </c>
      <c r="R1822" s="5">
        <v>2.4979520000000002</v>
      </c>
      <c r="S1822" s="1" t="s">
        <v>49</v>
      </c>
      <c r="T1822" s="7">
        <v>1511406</v>
      </c>
      <c r="U1822" s="7">
        <v>1113859</v>
      </c>
      <c r="V1822" s="7">
        <v>793639</v>
      </c>
      <c r="W1822" s="7">
        <v>460319</v>
      </c>
      <c r="X1822" s="7">
        <v>2030338</v>
      </c>
      <c r="Y1822" s="7">
        <v>1886067</v>
      </c>
      <c r="Z1822" s="7">
        <v>1738067</v>
      </c>
      <c r="AA1822" s="7">
        <v>1511406</v>
      </c>
      <c r="AB1822" s="5">
        <v>39.881</v>
      </c>
      <c r="AC1822" s="5">
        <v>33.948999999999998</v>
      </c>
      <c r="AD1822" s="5">
        <v>34.539000000000001</v>
      </c>
      <c r="AE1822" s="5">
        <v>29.577999999999999</v>
      </c>
      <c r="AF1822" s="7">
        <v>119798582</v>
      </c>
      <c r="AG1822" s="7">
        <v>119463224</v>
      </c>
      <c r="AH1822" s="7">
        <v>117745309</v>
      </c>
      <c r="AI1822" s="5">
        <v>28.67</v>
      </c>
      <c r="AJ1822" s="7">
        <v>201</v>
      </c>
      <c r="AK1822" s="7">
        <v>34351691</v>
      </c>
      <c r="AL1822" s="6">
        <v>437.98406</v>
      </c>
      <c r="AM1822" s="7">
        <v>37562351</v>
      </c>
      <c r="AN1822" s="5">
        <v>31.354590000000002</v>
      </c>
    </row>
    <row r="1823" spans="1:40" x14ac:dyDescent="0.3">
      <c r="A1823" s="4" t="s">
        <v>1872</v>
      </c>
      <c r="B1823" s="2">
        <v>5101543</v>
      </c>
      <c r="C1823" s="1" t="s">
        <v>54</v>
      </c>
      <c r="D1823" s="5">
        <v>1283.60702496</v>
      </c>
      <c r="E1823" s="6">
        <v>1327.6180240000001</v>
      </c>
      <c r="F1823" s="6" t="s">
        <v>42</v>
      </c>
      <c r="G1823" s="5">
        <v>-2</v>
      </c>
      <c r="H1823" s="5" t="s">
        <v>799</v>
      </c>
      <c r="I1823" s="5">
        <v>-2</v>
      </c>
      <c r="J1823" s="5" t="s">
        <v>799</v>
      </c>
      <c r="K1823" s="5">
        <v>29.17985612</v>
      </c>
      <c r="L1823" s="5">
        <v>10.064516129999999</v>
      </c>
      <c r="M1823" s="5">
        <v>36.085408999999999</v>
      </c>
      <c r="N1823" s="5" t="s">
        <v>42</v>
      </c>
      <c r="O1823" s="5" t="s">
        <v>42</v>
      </c>
      <c r="P1823" s="5">
        <v>1.133837</v>
      </c>
      <c r="Q1823" s="5" t="s">
        <v>799</v>
      </c>
      <c r="R1823" s="5">
        <v>-37.914611000000001</v>
      </c>
      <c r="S1823" s="1" t="s">
        <v>49</v>
      </c>
      <c r="T1823" s="7">
        <v>1046193</v>
      </c>
      <c r="U1823" s="7">
        <v>908909</v>
      </c>
      <c r="V1823" s="7">
        <v>792072</v>
      </c>
      <c r="W1823" s="7">
        <v>735958</v>
      </c>
      <c r="X1823" s="7">
        <v>1170907</v>
      </c>
      <c r="Y1823" s="7">
        <v>1119255</v>
      </c>
      <c r="Z1823" s="7">
        <v>1084970.5</v>
      </c>
      <c r="AA1823" s="7">
        <v>1046193</v>
      </c>
      <c r="AB1823" s="5">
        <v>19.911000000000001</v>
      </c>
      <c r="AC1823" s="8">
        <v>19.8</v>
      </c>
      <c r="AD1823" s="8">
        <v>5.657</v>
      </c>
      <c r="AE1823" s="5">
        <v>-3.8279999999999998</v>
      </c>
      <c r="AF1823" s="7">
        <v>63294232</v>
      </c>
      <c r="AG1823" s="7">
        <v>61143311</v>
      </c>
      <c r="AH1823" s="7" t="s">
        <v>42</v>
      </c>
      <c r="AI1823" s="5">
        <v>18.809999999999999</v>
      </c>
      <c r="AJ1823" s="7">
        <v>55</v>
      </c>
      <c r="AK1823" s="7">
        <v>11908027</v>
      </c>
      <c r="AL1823" s="6">
        <v>241.494787</v>
      </c>
      <c r="AM1823" s="7">
        <v>9143002</v>
      </c>
      <c r="AN1823" s="5">
        <v>14.44524</v>
      </c>
    </row>
    <row r="1824" spans="1:40" x14ac:dyDescent="0.3">
      <c r="A1824" s="4" t="s">
        <v>1873</v>
      </c>
      <c r="B1824" s="2">
        <v>4964145</v>
      </c>
      <c r="C1824" s="1" t="s">
        <v>41</v>
      </c>
      <c r="D1824" s="5">
        <v>1489.64832576</v>
      </c>
      <c r="E1824" s="6">
        <v>1231.8333250000001</v>
      </c>
      <c r="F1824" s="6" t="s">
        <v>42</v>
      </c>
      <c r="G1824" s="5">
        <v>0.54</v>
      </c>
      <c r="H1824" s="5">
        <v>11.253589</v>
      </c>
      <c r="I1824" s="5">
        <v>0.54</v>
      </c>
      <c r="J1824" s="5">
        <v>11.253589</v>
      </c>
      <c r="K1824" s="5">
        <v>1.2999502599999999</v>
      </c>
      <c r="L1824" s="5">
        <v>1.2999502599999999</v>
      </c>
      <c r="M1824" s="5">
        <v>11.131093</v>
      </c>
      <c r="N1824" s="5" t="s">
        <v>42</v>
      </c>
      <c r="O1824" s="5" t="s">
        <v>42</v>
      </c>
      <c r="P1824" s="5">
        <v>1.4208879999999999</v>
      </c>
      <c r="Q1824" s="5">
        <v>3.9936759999999998</v>
      </c>
      <c r="R1824" s="5">
        <v>3.9936759999999998</v>
      </c>
      <c r="S1824" s="1" t="s">
        <v>56</v>
      </c>
      <c r="T1824" s="7">
        <v>866946</v>
      </c>
      <c r="U1824" s="7">
        <v>892076</v>
      </c>
      <c r="V1824" s="7">
        <v>824549</v>
      </c>
      <c r="W1824" s="7">
        <v>663761</v>
      </c>
      <c r="X1824" s="7">
        <v>866946</v>
      </c>
      <c r="Y1824" s="7">
        <v>871791</v>
      </c>
      <c r="Z1824" s="7">
        <v>885013</v>
      </c>
      <c r="AA1824" s="7">
        <v>897320</v>
      </c>
      <c r="AB1824" s="5">
        <v>36.444000000000003</v>
      </c>
      <c r="AC1824" s="5">
        <v>36.444000000000003</v>
      </c>
      <c r="AD1824" s="5">
        <v>35.103000000000002</v>
      </c>
      <c r="AE1824" s="5">
        <v>35.103000000000002</v>
      </c>
      <c r="AF1824" s="7">
        <v>61949000</v>
      </c>
      <c r="AG1824" s="7">
        <v>61839000</v>
      </c>
      <c r="AH1824" s="7">
        <v>61310000</v>
      </c>
      <c r="AI1824" s="5">
        <v>88.97</v>
      </c>
      <c r="AJ1824" s="7">
        <v>329</v>
      </c>
      <c r="AK1824" s="7">
        <v>56351955</v>
      </c>
      <c r="AL1824" s="6">
        <v>1325.3979810000001</v>
      </c>
      <c r="AM1824" s="7">
        <v>61029859</v>
      </c>
      <c r="AN1824" s="5">
        <v>96.359809999999996</v>
      </c>
    </row>
    <row r="1825" spans="1:40" x14ac:dyDescent="0.3">
      <c r="A1825" s="4" t="s">
        <v>1874</v>
      </c>
      <c r="B1825" s="2">
        <v>10362050</v>
      </c>
      <c r="C1825" s="1" t="s">
        <v>41</v>
      </c>
      <c r="D1825" s="5">
        <v>1764.30573</v>
      </c>
      <c r="E1825" s="6">
        <v>1267.2437299999999</v>
      </c>
      <c r="F1825" s="6" t="s">
        <v>42</v>
      </c>
      <c r="G1825" s="5">
        <v>0.151</v>
      </c>
      <c r="H1825" s="5" t="s">
        <v>799</v>
      </c>
      <c r="I1825" s="5">
        <v>0.151</v>
      </c>
      <c r="J1825" s="5" t="s">
        <v>799</v>
      </c>
      <c r="K1825" s="5">
        <v>2.68397423</v>
      </c>
      <c r="L1825" s="5">
        <v>1.0926573399999999</v>
      </c>
      <c r="M1825" s="5">
        <v>76.815641999999997</v>
      </c>
      <c r="N1825" s="5" t="s">
        <v>42</v>
      </c>
      <c r="O1825" s="5" t="s">
        <v>42</v>
      </c>
      <c r="P1825" s="5">
        <v>0.95303300000000002</v>
      </c>
      <c r="Q1825" s="5" t="s">
        <v>799</v>
      </c>
      <c r="R1825" s="5">
        <v>-28.263978000000002</v>
      </c>
      <c r="S1825" s="1" t="s">
        <v>49</v>
      </c>
      <c r="T1825" s="7">
        <v>1282748</v>
      </c>
      <c r="U1825" s="7">
        <v>1079388</v>
      </c>
      <c r="V1825" s="7" t="s">
        <v>42</v>
      </c>
      <c r="W1825" s="7" t="s">
        <v>42</v>
      </c>
      <c r="X1825" s="7">
        <v>1329695</v>
      </c>
      <c r="Y1825" s="7">
        <v>1299544</v>
      </c>
      <c r="Z1825" s="7">
        <v>1299235</v>
      </c>
      <c r="AA1825" s="7">
        <v>1282748</v>
      </c>
      <c r="AB1825" s="5">
        <v>23.036000000000001</v>
      </c>
      <c r="AC1825" s="5">
        <v>25.058</v>
      </c>
      <c r="AD1825" s="5">
        <v>-3.9E-2</v>
      </c>
      <c r="AE1825" s="5">
        <v>-3.121</v>
      </c>
      <c r="AF1825" s="7">
        <v>128313144</v>
      </c>
      <c r="AG1825" s="7">
        <v>126886102</v>
      </c>
      <c r="AH1825" s="7">
        <v>109505150</v>
      </c>
      <c r="AI1825" s="5">
        <v>18.84</v>
      </c>
      <c r="AJ1825" s="7">
        <v>64</v>
      </c>
      <c r="AK1825" s="7">
        <v>24175972</v>
      </c>
      <c r="AL1825" s="6">
        <v>332.41961500000002</v>
      </c>
      <c r="AM1825" s="7">
        <v>15254615</v>
      </c>
      <c r="AN1825" s="5">
        <v>11.888579999999999</v>
      </c>
    </row>
    <row r="1826" spans="1:40" x14ac:dyDescent="0.3">
      <c r="A1826" s="4" t="s">
        <v>1875</v>
      </c>
      <c r="B1826" s="2">
        <v>4185871</v>
      </c>
      <c r="C1826" s="1" t="s">
        <v>54</v>
      </c>
      <c r="D1826" s="5">
        <v>1387.4708446499999</v>
      </c>
      <c r="E1826" s="6">
        <v>1706.1568440000001</v>
      </c>
      <c r="F1826" s="6">
        <v>1706.156845</v>
      </c>
      <c r="G1826" s="5">
        <v>1.0999999999999999E-2</v>
      </c>
      <c r="H1826" s="5">
        <v>123.06930699999999</v>
      </c>
      <c r="I1826" s="5">
        <v>1.0999999999999999E-2</v>
      </c>
      <c r="J1826" s="5">
        <v>123.06930699999999</v>
      </c>
      <c r="K1826" s="5" t="s">
        <v>799</v>
      </c>
      <c r="L1826" s="5">
        <v>3.9002196400000004</v>
      </c>
      <c r="M1826" s="5">
        <v>19.919872000000002</v>
      </c>
      <c r="N1826" s="5" t="s">
        <v>42</v>
      </c>
      <c r="O1826" s="5" t="s">
        <v>42</v>
      </c>
      <c r="P1826" s="5">
        <v>6.2154850000000001</v>
      </c>
      <c r="Q1826" s="5">
        <v>24.421116000000001</v>
      </c>
      <c r="R1826" s="5">
        <v>24.421116000000001</v>
      </c>
      <c r="S1826" s="1" t="s">
        <v>49</v>
      </c>
      <c r="T1826" s="7">
        <v>241734</v>
      </c>
      <c r="U1826" s="7">
        <v>198360</v>
      </c>
      <c r="V1826" s="7">
        <v>150534</v>
      </c>
      <c r="W1826" s="7">
        <v>67368</v>
      </c>
      <c r="X1826" s="7">
        <v>274501</v>
      </c>
      <c r="Y1826" s="7">
        <v>259200</v>
      </c>
      <c r="Z1826" s="7">
        <v>250596</v>
      </c>
      <c r="AA1826" s="7">
        <v>241734</v>
      </c>
      <c r="AB1826" s="5">
        <v>36.174999999999997</v>
      </c>
      <c r="AC1826" s="5">
        <v>38.811999999999998</v>
      </c>
      <c r="AD1826" s="5">
        <v>21.898</v>
      </c>
      <c r="AE1826" s="5">
        <v>23.539000000000001</v>
      </c>
      <c r="AF1826" s="7">
        <v>111221795</v>
      </c>
      <c r="AG1826" s="7">
        <v>111678898</v>
      </c>
      <c r="AH1826" s="7">
        <v>116275929</v>
      </c>
      <c r="AI1826" s="5">
        <v>36.17</v>
      </c>
      <c r="AJ1826" s="7">
        <v>133</v>
      </c>
      <c r="AK1826" s="7">
        <v>40379306</v>
      </c>
      <c r="AL1826" s="6">
        <v>501.91477300000003</v>
      </c>
      <c r="AM1826" s="7">
        <v>38449094</v>
      </c>
      <c r="AN1826" s="5">
        <v>34.445569999999996</v>
      </c>
    </row>
    <row r="1827" spans="1:40" x14ac:dyDescent="0.3">
      <c r="A1827" s="4" t="s">
        <v>1876</v>
      </c>
      <c r="B1827" s="2">
        <v>4963468</v>
      </c>
      <c r="C1827" s="1" t="s">
        <v>41</v>
      </c>
      <c r="D1827" s="5">
        <v>1541.9217994999999</v>
      </c>
      <c r="E1827" s="6">
        <v>1260.448799</v>
      </c>
      <c r="F1827" s="6" t="s">
        <v>42</v>
      </c>
      <c r="G1827" s="5">
        <v>0.126</v>
      </c>
      <c r="H1827" s="5" t="s">
        <v>799</v>
      </c>
      <c r="I1827" s="5">
        <v>0.126</v>
      </c>
      <c r="J1827" s="5" t="s">
        <v>799</v>
      </c>
      <c r="K1827" s="5">
        <v>15.35714286</v>
      </c>
      <c r="L1827" s="5">
        <v>1.0565110600000001</v>
      </c>
      <c r="M1827" s="5">
        <v>11.274253</v>
      </c>
      <c r="N1827" s="5" t="s">
        <v>42</v>
      </c>
      <c r="O1827" s="5" t="s">
        <v>42</v>
      </c>
      <c r="P1827" s="5">
        <v>1.6012040000000001</v>
      </c>
      <c r="Q1827" s="5">
        <v>10.102907</v>
      </c>
      <c r="R1827" s="5">
        <v>10.102907</v>
      </c>
      <c r="S1827" s="1" t="s">
        <v>98</v>
      </c>
      <c r="T1827" s="7">
        <v>829455</v>
      </c>
      <c r="U1827" s="7">
        <v>914530</v>
      </c>
      <c r="V1827" s="7">
        <v>855575</v>
      </c>
      <c r="W1827" s="7">
        <v>831282</v>
      </c>
      <c r="X1827" s="7">
        <v>787188</v>
      </c>
      <c r="Y1827" s="7">
        <v>792882</v>
      </c>
      <c r="Z1827" s="7">
        <v>829455</v>
      </c>
      <c r="AA1827" s="7">
        <v>834105</v>
      </c>
      <c r="AB1827" s="5">
        <v>77.405000000000001</v>
      </c>
      <c r="AC1827" s="5">
        <v>77.084000000000003</v>
      </c>
      <c r="AD1827" s="5">
        <v>16.183</v>
      </c>
      <c r="AE1827" s="5">
        <v>13.628</v>
      </c>
      <c r="AF1827" s="7">
        <v>71715229</v>
      </c>
      <c r="AG1827" s="7">
        <v>71311409</v>
      </c>
      <c r="AH1827" s="7">
        <v>71697901</v>
      </c>
      <c r="AI1827" s="5">
        <v>91.72</v>
      </c>
      <c r="AJ1827" s="7">
        <v>271</v>
      </c>
      <c r="AK1827" s="7">
        <v>65775942</v>
      </c>
      <c r="AL1827" s="6">
        <v>1414.182753</v>
      </c>
      <c r="AM1827" s="7">
        <v>67840409</v>
      </c>
      <c r="AN1827" s="5">
        <v>94.594210000000004</v>
      </c>
    </row>
    <row r="1828" spans="1:40" x14ac:dyDescent="0.3">
      <c r="A1828" s="4" t="s">
        <v>1877</v>
      </c>
      <c r="B1828" s="2">
        <v>4552942</v>
      </c>
      <c r="C1828" s="1" t="s">
        <v>54</v>
      </c>
      <c r="D1828" s="5">
        <v>1537.4338914</v>
      </c>
      <c r="E1828" s="6">
        <v>2824.3458909999999</v>
      </c>
      <c r="F1828" s="6">
        <v>2789.4658909999998</v>
      </c>
      <c r="G1828" s="5">
        <v>-7.0999999999999994E-2</v>
      </c>
      <c r="H1828" s="5">
        <v>65.652173913043498</v>
      </c>
      <c r="I1828" s="5">
        <v>-7.0999999999999994E-2</v>
      </c>
      <c r="J1828" s="5">
        <v>65.652173913043498</v>
      </c>
      <c r="K1828" s="5">
        <v>1.22226250430294</v>
      </c>
      <c r="L1828" s="5">
        <v>1.21755532207406</v>
      </c>
      <c r="M1828" s="5">
        <v>60.4</v>
      </c>
      <c r="N1828" s="5" t="s">
        <v>42</v>
      </c>
      <c r="O1828" s="5" t="s">
        <v>42</v>
      </c>
      <c r="P1828" s="5">
        <v>2.740545</v>
      </c>
      <c r="Q1828" s="5">
        <v>12.649628999999999</v>
      </c>
      <c r="R1828" s="5">
        <v>12.6725901515654</v>
      </c>
      <c r="S1828" s="1" t="s">
        <v>49</v>
      </c>
      <c r="T1828" s="7">
        <v>1034803</v>
      </c>
      <c r="U1828" s="7">
        <v>998235</v>
      </c>
      <c r="V1828" s="7">
        <v>613891</v>
      </c>
      <c r="W1828" s="7">
        <v>369937</v>
      </c>
      <c r="X1828" s="7">
        <v>1039210</v>
      </c>
      <c r="Y1828" s="7">
        <v>1034435</v>
      </c>
      <c r="Z1828" s="7">
        <v>1033451</v>
      </c>
      <c r="AA1828" s="7">
        <v>1034803</v>
      </c>
      <c r="AB1828" s="5">
        <v>26.151</v>
      </c>
      <c r="AC1828" s="5">
        <v>24.494</v>
      </c>
      <c r="AD1828" s="5">
        <v>22.367000000000001</v>
      </c>
      <c r="AE1828" s="5">
        <v>20.794</v>
      </c>
      <c r="AF1828" s="7">
        <v>101816814</v>
      </c>
      <c r="AG1828" s="7">
        <v>101963677</v>
      </c>
      <c r="AH1828" s="7">
        <v>106050821</v>
      </c>
      <c r="AI1828" s="5">
        <v>92.75</v>
      </c>
      <c r="AJ1828" s="7">
        <v>287</v>
      </c>
      <c r="AK1828" s="7">
        <v>94436953</v>
      </c>
      <c r="AL1828" s="6">
        <v>1425.9979900000001</v>
      </c>
      <c r="AM1828" s="7">
        <v>100789575</v>
      </c>
      <c r="AN1828" s="5">
        <v>98.99109</v>
      </c>
    </row>
    <row r="1829" spans="1:40" x14ac:dyDescent="0.3">
      <c r="A1829" s="4" t="s">
        <v>1878</v>
      </c>
      <c r="B1829" s="2">
        <v>102643</v>
      </c>
      <c r="C1829" s="1" t="s">
        <v>41</v>
      </c>
      <c r="D1829" s="5">
        <v>1338.1200424199999</v>
      </c>
      <c r="E1829" s="6" t="s">
        <v>42</v>
      </c>
      <c r="F1829" s="6">
        <v>1660.2950420000002</v>
      </c>
      <c r="G1829" s="5">
        <v>0.28999999999999998</v>
      </c>
      <c r="H1829" s="5">
        <v>20.440000000000001</v>
      </c>
      <c r="I1829" s="5">
        <v>0.28999999999999998</v>
      </c>
      <c r="J1829" s="5">
        <v>20.440000000000001</v>
      </c>
      <c r="K1829" s="5">
        <v>1.2157296659246399</v>
      </c>
      <c r="L1829" s="5">
        <v>1.04621878834891</v>
      </c>
      <c r="M1829" s="5" t="s">
        <v>799</v>
      </c>
      <c r="N1829" s="5" t="s">
        <v>42</v>
      </c>
      <c r="O1829" s="5" t="s">
        <v>42</v>
      </c>
      <c r="P1829" s="5" t="s">
        <v>42</v>
      </c>
      <c r="Q1829" s="5" t="s">
        <v>42</v>
      </c>
      <c r="R1829" s="5" t="s">
        <v>42</v>
      </c>
      <c r="S1829" s="1" t="s">
        <v>49</v>
      </c>
      <c r="T1829" s="7">
        <v>352132</v>
      </c>
      <c r="U1829" s="7">
        <v>414466</v>
      </c>
      <c r="V1829" s="7">
        <v>394585</v>
      </c>
      <c r="W1829" s="7">
        <v>204439</v>
      </c>
      <c r="X1829" s="7">
        <v>333190</v>
      </c>
      <c r="Y1829" s="7">
        <v>330044</v>
      </c>
      <c r="Z1829" s="7">
        <v>336408</v>
      </c>
      <c r="AA1829" s="7">
        <v>352132</v>
      </c>
      <c r="AB1829" s="5" t="s">
        <v>42</v>
      </c>
      <c r="AC1829" s="5" t="s">
        <v>42</v>
      </c>
      <c r="AD1829" s="5" t="s">
        <v>42</v>
      </c>
      <c r="AE1829" s="5" t="s">
        <v>42</v>
      </c>
      <c r="AF1829" s="7">
        <v>39151650</v>
      </c>
      <c r="AG1829" s="7">
        <v>39147850</v>
      </c>
      <c r="AH1829" s="7">
        <v>38810546</v>
      </c>
      <c r="AI1829" s="5">
        <v>71.13</v>
      </c>
      <c r="AJ1829" s="7">
        <v>211</v>
      </c>
      <c r="AK1829" s="7">
        <v>31043214</v>
      </c>
      <c r="AL1829" s="6">
        <v>951.784941</v>
      </c>
      <c r="AM1829" s="7">
        <v>41420614</v>
      </c>
      <c r="AN1829" s="5">
        <v>94.905990000000003</v>
      </c>
    </row>
    <row r="1830" spans="1:40" x14ac:dyDescent="0.3">
      <c r="A1830" s="4" t="s">
        <v>1879</v>
      </c>
      <c r="B1830" s="2">
        <v>4189608</v>
      </c>
      <c r="C1830" s="1" t="s">
        <v>41</v>
      </c>
      <c r="D1830" s="5">
        <v>1553.423252</v>
      </c>
      <c r="E1830" s="6">
        <v>2177.4462520000002</v>
      </c>
      <c r="F1830" s="6" t="s">
        <v>42</v>
      </c>
      <c r="G1830" s="5">
        <v>-6.0999999999999999E-2</v>
      </c>
      <c r="H1830" s="5" t="s">
        <v>799</v>
      </c>
      <c r="I1830" s="5">
        <v>-6.0999999999999999E-2</v>
      </c>
      <c r="J1830" s="5" t="s">
        <v>799</v>
      </c>
      <c r="K1830" s="5" t="s">
        <v>799</v>
      </c>
      <c r="L1830" s="5">
        <v>11.59010601</v>
      </c>
      <c r="M1830" s="5">
        <v>76.279070000000004</v>
      </c>
      <c r="N1830" s="5" t="s">
        <v>42</v>
      </c>
      <c r="O1830" s="5" t="s">
        <v>42</v>
      </c>
      <c r="P1830" s="5">
        <v>1.4939439999999999</v>
      </c>
      <c r="Q1830" s="5">
        <v>71.090999999999994</v>
      </c>
      <c r="R1830" s="5">
        <v>71.090999999999994</v>
      </c>
      <c r="S1830" s="1" t="s">
        <v>49</v>
      </c>
      <c r="T1830" s="7">
        <v>1614128</v>
      </c>
      <c r="U1830" s="7">
        <v>1573242</v>
      </c>
      <c r="V1830" s="7">
        <v>1425205</v>
      </c>
      <c r="W1830" s="7">
        <v>1355596</v>
      </c>
      <c r="X1830" s="7">
        <v>1457515</v>
      </c>
      <c r="Y1830" s="7">
        <v>1495486</v>
      </c>
      <c r="Z1830" s="7">
        <v>1528975</v>
      </c>
      <c r="AA1830" s="7">
        <v>1614128</v>
      </c>
      <c r="AB1830" s="5">
        <v>39.387</v>
      </c>
      <c r="AC1830" s="5">
        <v>38.765999999999998</v>
      </c>
      <c r="AD1830" s="8">
        <v>4.8280000000000003</v>
      </c>
      <c r="AE1830" s="8">
        <v>1.0589999999999999</v>
      </c>
      <c r="AF1830" s="7">
        <v>236296000</v>
      </c>
      <c r="AG1830" s="7">
        <v>235135000</v>
      </c>
      <c r="AH1830" s="7">
        <v>229442000</v>
      </c>
      <c r="AI1830" s="5">
        <v>78.650000000000006</v>
      </c>
      <c r="AJ1830" s="7">
        <v>201</v>
      </c>
      <c r="AK1830" s="7">
        <v>186253453</v>
      </c>
      <c r="AL1830" s="6">
        <v>1221.822651</v>
      </c>
      <c r="AM1830" s="7">
        <v>202901431</v>
      </c>
      <c r="AN1830" s="5">
        <v>85.683890000000005</v>
      </c>
    </row>
    <row r="1831" spans="1:40" x14ac:dyDescent="0.3">
      <c r="A1831" s="4" t="s">
        <v>1880</v>
      </c>
      <c r="B1831" s="2">
        <v>4409461</v>
      </c>
      <c r="C1831" s="1" t="s">
        <v>41</v>
      </c>
      <c r="D1831" s="5">
        <v>1709.7146307</v>
      </c>
      <c r="E1831" s="6">
        <v>2412.7116299999998</v>
      </c>
      <c r="F1831" s="6" t="s">
        <v>42</v>
      </c>
      <c r="G1831" s="5">
        <v>0.39</v>
      </c>
      <c r="H1831" s="5">
        <v>28.773585000000001</v>
      </c>
      <c r="I1831" s="5">
        <v>0.39</v>
      </c>
      <c r="J1831" s="5">
        <v>28.773585000000001</v>
      </c>
      <c r="K1831" s="5" t="s">
        <v>799</v>
      </c>
      <c r="L1831" s="5">
        <v>1.94487743</v>
      </c>
      <c r="M1831" s="5">
        <v>14.230171</v>
      </c>
      <c r="N1831" s="5" t="s">
        <v>42</v>
      </c>
      <c r="O1831" s="5" t="s">
        <v>42</v>
      </c>
      <c r="P1831" s="5">
        <v>2.6203789999999998</v>
      </c>
      <c r="Q1831" s="5">
        <v>16.651592000000001</v>
      </c>
      <c r="R1831" s="5">
        <v>16.651592000000001</v>
      </c>
      <c r="S1831" s="1" t="s">
        <v>45</v>
      </c>
      <c r="T1831" s="7">
        <v>910387</v>
      </c>
      <c r="U1831" s="7">
        <v>902245</v>
      </c>
      <c r="V1831" s="7">
        <v>874509</v>
      </c>
      <c r="W1831" s="7">
        <v>830247</v>
      </c>
      <c r="X1831" s="7">
        <v>920749</v>
      </c>
      <c r="Y1831" s="7">
        <v>915103</v>
      </c>
      <c r="Z1831" s="7">
        <v>915098</v>
      </c>
      <c r="AA1831" s="7">
        <v>910387</v>
      </c>
      <c r="AB1831" s="8">
        <v>70.344999999999999</v>
      </c>
      <c r="AC1831" s="5">
        <v>71.518000000000001</v>
      </c>
      <c r="AD1831" s="8">
        <v>13.87</v>
      </c>
      <c r="AE1831" s="5">
        <v>15.244999999999999</v>
      </c>
      <c r="AF1831" s="7">
        <v>62285000</v>
      </c>
      <c r="AG1831" s="7">
        <v>62006000</v>
      </c>
      <c r="AH1831" s="7">
        <v>63465000</v>
      </c>
      <c r="AI1831" s="5">
        <v>94.74</v>
      </c>
      <c r="AJ1831" s="7">
        <v>297</v>
      </c>
      <c r="AK1831" s="7">
        <v>59009398</v>
      </c>
      <c r="AL1831" s="6">
        <v>1619.8079749999999</v>
      </c>
      <c r="AM1831" s="7">
        <v>58491053</v>
      </c>
      <c r="AN1831" s="8">
        <v>93.909199999999998</v>
      </c>
    </row>
    <row r="1832" spans="1:40" x14ac:dyDescent="0.3">
      <c r="A1832" s="4" t="s">
        <v>1881</v>
      </c>
      <c r="B1832" s="2">
        <v>4812549</v>
      </c>
      <c r="C1832" s="1" t="s">
        <v>41</v>
      </c>
      <c r="D1832" s="5">
        <v>1559.7082596299999</v>
      </c>
      <c r="E1832" s="6">
        <v>2071.833259</v>
      </c>
      <c r="F1832" s="6" t="s">
        <v>42</v>
      </c>
      <c r="G1832" s="5">
        <v>-6.8000000000000005E-2</v>
      </c>
      <c r="H1832" s="5" t="s">
        <v>799</v>
      </c>
      <c r="I1832" s="5">
        <v>-6.8000000000000005E-2</v>
      </c>
      <c r="J1832" s="5" t="s">
        <v>799</v>
      </c>
      <c r="K1832" s="5" t="s">
        <v>799</v>
      </c>
      <c r="L1832" s="5" t="s">
        <v>799</v>
      </c>
      <c r="M1832" s="5" t="s">
        <v>799</v>
      </c>
      <c r="N1832" s="5" t="s">
        <v>42</v>
      </c>
      <c r="O1832" s="5" t="s">
        <v>42</v>
      </c>
      <c r="P1832" s="5">
        <v>5.0216640000000003</v>
      </c>
      <c r="Q1832" s="5" t="s">
        <v>799</v>
      </c>
      <c r="R1832" s="5">
        <v>-69.662527999999995</v>
      </c>
      <c r="S1832" s="1" t="s">
        <v>49</v>
      </c>
      <c r="T1832" s="7">
        <v>331412</v>
      </c>
      <c r="U1832" s="7">
        <v>270827</v>
      </c>
      <c r="V1832" s="7">
        <v>157170</v>
      </c>
      <c r="W1832" s="7">
        <v>17812</v>
      </c>
      <c r="X1832" s="7">
        <v>412579</v>
      </c>
      <c r="Y1832" s="7">
        <v>382236</v>
      </c>
      <c r="Z1832" s="7">
        <v>355395</v>
      </c>
      <c r="AA1832" s="7">
        <v>331412</v>
      </c>
      <c r="AB1832" s="5">
        <v>34.627000000000002</v>
      </c>
      <c r="AC1832" s="5">
        <v>52.139000000000003</v>
      </c>
      <c r="AD1832" s="5">
        <v>-28.940999999999999</v>
      </c>
      <c r="AE1832" s="5">
        <v>-7.742</v>
      </c>
      <c r="AF1832" s="7">
        <v>207119000</v>
      </c>
      <c r="AG1832" s="7">
        <v>206629000</v>
      </c>
      <c r="AH1832" s="7">
        <v>189803000</v>
      </c>
      <c r="AI1832" s="5">
        <v>78.77</v>
      </c>
      <c r="AJ1832" s="7">
        <v>307</v>
      </c>
      <c r="AK1832" s="7">
        <v>163151141</v>
      </c>
      <c r="AL1832" s="6">
        <v>1228.5280909999999</v>
      </c>
      <c r="AM1832" s="7">
        <v>193263126</v>
      </c>
      <c r="AN1832" s="5">
        <v>93.304069999999996</v>
      </c>
    </row>
    <row r="1833" spans="1:40" x14ac:dyDescent="0.3">
      <c r="A1833" s="4" t="s">
        <v>1882</v>
      </c>
      <c r="B1833" s="2">
        <v>4279712</v>
      </c>
      <c r="C1833" s="1" t="s">
        <v>54</v>
      </c>
      <c r="D1833" s="5">
        <v>1562.4350056999999</v>
      </c>
      <c r="E1833" s="6">
        <v>3886.3390049999998</v>
      </c>
      <c r="F1833" s="6">
        <v>3859.0538649999999</v>
      </c>
      <c r="G1833" s="5">
        <v>0.09</v>
      </c>
      <c r="H1833" s="5">
        <v>35.517241379310299</v>
      </c>
      <c r="I1833" s="5">
        <v>0.09</v>
      </c>
      <c r="J1833" s="5">
        <v>35.517241379310299</v>
      </c>
      <c r="K1833" s="5">
        <v>0.80178761673707</v>
      </c>
      <c r="L1833" s="5">
        <v>0.80178761673707</v>
      </c>
      <c r="M1833" s="5">
        <v>5.6718060000000001</v>
      </c>
      <c r="N1833" s="5" t="s">
        <v>42</v>
      </c>
      <c r="O1833" s="5" t="s">
        <v>42</v>
      </c>
      <c r="P1833" s="5">
        <v>2.8586490000000002</v>
      </c>
      <c r="Q1833" s="5">
        <v>11.13124</v>
      </c>
      <c r="R1833" s="5">
        <v>10.7500525516742</v>
      </c>
      <c r="S1833" s="1" t="s">
        <v>49</v>
      </c>
      <c r="T1833" s="7">
        <v>1350103</v>
      </c>
      <c r="U1833" s="7">
        <v>1204566</v>
      </c>
      <c r="V1833" s="7">
        <v>790727</v>
      </c>
      <c r="W1833" s="7">
        <v>477357</v>
      </c>
      <c r="X1833" s="7">
        <v>1383986</v>
      </c>
      <c r="Y1833" s="7">
        <v>1374757</v>
      </c>
      <c r="Z1833" s="7">
        <v>1363428</v>
      </c>
      <c r="AA1833" s="7">
        <v>1350103</v>
      </c>
      <c r="AB1833" s="5">
        <v>29.478000000000002</v>
      </c>
      <c r="AC1833" s="5">
        <v>28.254999999999999</v>
      </c>
      <c r="AD1833" s="5">
        <v>25.402999999999999</v>
      </c>
      <c r="AE1833" s="5">
        <v>24.408999999999999</v>
      </c>
      <c r="AF1833" s="7">
        <v>153628657</v>
      </c>
      <c r="AG1833" s="7">
        <v>155240677</v>
      </c>
      <c r="AH1833" s="7">
        <v>156172739</v>
      </c>
      <c r="AI1833" s="5">
        <v>92.28</v>
      </c>
      <c r="AJ1833" s="7">
        <v>265</v>
      </c>
      <c r="AK1833" s="7">
        <v>139989139</v>
      </c>
      <c r="AL1833" s="6">
        <v>1441.8881309999999</v>
      </c>
      <c r="AM1833" s="7">
        <v>147250733</v>
      </c>
      <c r="AN1833" s="5">
        <v>97.071719999999999</v>
      </c>
    </row>
    <row r="1834" spans="1:40" x14ac:dyDescent="0.3">
      <c r="A1834" s="4" t="s">
        <v>1883</v>
      </c>
      <c r="B1834" s="2">
        <v>4994421</v>
      </c>
      <c r="C1834" s="1" t="s">
        <v>41</v>
      </c>
      <c r="D1834" s="5">
        <v>1429.02052521</v>
      </c>
      <c r="E1834" s="6">
        <v>1745.0205249999999</v>
      </c>
      <c r="F1834" s="6" t="s">
        <v>42</v>
      </c>
      <c r="G1834" s="5">
        <v>0.48</v>
      </c>
      <c r="H1834" s="5">
        <v>17.032661999999998</v>
      </c>
      <c r="I1834" s="5">
        <v>0.48</v>
      </c>
      <c r="J1834" s="5">
        <v>17.032661999999998</v>
      </c>
      <c r="K1834" s="5">
        <v>4.1768916200000001</v>
      </c>
      <c r="L1834" s="5">
        <v>2.8490061600000001</v>
      </c>
      <c r="M1834" s="5">
        <v>13.065032</v>
      </c>
      <c r="N1834" s="5" t="s">
        <v>42</v>
      </c>
      <c r="O1834" s="5" t="s">
        <v>42</v>
      </c>
      <c r="P1834" s="5">
        <v>1.3363959999999999</v>
      </c>
      <c r="Q1834" s="5">
        <v>8.5178630000000002</v>
      </c>
      <c r="R1834" s="5">
        <v>8.5178630000000002</v>
      </c>
      <c r="S1834" s="1" t="s">
        <v>49</v>
      </c>
      <c r="T1834" s="7">
        <v>1261498</v>
      </c>
      <c r="U1834" s="7">
        <v>1297919</v>
      </c>
      <c r="V1834" s="7">
        <v>1200398</v>
      </c>
      <c r="W1834" s="7">
        <v>1103262</v>
      </c>
      <c r="X1834" s="7">
        <v>1305766</v>
      </c>
      <c r="Y1834" s="7">
        <v>1272502</v>
      </c>
      <c r="Z1834" s="7">
        <v>1255449</v>
      </c>
      <c r="AA1834" s="7">
        <v>1261498</v>
      </c>
      <c r="AB1834" s="5">
        <v>34.963999999999999</v>
      </c>
      <c r="AC1834" s="5">
        <v>37.051000000000002</v>
      </c>
      <c r="AD1834" s="8">
        <v>11.663</v>
      </c>
      <c r="AE1834" s="5">
        <v>13.933999999999999</v>
      </c>
      <c r="AF1834" s="7">
        <v>58304101</v>
      </c>
      <c r="AG1834" s="7">
        <v>58303000</v>
      </c>
      <c r="AH1834" s="7">
        <v>58107000</v>
      </c>
      <c r="AI1834" s="5">
        <v>95.48</v>
      </c>
      <c r="AJ1834" s="7">
        <v>285</v>
      </c>
      <c r="AK1834" s="7">
        <v>55666376</v>
      </c>
      <c r="AL1834" s="6">
        <v>1364.382875</v>
      </c>
      <c r="AM1834" s="7">
        <v>56997060</v>
      </c>
      <c r="AN1834" s="5">
        <v>97.759119999999996</v>
      </c>
    </row>
    <row r="1835" spans="1:40" x14ac:dyDescent="0.3">
      <c r="A1835" s="4" t="s">
        <v>1884</v>
      </c>
      <c r="B1835" s="2">
        <v>4912974</v>
      </c>
      <c r="C1835" s="1" t="s">
        <v>54</v>
      </c>
      <c r="D1835" s="5">
        <v>1409.9295891199999</v>
      </c>
      <c r="E1835" s="6">
        <v>5418.0295889999998</v>
      </c>
      <c r="F1835" s="6" t="s">
        <v>42</v>
      </c>
      <c r="G1835" s="5">
        <v>-0.02</v>
      </c>
      <c r="H1835" s="5" t="s">
        <v>799</v>
      </c>
      <c r="I1835" s="5">
        <v>-0.02</v>
      </c>
      <c r="J1835" s="5" t="s">
        <v>799</v>
      </c>
      <c r="K1835" s="5">
        <v>3.2349219699999998</v>
      </c>
      <c r="L1835" s="5">
        <v>0.35821035000000001</v>
      </c>
      <c r="M1835" s="5">
        <v>9.2632849999999998</v>
      </c>
      <c r="N1835" s="5" t="s">
        <v>42</v>
      </c>
      <c r="O1835" s="5" t="s">
        <v>42</v>
      </c>
      <c r="P1835" s="5">
        <v>1.286332</v>
      </c>
      <c r="Q1835" s="5">
        <v>8.3805560000000003</v>
      </c>
      <c r="R1835" s="5">
        <v>8.3805560000000003</v>
      </c>
      <c r="S1835" s="1" t="s">
        <v>49</v>
      </c>
      <c r="T1835" s="7">
        <v>4284800</v>
      </c>
      <c r="U1835" s="7">
        <v>3995700</v>
      </c>
      <c r="V1835" s="7">
        <v>3133400</v>
      </c>
      <c r="W1835" s="7">
        <v>1589500</v>
      </c>
      <c r="X1835" s="7">
        <v>4212000</v>
      </c>
      <c r="Y1835" s="7">
        <v>4239700</v>
      </c>
      <c r="Z1835" s="7">
        <v>4261600</v>
      </c>
      <c r="AA1835" s="7">
        <v>4284800</v>
      </c>
      <c r="AB1835" s="5">
        <v>32.716000000000001</v>
      </c>
      <c r="AC1835" s="5">
        <v>31.481000000000002</v>
      </c>
      <c r="AD1835" s="8">
        <v>11.414999999999999</v>
      </c>
      <c r="AE1835" s="8">
        <v>10.738</v>
      </c>
      <c r="AF1835" s="7">
        <v>183800000</v>
      </c>
      <c r="AG1835" s="7">
        <v>183800000</v>
      </c>
      <c r="AH1835" s="7">
        <v>184600000</v>
      </c>
      <c r="AI1835" s="5">
        <v>76.69</v>
      </c>
      <c r="AJ1835" s="7">
        <v>355</v>
      </c>
      <c r="AK1835" s="7">
        <v>140970842</v>
      </c>
      <c r="AL1835" s="6">
        <v>1081.2463580000001</v>
      </c>
      <c r="AM1835" s="7">
        <v>140672679</v>
      </c>
      <c r="AN1835" s="5">
        <v>76.525769999999994</v>
      </c>
    </row>
    <row r="1836" spans="1:40" x14ac:dyDescent="0.3">
      <c r="A1836" s="4" t="s">
        <v>1885</v>
      </c>
      <c r="B1836" s="2">
        <v>4915526</v>
      </c>
      <c r="C1836" s="1" t="s">
        <v>41</v>
      </c>
      <c r="D1836" s="5">
        <v>1095.4071067</v>
      </c>
      <c r="E1836" s="6">
        <v>4360.507106</v>
      </c>
      <c r="F1836" s="6" t="s">
        <v>42</v>
      </c>
      <c r="G1836" s="5">
        <v>-0.84</v>
      </c>
      <c r="H1836" s="5">
        <v>13.554073000000001</v>
      </c>
      <c r="I1836" s="5">
        <v>-0.84</v>
      </c>
      <c r="J1836" s="5">
        <v>13.554073000000001</v>
      </c>
      <c r="K1836" s="5" t="s">
        <v>799</v>
      </c>
      <c r="L1836" s="5">
        <v>4.8335032299999998</v>
      </c>
      <c r="M1836" s="5" t="s">
        <v>799</v>
      </c>
      <c r="N1836" s="5" t="s">
        <v>42</v>
      </c>
      <c r="O1836" s="5" t="s">
        <v>42</v>
      </c>
      <c r="P1836" s="5">
        <v>1.984575</v>
      </c>
      <c r="Q1836" s="5">
        <v>5.7617690000000001</v>
      </c>
      <c r="R1836" s="5">
        <v>5.7617690000000001</v>
      </c>
      <c r="S1836" s="1" t="s">
        <v>45</v>
      </c>
      <c r="T1836" s="7">
        <v>2205300</v>
      </c>
      <c r="U1836" s="7">
        <v>1964400</v>
      </c>
      <c r="V1836" s="7">
        <v>1304000</v>
      </c>
      <c r="W1836" s="7">
        <v>436512</v>
      </c>
      <c r="X1836" s="7">
        <v>2197200</v>
      </c>
      <c r="Y1836" s="7">
        <v>2211100</v>
      </c>
      <c r="Z1836" s="7">
        <v>2196100</v>
      </c>
      <c r="AA1836" s="7">
        <v>2205300</v>
      </c>
      <c r="AB1836" s="5">
        <v>32.825000000000003</v>
      </c>
      <c r="AC1836" s="5">
        <v>32.058999999999997</v>
      </c>
      <c r="AD1836" s="5">
        <v>23.861000000000001</v>
      </c>
      <c r="AE1836" s="8">
        <v>23.18</v>
      </c>
      <c r="AF1836" s="7">
        <v>38500000</v>
      </c>
      <c r="AG1836" s="7">
        <v>39300000</v>
      </c>
      <c r="AH1836" s="7">
        <v>40190000</v>
      </c>
      <c r="AI1836" s="5">
        <v>99.52</v>
      </c>
      <c r="AJ1836" s="7">
        <v>271</v>
      </c>
      <c r="AK1836" s="7">
        <v>38319888</v>
      </c>
      <c r="AL1836" s="6">
        <v>1090.2008129999999</v>
      </c>
      <c r="AM1836" s="7">
        <v>26979998</v>
      </c>
      <c r="AN1836" s="5">
        <v>70.072659999999999</v>
      </c>
    </row>
    <row r="1837" spans="1:40" x14ac:dyDescent="0.3">
      <c r="A1837" s="4" t="s">
        <v>1886</v>
      </c>
      <c r="B1837" s="2">
        <v>4107863</v>
      </c>
      <c r="C1837" s="1" t="s">
        <v>41</v>
      </c>
      <c r="D1837" s="5">
        <v>1440.9665065199999</v>
      </c>
      <c r="E1837" s="6">
        <v>1422.887506</v>
      </c>
      <c r="F1837" s="6">
        <v>1422.8875069999999</v>
      </c>
      <c r="G1837" s="5">
        <v>1.47</v>
      </c>
      <c r="H1837" s="5">
        <v>17.320955000000001</v>
      </c>
      <c r="I1837" s="5">
        <v>1.47</v>
      </c>
      <c r="J1837" s="5">
        <v>17.320955000000001</v>
      </c>
      <c r="K1837" s="5">
        <v>2.9495238499999998</v>
      </c>
      <c r="L1837" s="5">
        <v>2.8041797900000001</v>
      </c>
      <c r="M1837" s="5">
        <v>16.608733000000001</v>
      </c>
      <c r="N1837" s="5">
        <v>17.176158653625802</v>
      </c>
      <c r="O1837" s="5">
        <v>9.8917727962504198</v>
      </c>
      <c r="P1837" s="5">
        <v>2.7582879999999999</v>
      </c>
      <c r="Q1837" s="5">
        <v>8.3914480000000005</v>
      </c>
      <c r="R1837" s="5">
        <v>8.3914480000000005</v>
      </c>
      <c r="S1837" s="1" t="s">
        <v>49</v>
      </c>
      <c r="T1837" s="7">
        <v>501478</v>
      </c>
      <c r="U1837" s="7">
        <v>477870</v>
      </c>
      <c r="V1837" s="7">
        <v>395377</v>
      </c>
      <c r="W1837" s="7">
        <v>184413</v>
      </c>
      <c r="X1837" s="7">
        <v>515859</v>
      </c>
      <c r="Y1837" s="7">
        <v>510951</v>
      </c>
      <c r="Z1837" s="7">
        <v>506491</v>
      </c>
      <c r="AA1837" s="7">
        <v>501478</v>
      </c>
      <c r="AB1837" s="5">
        <v>66.218999999999994</v>
      </c>
      <c r="AC1837" s="5">
        <v>65.900999999999996</v>
      </c>
      <c r="AD1837" s="5">
        <v>32.533000000000001</v>
      </c>
      <c r="AE1837" s="5">
        <v>32.512999999999998</v>
      </c>
      <c r="AF1837" s="7">
        <v>18368473</v>
      </c>
      <c r="AG1837" s="7">
        <v>18409671</v>
      </c>
      <c r="AH1837" s="7">
        <v>19148691</v>
      </c>
      <c r="AI1837" s="5">
        <v>63.34</v>
      </c>
      <c r="AJ1837" s="7">
        <v>232</v>
      </c>
      <c r="AK1837" s="7">
        <v>11647021</v>
      </c>
      <c r="AL1837" s="6">
        <v>912.66056500000002</v>
      </c>
      <c r="AM1837" s="7">
        <v>12624703</v>
      </c>
      <c r="AN1837" s="5">
        <v>68.653350000000003</v>
      </c>
    </row>
    <row r="1838" spans="1:40" x14ac:dyDescent="0.3">
      <c r="A1838" s="4" t="s">
        <v>1887</v>
      </c>
      <c r="B1838" s="2">
        <v>5288099</v>
      </c>
      <c r="C1838" s="1" t="s">
        <v>41</v>
      </c>
      <c r="D1838" s="5">
        <v>2640.3949213800001</v>
      </c>
      <c r="E1838" s="6">
        <v>3020.0557709999998</v>
      </c>
      <c r="F1838" s="6" t="s">
        <v>42</v>
      </c>
      <c r="G1838" s="5">
        <v>-0.60545046916257761</v>
      </c>
      <c r="H1838" s="5" t="s">
        <v>799</v>
      </c>
      <c r="I1838" s="5">
        <v>-0.60545046916257761</v>
      </c>
      <c r="J1838" s="5" t="s">
        <v>799</v>
      </c>
      <c r="K1838" s="5" t="s">
        <v>799</v>
      </c>
      <c r="L1838" s="5">
        <v>3.7460352299999999</v>
      </c>
      <c r="M1838" s="5" t="s">
        <v>799</v>
      </c>
      <c r="N1838" s="5" t="s">
        <v>42</v>
      </c>
      <c r="O1838" s="5" t="s">
        <v>42</v>
      </c>
      <c r="P1838" s="5">
        <v>2.9117199999999999</v>
      </c>
      <c r="Q1838" s="5">
        <v>165.507881</v>
      </c>
      <c r="R1838" s="5">
        <v>165.507881</v>
      </c>
      <c r="S1838" s="1" t="s">
        <v>49</v>
      </c>
      <c r="T1838" s="7">
        <v>995915.96513842908</v>
      </c>
      <c r="U1838" s="7">
        <v>1217541.745896731</v>
      </c>
      <c r="V1838" s="7">
        <v>1404735.3691160881</v>
      </c>
      <c r="W1838" s="7">
        <v>953919.58509960247</v>
      </c>
      <c r="X1838" s="7">
        <v>1010353.1210327796</v>
      </c>
      <c r="Y1838" s="7">
        <v>971454.99413068022</v>
      </c>
      <c r="Z1838" s="7">
        <v>971404.22545015311</v>
      </c>
      <c r="AA1838" s="7">
        <v>995915.96513842908</v>
      </c>
      <c r="AB1838" s="8">
        <v>12.063000000000001</v>
      </c>
      <c r="AC1838" s="5">
        <v>16.055</v>
      </c>
      <c r="AD1838" s="5">
        <v>-7.2990000000000004</v>
      </c>
      <c r="AE1838" s="5">
        <v>-0.20699999999999999</v>
      </c>
      <c r="AF1838" s="7">
        <v>243725527</v>
      </c>
      <c r="AG1838" s="7">
        <v>239791623</v>
      </c>
      <c r="AH1838" s="7">
        <v>237642372</v>
      </c>
      <c r="AI1838" s="5">
        <v>11.45</v>
      </c>
      <c r="AJ1838" s="7">
        <v>74</v>
      </c>
      <c r="AK1838" s="7">
        <v>26389355</v>
      </c>
      <c r="AL1838" s="6">
        <v>302.42200800000001</v>
      </c>
      <c r="AM1838" s="7">
        <v>102783732</v>
      </c>
      <c r="AN1838" s="5">
        <v>44.588520000000003</v>
      </c>
    </row>
    <row r="1839" spans="1:40" x14ac:dyDescent="0.3">
      <c r="A1839" s="4" t="s">
        <v>1888</v>
      </c>
      <c r="B1839" s="2">
        <v>6578094</v>
      </c>
      <c r="C1839" s="1" t="s">
        <v>41</v>
      </c>
      <c r="D1839" s="5">
        <v>2174.8785440400002</v>
      </c>
      <c r="E1839" s="6">
        <v>2238.500544</v>
      </c>
      <c r="F1839" s="6" t="s">
        <v>42</v>
      </c>
      <c r="G1839" s="5">
        <v>-0.20699999999999999</v>
      </c>
      <c r="H1839" s="5" t="s">
        <v>799</v>
      </c>
      <c r="I1839" s="5">
        <v>-0.20699999999999999</v>
      </c>
      <c r="J1839" s="5" t="s">
        <v>799</v>
      </c>
      <c r="K1839" s="5">
        <v>112.80205656</v>
      </c>
      <c r="L1839" s="5">
        <v>6.8831372499999999</v>
      </c>
      <c r="M1839" s="5" t="s">
        <v>799</v>
      </c>
      <c r="N1839" s="5" t="s">
        <v>42</v>
      </c>
      <c r="O1839" s="5" t="s">
        <v>42</v>
      </c>
      <c r="P1839" s="5">
        <v>4.2627709999999999</v>
      </c>
      <c r="Q1839" s="5" t="s">
        <v>799</v>
      </c>
      <c r="R1839" s="5">
        <v>-36.793236999999998</v>
      </c>
      <c r="S1839" s="1" t="s">
        <v>49</v>
      </c>
      <c r="T1839" s="7">
        <v>463406</v>
      </c>
      <c r="U1839" s="7">
        <v>380921</v>
      </c>
      <c r="V1839" s="7">
        <v>218336</v>
      </c>
      <c r="W1839" s="7">
        <v>141406</v>
      </c>
      <c r="X1839" s="7">
        <v>525128</v>
      </c>
      <c r="Y1839" s="7">
        <v>502357</v>
      </c>
      <c r="Z1839" s="7">
        <v>480770</v>
      </c>
      <c r="AA1839" s="7">
        <v>463406</v>
      </c>
      <c r="AB1839" s="5">
        <v>38.466999999999999</v>
      </c>
      <c r="AC1839" s="5">
        <v>39.131</v>
      </c>
      <c r="AD1839" s="5">
        <v>-13.192</v>
      </c>
      <c r="AE1839" s="5">
        <v>-11.680999999999999</v>
      </c>
      <c r="AF1839" s="7">
        <v>49444955</v>
      </c>
      <c r="AG1839" s="7">
        <v>48998964</v>
      </c>
      <c r="AH1839" s="7">
        <v>48022443</v>
      </c>
      <c r="AI1839" s="5">
        <v>94.47</v>
      </c>
      <c r="AJ1839" s="7">
        <v>180</v>
      </c>
      <c r="AK1839" s="7">
        <v>46821612</v>
      </c>
      <c r="AL1839" s="6">
        <v>2054.532334</v>
      </c>
      <c r="AM1839" s="7">
        <v>42410772</v>
      </c>
      <c r="AN1839" s="5">
        <v>85.56729</v>
      </c>
    </row>
    <row r="1840" spans="1:40" x14ac:dyDescent="0.3">
      <c r="A1840" s="4" t="s">
        <v>1889</v>
      </c>
      <c r="B1840" s="2">
        <v>4001605</v>
      </c>
      <c r="C1840" s="1" t="s">
        <v>54</v>
      </c>
      <c r="D1840" s="5">
        <v>1330.5466160999999</v>
      </c>
      <c r="E1840" s="6">
        <v>1523.4466159999999</v>
      </c>
      <c r="F1840" s="6" t="s">
        <v>42</v>
      </c>
      <c r="G1840" s="5">
        <v>0.16</v>
      </c>
      <c r="H1840" s="5">
        <v>12.1875</v>
      </c>
      <c r="I1840" s="5">
        <v>0.16</v>
      </c>
      <c r="J1840" s="5">
        <v>12.1875</v>
      </c>
      <c r="K1840" s="5">
        <v>2.3045105399999999</v>
      </c>
      <c r="L1840" s="5">
        <v>1.42648135</v>
      </c>
      <c r="M1840" s="5">
        <v>8.3452210000000004</v>
      </c>
      <c r="N1840" s="5" t="s">
        <v>42</v>
      </c>
      <c r="O1840" s="5" t="s">
        <v>42</v>
      </c>
      <c r="P1840" s="5">
        <v>0.48314299999999999</v>
      </c>
      <c r="Q1840" s="5">
        <v>5.5197339999999997</v>
      </c>
      <c r="R1840" s="5">
        <v>5.5197339999999997</v>
      </c>
      <c r="S1840" s="1" t="s">
        <v>315</v>
      </c>
      <c r="T1840" s="7">
        <v>3159600</v>
      </c>
      <c r="U1840" s="7">
        <v>3232600</v>
      </c>
      <c r="V1840" s="7">
        <v>2772700</v>
      </c>
      <c r="W1840" s="7">
        <v>2596200</v>
      </c>
      <c r="X1840" s="7">
        <v>3153200</v>
      </c>
      <c r="Y1840" s="7">
        <v>3136200</v>
      </c>
      <c r="Z1840" s="7">
        <v>3135000</v>
      </c>
      <c r="AA1840" s="7">
        <v>3159600</v>
      </c>
      <c r="AB1840" s="5">
        <v>32.180999999999997</v>
      </c>
      <c r="AC1840" s="5">
        <v>33.271000000000001</v>
      </c>
      <c r="AD1840" s="8">
        <v>6.593</v>
      </c>
      <c r="AE1840" s="8">
        <v>6.8879999999999999</v>
      </c>
      <c r="AF1840" s="7">
        <v>113700141</v>
      </c>
      <c r="AG1840" s="7">
        <v>113952915</v>
      </c>
      <c r="AH1840" s="7">
        <v>114199328</v>
      </c>
      <c r="AI1840" s="5">
        <v>81.63</v>
      </c>
      <c r="AJ1840" s="7">
        <v>277</v>
      </c>
      <c r="AK1840" s="7">
        <v>92832287</v>
      </c>
      <c r="AL1840" s="6">
        <v>1086.137757</v>
      </c>
      <c r="AM1840" s="7">
        <v>84923817</v>
      </c>
      <c r="AN1840" s="5">
        <v>74.676730000000006</v>
      </c>
    </row>
    <row r="1841" spans="1:40" x14ac:dyDescent="0.3">
      <c r="A1841" s="4" t="s">
        <v>1890</v>
      </c>
      <c r="B1841" s="2">
        <v>4994762</v>
      </c>
      <c r="C1841" s="1" t="s">
        <v>54</v>
      </c>
      <c r="D1841" s="5">
        <v>1524.23965836</v>
      </c>
      <c r="E1841" s="6">
        <v>1722.476658</v>
      </c>
      <c r="F1841" s="6" t="s">
        <v>42</v>
      </c>
      <c r="G1841" s="8">
        <v>6.3</v>
      </c>
      <c r="H1841" s="5">
        <v>2.7279330000000002</v>
      </c>
      <c r="I1841" s="8">
        <v>6.3</v>
      </c>
      <c r="J1841" s="5">
        <v>2.7279330000000002</v>
      </c>
      <c r="K1841" s="5">
        <v>0.45010019000000001</v>
      </c>
      <c r="L1841" s="5">
        <v>0.45010019000000001</v>
      </c>
      <c r="M1841" s="5" t="s">
        <v>799</v>
      </c>
      <c r="N1841" s="5" t="s">
        <v>42</v>
      </c>
      <c r="O1841" s="5" t="s">
        <v>42</v>
      </c>
      <c r="P1841" s="5">
        <v>1.7134879999999999</v>
      </c>
      <c r="Q1841" s="5">
        <v>2.5798049999999999</v>
      </c>
      <c r="R1841" s="5">
        <v>2.5798049999999999</v>
      </c>
      <c r="S1841" s="1" t="s">
        <v>49</v>
      </c>
      <c r="T1841" s="7">
        <v>973583</v>
      </c>
      <c r="U1841" s="7">
        <v>993344</v>
      </c>
      <c r="V1841" s="7">
        <v>689505</v>
      </c>
      <c r="W1841" s="7">
        <v>461594</v>
      </c>
      <c r="X1841" s="7">
        <v>1005246</v>
      </c>
      <c r="Y1841" s="7">
        <v>988285</v>
      </c>
      <c r="Z1841" s="7">
        <v>983458</v>
      </c>
      <c r="AA1841" s="7">
        <v>973583</v>
      </c>
      <c r="AB1841" s="5">
        <v>77.218999999999994</v>
      </c>
      <c r="AC1841" s="5">
        <v>72.997</v>
      </c>
      <c r="AD1841" s="5">
        <v>70.501000000000005</v>
      </c>
      <c r="AE1841" s="5">
        <v>66.575999999999993</v>
      </c>
      <c r="AF1841" s="7">
        <v>19333329</v>
      </c>
      <c r="AG1841" s="7">
        <v>19345643</v>
      </c>
      <c r="AH1841" s="7">
        <v>19497008</v>
      </c>
      <c r="AI1841" s="5">
        <v>20.64</v>
      </c>
      <c r="AJ1841" s="7">
        <v>150</v>
      </c>
      <c r="AK1841" s="7">
        <v>3990879</v>
      </c>
      <c r="AL1841" s="6">
        <v>314.64089999999999</v>
      </c>
      <c r="AM1841" s="7">
        <v>9737827</v>
      </c>
      <c r="AN1841" s="5">
        <v>50.368079999999999</v>
      </c>
    </row>
    <row r="1842" spans="1:40" x14ac:dyDescent="0.3">
      <c r="A1842" s="4" t="s">
        <v>1891</v>
      </c>
      <c r="B1842" s="2">
        <v>4383959</v>
      </c>
      <c r="C1842" s="1" t="s">
        <v>54</v>
      </c>
      <c r="D1842" s="5">
        <v>1488.5017471799999</v>
      </c>
      <c r="E1842" s="6">
        <v>3316.1247469999998</v>
      </c>
      <c r="F1842" s="6">
        <v>3316.1247470000003</v>
      </c>
      <c r="G1842" s="5">
        <v>0.317</v>
      </c>
      <c r="H1842" s="5">
        <v>18.855868999999998</v>
      </c>
      <c r="I1842" s="5">
        <v>0.317</v>
      </c>
      <c r="J1842" s="5">
        <v>18.855868999999998</v>
      </c>
      <c r="K1842" s="5">
        <v>0.93736149999999996</v>
      </c>
      <c r="L1842" s="5">
        <v>0.93736149999999996</v>
      </c>
      <c r="M1842" s="5">
        <v>19.828125</v>
      </c>
      <c r="N1842" s="5" t="s">
        <v>42</v>
      </c>
      <c r="O1842" s="5" t="s">
        <v>42</v>
      </c>
      <c r="P1842" s="5">
        <v>7.436191</v>
      </c>
      <c r="Q1842" s="5" t="s">
        <v>42</v>
      </c>
      <c r="R1842" s="5">
        <v>17.612164472892701</v>
      </c>
      <c r="S1842" s="1" t="s">
        <v>49</v>
      </c>
      <c r="T1842" s="7">
        <v>454914</v>
      </c>
      <c r="U1842" s="7">
        <v>357452</v>
      </c>
      <c r="V1842" s="7">
        <v>346980</v>
      </c>
      <c r="W1842" s="7">
        <v>172959</v>
      </c>
      <c r="X1842" s="7">
        <v>445944</v>
      </c>
      <c r="Y1842" s="7">
        <v>455587</v>
      </c>
      <c r="Z1842" s="7">
        <v>459053</v>
      </c>
      <c r="AA1842" s="7">
        <v>454914</v>
      </c>
      <c r="AB1842" s="8">
        <v>100</v>
      </c>
      <c r="AC1842" s="8">
        <v>100</v>
      </c>
      <c r="AD1842" s="5" t="s">
        <v>42</v>
      </c>
      <c r="AE1842" s="5" t="s">
        <v>42</v>
      </c>
      <c r="AF1842" s="7">
        <v>117161940</v>
      </c>
      <c r="AG1842" s="7">
        <v>116744389</v>
      </c>
      <c r="AH1842" s="7">
        <v>109563525</v>
      </c>
      <c r="AI1842" s="5">
        <v>28.68</v>
      </c>
      <c r="AJ1842" s="7">
        <v>215</v>
      </c>
      <c r="AK1842" s="7">
        <v>33643936</v>
      </c>
      <c r="AL1842" s="6">
        <v>426.94154700000001</v>
      </c>
      <c r="AM1842" s="7">
        <v>40108075</v>
      </c>
      <c r="AN1842" s="5">
        <v>99.702820000000003</v>
      </c>
    </row>
    <row r="1843" spans="1:40" x14ac:dyDescent="0.3">
      <c r="A1843" s="4" t="s">
        <v>1892</v>
      </c>
      <c r="B1843" s="2">
        <v>4257707</v>
      </c>
      <c r="C1843" s="1" t="s">
        <v>41</v>
      </c>
      <c r="D1843" s="5">
        <v>1494.4130319999999</v>
      </c>
      <c r="E1843" s="6">
        <v>1371.428032</v>
      </c>
      <c r="F1843" s="6">
        <v>1411.237032</v>
      </c>
      <c r="G1843" s="5">
        <v>0.32800000000000001</v>
      </c>
      <c r="H1843" s="5">
        <v>21.055118</v>
      </c>
      <c r="I1843" s="5">
        <v>0.32800000000000001</v>
      </c>
      <c r="J1843" s="5">
        <v>21.055118</v>
      </c>
      <c r="K1843" s="5">
        <v>9.2879471999999996</v>
      </c>
      <c r="L1843" s="5">
        <v>3.1689973899999999</v>
      </c>
      <c r="M1843" s="5">
        <v>21.581921000000001</v>
      </c>
      <c r="N1843" s="5" t="s">
        <v>42</v>
      </c>
      <c r="O1843" s="5" t="s">
        <v>42</v>
      </c>
      <c r="P1843" s="5">
        <v>2.5447099999999998</v>
      </c>
      <c r="Q1843" s="5">
        <v>13.076413000000001</v>
      </c>
      <c r="R1843" s="5">
        <v>13.076413000000001</v>
      </c>
      <c r="S1843" s="1" t="s">
        <v>49</v>
      </c>
      <c r="T1843" s="7">
        <v>514584</v>
      </c>
      <c r="U1843" s="7">
        <v>474736</v>
      </c>
      <c r="V1843" s="7">
        <v>461035</v>
      </c>
      <c r="W1843" s="7">
        <v>382903</v>
      </c>
      <c r="X1843" s="7">
        <v>538933</v>
      </c>
      <c r="Y1843" s="7">
        <v>532613</v>
      </c>
      <c r="Z1843" s="7">
        <v>524112</v>
      </c>
      <c r="AA1843" s="7">
        <v>514584</v>
      </c>
      <c r="AB1843" s="5">
        <v>42.673999999999999</v>
      </c>
      <c r="AC1843" s="5">
        <v>43.402000000000001</v>
      </c>
      <c r="AD1843" s="5">
        <v>18.434000000000001</v>
      </c>
      <c r="AE1843" s="5">
        <v>18.472999999999999</v>
      </c>
      <c r="AF1843" s="7">
        <v>55854000</v>
      </c>
      <c r="AG1843" s="7">
        <v>55797000</v>
      </c>
      <c r="AH1843" s="7">
        <v>55397000</v>
      </c>
      <c r="AI1843" s="5">
        <v>36.619999999999997</v>
      </c>
      <c r="AJ1843" s="7">
        <v>233</v>
      </c>
      <c r="AK1843" s="7">
        <v>20467946</v>
      </c>
      <c r="AL1843" s="6">
        <v>547.31287599999996</v>
      </c>
      <c r="AM1843" s="7">
        <v>30617247</v>
      </c>
      <c r="AN1843" s="8">
        <v>54.784399999999998</v>
      </c>
    </row>
    <row r="1844" spans="1:40" x14ac:dyDescent="0.3">
      <c r="A1844" s="4" t="s">
        <v>1893</v>
      </c>
      <c r="B1844" s="2">
        <v>100489</v>
      </c>
      <c r="C1844" s="1" t="s">
        <v>41</v>
      </c>
      <c r="D1844" s="5">
        <v>1402.3495101999999</v>
      </c>
      <c r="E1844" s="6" t="s">
        <v>42</v>
      </c>
      <c r="F1844" s="6">
        <v>1050.8445100000001</v>
      </c>
      <c r="G1844" s="8">
        <v>1.31</v>
      </c>
      <c r="H1844" s="5">
        <v>9.5719489981785095</v>
      </c>
      <c r="I1844" s="8">
        <v>1.31</v>
      </c>
      <c r="J1844" s="5">
        <v>9.5719489981785095</v>
      </c>
      <c r="K1844" s="5">
        <v>1.7814578105766199</v>
      </c>
      <c r="L1844" s="5">
        <v>1.5426647809227299</v>
      </c>
      <c r="M1844" s="5">
        <v>13.677771999999999</v>
      </c>
      <c r="N1844" s="5" t="s">
        <v>42</v>
      </c>
      <c r="O1844" s="5" t="s">
        <v>42</v>
      </c>
      <c r="P1844" s="5" t="s">
        <v>42</v>
      </c>
      <c r="Q1844" s="5" t="s">
        <v>42</v>
      </c>
      <c r="R1844" s="5" t="s">
        <v>42</v>
      </c>
      <c r="S1844" s="1" t="s">
        <v>49</v>
      </c>
      <c r="T1844" s="7">
        <v>323366</v>
      </c>
      <c r="U1844" s="7">
        <v>264022</v>
      </c>
      <c r="V1844" s="7">
        <v>214833</v>
      </c>
      <c r="W1844" s="7">
        <v>206133</v>
      </c>
      <c r="X1844" s="7">
        <v>304343</v>
      </c>
      <c r="Y1844" s="7">
        <v>313189</v>
      </c>
      <c r="Z1844" s="7">
        <v>319506</v>
      </c>
      <c r="AA1844" s="7">
        <v>323366</v>
      </c>
      <c r="AB1844" s="5" t="s">
        <v>42</v>
      </c>
      <c r="AC1844" s="5" t="s">
        <v>42</v>
      </c>
      <c r="AD1844" s="5" t="s">
        <v>42</v>
      </c>
      <c r="AE1844" s="5" t="s">
        <v>42</v>
      </c>
      <c r="AF1844" s="7">
        <v>26685899</v>
      </c>
      <c r="AG1844" s="7">
        <v>26683436</v>
      </c>
      <c r="AH1844" s="7">
        <v>26648826</v>
      </c>
      <c r="AI1844" s="5">
        <v>77.790000000000006</v>
      </c>
      <c r="AJ1844" s="7">
        <v>242</v>
      </c>
      <c r="AK1844" s="7">
        <v>20759768</v>
      </c>
      <c r="AL1844" s="6">
        <v>1090.925808</v>
      </c>
      <c r="AM1844" s="7">
        <v>25430112</v>
      </c>
      <c r="AN1844" s="5">
        <v>95.293819999999997</v>
      </c>
    </row>
    <row r="1845" spans="1:40" x14ac:dyDescent="0.3">
      <c r="A1845" s="4" t="s">
        <v>1894</v>
      </c>
      <c r="B1845" s="2">
        <v>5144414</v>
      </c>
      <c r="C1845" s="1" t="s">
        <v>54</v>
      </c>
      <c r="D1845" s="5">
        <v>1524.8705964799999</v>
      </c>
      <c r="E1845" s="6">
        <v>1373.361596</v>
      </c>
      <c r="F1845" s="6" t="s">
        <v>42</v>
      </c>
      <c r="G1845" s="5">
        <v>-0.21199999999999999</v>
      </c>
      <c r="H1845" s="5" t="s">
        <v>799</v>
      </c>
      <c r="I1845" s="5">
        <v>-0.21199999999999999</v>
      </c>
      <c r="J1845" s="5" t="s">
        <v>799</v>
      </c>
      <c r="K1845" s="5">
        <v>17.495590830000001</v>
      </c>
      <c r="L1845" s="5">
        <v>8.2804674499999997</v>
      </c>
      <c r="M1845" s="5">
        <v>20.623701000000001</v>
      </c>
      <c r="N1845" s="5" t="s">
        <v>42</v>
      </c>
      <c r="O1845" s="5" t="s">
        <v>42</v>
      </c>
      <c r="P1845" s="5">
        <v>3.03329</v>
      </c>
      <c r="Q1845" s="5" t="s">
        <v>799</v>
      </c>
      <c r="R1845" s="5" t="s">
        <v>799</v>
      </c>
      <c r="S1845" s="1" t="s">
        <v>45</v>
      </c>
      <c r="T1845" s="7">
        <v>431661</v>
      </c>
      <c r="U1845" s="7">
        <v>396087</v>
      </c>
      <c r="V1845" s="7">
        <v>346738</v>
      </c>
      <c r="W1845" s="7">
        <v>305420</v>
      </c>
      <c r="X1845" s="7">
        <v>452763</v>
      </c>
      <c r="Y1845" s="7">
        <v>445683</v>
      </c>
      <c r="Z1845" s="7">
        <v>438335</v>
      </c>
      <c r="AA1845" s="7">
        <v>431661</v>
      </c>
      <c r="AB1845" s="5">
        <v>68.010999999999996</v>
      </c>
      <c r="AC1845" s="5">
        <v>69.472999999999999</v>
      </c>
      <c r="AD1845" s="8">
        <v>-8.64</v>
      </c>
      <c r="AE1845" s="5">
        <v>-3.093</v>
      </c>
      <c r="AF1845" s="7">
        <v>153717000</v>
      </c>
      <c r="AG1845" s="7">
        <v>151477000</v>
      </c>
      <c r="AH1845" s="7">
        <v>143094000</v>
      </c>
      <c r="AI1845" s="5">
        <v>73.010000000000005</v>
      </c>
      <c r="AJ1845" s="7">
        <v>269</v>
      </c>
      <c r="AK1845" s="7">
        <v>112225665</v>
      </c>
      <c r="AL1845" s="6">
        <v>1113.2785960000001</v>
      </c>
      <c r="AM1845" s="7">
        <v>143311203</v>
      </c>
      <c r="AN1845" s="5">
        <v>93.230670000000003</v>
      </c>
    </row>
    <row r="1846" spans="1:40" x14ac:dyDescent="0.3">
      <c r="A1846" s="4" t="s">
        <v>1895</v>
      </c>
      <c r="B1846" s="2">
        <v>9768877</v>
      </c>
      <c r="C1846" s="1" t="s">
        <v>41</v>
      </c>
      <c r="D1846" s="5">
        <v>1662.0331922</v>
      </c>
      <c r="E1846" s="6">
        <v>1539.6501920000001</v>
      </c>
      <c r="F1846" s="6" t="s">
        <v>42</v>
      </c>
      <c r="G1846" s="5">
        <v>-0.33400000000000002</v>
      </c>
      <c r="H1846" s="5" t="s">
        <v>799</v>
      </c>
      <c r="I1846" s="5">
        <v>-0.33400000000000002</v>
      </c>
      <c r="J1846" s="5" t="s">
        <v>799</v>
      </c>
      <c r="K1846" s="5">
        <v>11.314741039999999</v>
      </c>
      <c r="L1846" s="5">
        <v>10.604929050000001</v>
      </c>
      <c r="M1846" s="5" t="s">
        <v>799</v>
      </c>
      <c r="N1846" s="5" t="s">
        <v>42</v>
      </c>
      <c r="O1846" s="5" t="s">
        <v>42</v>
      </c>
      <c r="P1846" s="5">
        <v>11.099938</v>
      </c>
      <c r="Q1846" s="5" t="s">
        <v>799</v>
      </c>
      <c r="R1846" s="5">
        <v>-8.6173210000000005</v>
      </c>
      <c r="S1846" s="1" t="s">
        <v>49</v>
      </c>
      <c r="T1846" s="7">
        <v>59606</v>
      </c>
      <c r="U1846" s="7">
        <v>3686</v>
      </c>
      <c r="V1846" s="7" t="s">
        <v>42</v>
      </c>
      <c r="W1846" s="7" t="s">
        <v>42</v>
      </c>
      <c r="X1846" s="7">
        <v>138708</v>
      </c>
      <c r="Y1846" s="7">
        <v>132062</v>
      </c>
      <c r="Z1846" s="7">
        <v>106394</v>
      </c>
      <c r="AA1846" s="7">
        <v>59606</v>
      </c>
      <c r="AB1846" s="5">
        <v>91.632999999999996</v>
      </c>
      <c r="AC1846" s="5">
        <v>89.569000000000003</v>
      </c>
      <c r="AD1846" s="5" t="s">
        <v>799</v>
      </c>
      <c r="AE1846" s="5">
        <v>-129.34200000000001</v>
      </c>
      <c r="AF1846" s="7">
        <v>116998829</v>
      </c>
      <c r="AG1846" s="7">
        <v>116480267</v>
      </c>
      <c r="AH1846" s="7">
        <v>61858044</v>
      </c>
      <c r="AI1846" s="5">
        <v>86.05</v>
      </c>
      <c r="AJ1846" s="7">
        <v>225</v>
      </c>
      <c r="AK1846" s="7">
        <v>100711732</v>
      </c>
      <c r="AL1846" s="6">
        <v>1430.1065940000001</v>
      </c>
      <c r="AM1846" s="7">
        <v>84302141</v>
      </c>
      <c r="AN1846" s="5">
        <v>72.025660000000002</v>
      </c>
    </row>
    <row r="1847" spans="1:40" x14ac:dyDescent="0.3">
      <c r="A1847" s="4" t="s">
        <v>1896</v>
      </c>
      <c r="B1847" s="2">
        <v>4090254</v>
      </c>
      <c r="C1847" s="1" t="s">
        <v>41</v>
      </c>
      <c r="D1847" s="5">
        <v>1415.1164920199999</v>
      </c>
      <c r="E1847" s="6">
        <v>1884.3874920000001</v>
      </c>
      <c r="F1847" s="6">
        <v>1876.3874920000001</v>
      </c>
      <c r="G1847" s="5">
        <v>0.67</v>
      </c>
      <c r="H1847" s="5">
        <v>22.358117</v>
      </c>
      <c r="I1847" s="5">
        <v>0.67</v>
      </c>
      <c r="J1847" s="5">
        <v>22.358117</v>
      </c>
      <c r="K1847" s="5" t="s">
        <v>799</v>
      </c>
      <c r="L1847" s="5">
        <v>4.9416569399999997</v>
      </c>
      <c r="M1847" s="5">
        <v>13.030768999999999</v>
      </c>
      <c r="N1847" s="5">
        <v>23.655117841559601</v>
      </c>
      <c r="O1847" s="5">
        <v>29.995836678050001</v>
      </c>
      <c r="P1847" s="5">
        <v>1.599758</v>
      </c>
      <c r="Q1847" s="5">
        <v>10.485509</v>
      </c>
      <c r="R1847" s="5">
        <v>10.485509</v>
      </c>
      <c r="S1847" s="1" t="s">
        <v>49</v>
      </c>
      <c r="T1847" s="7">
        <v>1169258</v>
      </c>
      <c r="U1847" s="7">
        <v>1089752</v>
      </c>
      <c r="V1847" s="7">
        <v>1046487</v>
      </c>
      <c r="W1847" s="7">
        <v>990533</v>
      </c>
      <c r="X1847" s="7">
        <v>1177920</v>
      </c>
      <c r="Y1847" s="7">
        <v>1169645</v>
      </c>
      <c r="Z1847" s="7">
        <v>1165654</v>
      </c>
      <c r="AA1847" s="7">
        <v>1169258</v>
      </c>
      <c r="AB1847" s="5">
        <v>47.399000000000001</v>
      </c>
      <c r="AC1847" s="8">
        <v>47.67</v>
      </c>
      <c r="AD1847" s="5">
        <v>14.833</v>
      </c>
      <c r="AE1847" s="5">
        <v>14.172000000000001</v>
      </c>
      <c r="AF1847" s="7">
        <v>28045000</v>
      </c>
      <c r="AG1847" s="7">
        <v>28344000</v>
      </c>
      <c r="AH1847" s="7">
        <v>28457000</v>
      </c>
      <c r="AI1847" s="5">
        <v>107.38</v>
      </c>
      <c r="AJ1847" s="7">
        <v>320</v>
      </c>
      <c r="AK1847" s="7">
        <v>29901673</v>
      </c>
      <c r="AL1847" s="6">
        <v>1519.6030209999999</v>
      </c>
      <c r="AM1847" s="7">
        <v>26473457</v>
      </c>
      <c r="AN1847" s="5">
        <v>95.072109999999995</v>
      </c>
    </row>
    <row r="1848" spans="1:40" x14ac:dyDescent="0.3">
      <c r="A1848" s="4" t="s">
        <v>1897</v>
      </c>
      <c r="B1848" s="2">
        <v>5429719</v>
      </c>
      <c r="C1848" s="1" t="s">
        <v>54</v>
      </c>
      <c r="D1848" s="5">
        <v>1310.1395411999999</v>
      </c>
      <c r="E1848" s="6">
        <v>5631.6785410000002</v>
      </c>
      <c r="F1848" s="6">
        <v>5631.6785410000011</v>
      </c>
      <c r="G1848" s="5">
        <v>0.27</v>
      </c>
      <c r="H1848" s="5">
        <v>10.7882352941176</v>
      </c>
      <c r="I1848" s="5">
        <v>0.27</v>
      </c>
      <c r="J1848" s="5">
        <v>10.7882352941176</v>
      </c>
      <c r="K1848" s="5">
        <v>0.63065232000000004</v>
      </c>
      <c r="L1848" s="5">
        <v>0.57265704469757306</v>
      </c>
      <c r="M1848" s="5">
        <v>24.650538000000001</v>
      </c>
      <c r="N1848" s="5" t="s">
        <v>42</v>
      </c>
      <c r="O1848" s="5" t="s">
        <v>42</v>
      </c>
      <c r="P1848" s="5">
        <v>14.04167</v>
      </c>
      <c r="Q1848" s="5">
        <v>17.708901000000001</v>
      </c>
      <c r="R1848" s="5">
        <v>17.0475085399816</v>
      </c>
      <c r="S1848" s="1" t="s">
        <v>49</v>
      </c>
      <c r="T1848" s="7">
        <v>376707</v>
      </c>
      <c r="U1848" s="7">
        <v>279368</v>
      </c>
      <c r="V1848" s="7">
        <v>193293</v>
      </c>
      <c r="W1848" s="7">
        <v>158731</v>
      </c>
      <c r="X1848" s="7">
        <v>402669</v>
      </c>
      <c r="Y1848" s="7">
        <v>400237</v>
      </c>
      <c r="Z1848" s="7">
        <v>396241</v>
      </c>
      <c r="AA1848" s="7">
        <v>376707</v>
      </c>
      <c r="AB1848" s="5">
        <v>98.093000000000004</v>
      </c>
      <c r="AC1848" s="5">
        <v>98.221000000000004</v>
      </c>
      <c r="AD1848" s="5">
        <v>76.968999999999994</v>
      </c>
      <c r="AE1848" s="5">
        <v>78.893000000000001</v>
      </c>
      <c r="AF1848" s="7">
        <v>71436000</v>
      </c>
      <c r="AG1848" s="7">
        <v>71435000</v>
      </c>
      <c r="AH1848" s="7">
        <v>71066000</v>
      </c>
      <c r="AI1848" s="5">
        <v>77.45</v>
      </c>
      <c r="AJ1848" s="7">
        <v>273</v>
      </c>
      <c r="AK1848" s="7">
        <v>55327992</v>
      </c>
      <c r="AL1848" s="6">
        <v>1014.715373</v>
      </c>
      <c r="AM1848" s="7">
        <v>55382611</v>
      </c>
      <c r="AN1848" s="8">
        <v>77.5274</v>
      </c>
    </row>
    <row r="1849" spans="1:40" x14ac:dyDescent="0.3">
      <c r="A1849" s="4" t="s">
        <v>1898</v>
      </c>
      <c r="B1849" s="2">
        <v>6675765</v>
      </c>
      <c r="C1849" s="1" t="s">
        <v>54</v>
      </c>
      <c r="D1849" s="5">
        <v>1347.3689168999999</v>
      </c>
      <c r="E1849" s="6">
        <v>1591.141916</v>
      </c>
      <c r="F1849" s="6" t="s">
        <v>42</v>
      </c>
      <c r="G1849" s="5">
        <v>0.155</v>
      </c>
      <c r="H1849" s="5">
        <v>22.152542</v>
      </c>
      <c r="I1849" s="5">
        <v>0.155</v>
      </c>
      <c r="J1849" s="5">
        <v>22.152542</v>
      </c>
      <c r="K1849" s="5">
        <v>2.1050088599999999</v>
      </c>
      <c r="L1849" s="5">
        <v>1.6868869399999999</v>
      </c>
      <c r="M1849" s="5">
        <v>13.202019999999999</v>
      </c>
      <c r="N1849" s="5" t="s">
        <v>42</v>
      </c>
      <c r="O1849" s="5" t="s">
        <v>42</v>
      </c>
      <c r="P1849" s="5">
        <v>1.076632</v>
      </c>
      <c r="Q1849" s="5">
        <v>4.4590630000000004</v>
      </c>
      <c r="R1849" s="5">
        <v>4.4590630000000004</v>
      </c>
      <c r="S1849" s="1" t="s">
        <v>49</v>
      </c>
      <c r="T1849" s="7">
        <v>1585353</v>
      </c>
      <c r="U1849" s="7">
        <v>1387420</v>
      </c>
      <c r="V1849" s="7">
        <v>764620</v>
      </c>
      <c r="W1849" s="7">
        <v>605105</v>
      </c>
      <c r="X1849" s="7">
        <v>1477888</v>
      </c>
      <c r="Y1849" s="7">
        <v>1495812</v>
      </c>
      <c r="Z1849" s="7">
        <v>1535309</v>
      </c>
      <c r="AA1849" s="7">
        <v>1585353</v>
      </c>
      <c r="AB1849" s="5">
        <v>23.369</v>
      </c>
      <c r="AC1849" s="5">
        <v>25.652999999999999</v>
      </c>
      <c r="AD1849" s="5">
        <v>13.784000000000001</v>
      </c>
      <c r="AE1849" s="5">
        <v>14.597</v>
      </c>
      <c r="AF1849" s="7">
        <v>102797453</v>
      </c>
      <c r="AG1849" s="7">
        <v>102799602</v>
      </c>
      <c r="AH1849" s="7">
        <v>103917951</v>
      </c>
      <c r="AI1849" s="5">
        <v>91.65</v>
      </c>
      <c r="AJ1849" s="7">
        <v>270</v>
      </c>
      <c r="AK1849" s="7">
        <v>94484117</v>
      </c>
      <c r="AL1849" s="6">
        <v>1234.9074089999999</v>
      </c>
      <c r="AM1849" s="7">
        <v>98267720</v>
      </c>
      <c r="AN1849" s="5">
        <v>95.323490000000007</v>
      </c>
    </row>
    <row r="1850" spans="1:40" x14ac:dyDescent="0.3">
      <c r="A1850" s="4" t="s">
        <v>1899</v>
      </c>
      <c r="B1850" s="2">
        <v>4980475</v>
      </c>
      <c r="C1850" s="1" t="s">
        <v>54</v>
      </c>
      <c r="D1850" s="5">
        <v>1482.24399066</v>
      </c>
      <c r="E1850" s="6">
        <v>1820.98099</v>
      </c>
      <c r="F1850" s="6" t="s">
        <v>42</v>
      </c>
      <c r="G1850" s="5">
        <v>0.218</v>
      </c>
      <c r="H1850" s="5">
        <v>9.18</v>
      </c>
      <c r="I1850" s="5">
        <v>0.218</v>
      </c>
      <c r="J1850" s="5">
        <v>9.18</v>
      </c>
      <c r="K1850" s="5">
        <v>1.44</v>
      </c>
      <c r="L1850" s="5">
        <v>1.4379699199999998</v>
      </c>
      <c r="M1850" s="5">
        <v>7.8394529999999998</v>
      </c>
      <c r="N1850" s="5" t="s">
        <v>42</v>
      </c>
      <c r="O1850" s="5" t="s">
        <v>42</v>
      </c>
      <c r="P1850" s="5">
        <v>3.1194109999999999</v>
      </c>
      <c r="Q1850" s="5">
        <v>6.1491790000000002</v>
      </c>
      <c r="R1850" s="5">
        <v>6.1491790000000002</v>
      </c>
      <c r="S1850" s="1" t="s">
        <v>49</v>
      </c>
      <c r="T1850" s="7">
        <v>560556</v>
      </c>
      <c r="U1850" s="7">
        <v>473658</v>
      </c>
      <c r="V1850" s="7">
        <v>311006</v>
      </c>
      <c r="W1850" s="7">
        <v>691039</v>
      </c>
      <c r="X1850" s="7">
        <v>583758</v>
      </c>
      <c r="Y1850" s="7">
        <v>573216</v>
      </c>
      <c r="Z1850" s="7">
        <v>575026</v>
      </c>
      <c r="AA1850" s="7">
        <v>560556</v>
      </c>
      <c r="AB1850" s="8">
        <v>56.99</v>
      </c>
      <c r="AC1850" s="5">
        <v>55.548000000000002</v>
      </c>
      <c r="AD1850" s="5">
        <v>51.953000000000003</v>
      </c>
      <c r="AE1850" s="5">
        <v>50.728999999999999</v>
      </c>
      <c r="AF1850" s="7">
        <v>161464487</v>
      </c>
      <c r="AG1850" s="7">
        <v>161464487</v>
      </c>
      <c r="AH1850" s="7">
        <v>160999542</v>
      </c>
      <c r="AI1850" s="8">
        <v>61.7</v>
      </c>
      <c r="AJ1850" s="7">
        <v>260</v>
      </c>
      <c r="AK1850" s="7">
        <v>99621219</v>
      </c>
      <c r="AL1850" s="6">
        <v>914.52278999999999</v>
      </c>
      <c r="AM1850" s="7">
        <v>139272292</v>
      </c>
      <c r="AN1850" s="5">
        <v>86.255679999999998</v>
      </c>
    </row>
    <row r="1851" spans="1:40" x14ac:dyDescent="0.3">
      <c r="A1851" s="4" t="s">
        <v>1900</v>
      </c>
      <c r="B1851" s="2">
        <v>100703</v>
      </c>
      <c r="C1851" s="1" t="s">
        <v>41</v>
      </c>
      <c r="D1851" s="5">
        <v>1340.61992824</v>
      </c>
      <c r="E1851" s="6" t="s">
        <v>42</v>
      </c>
      <c r="F1851" s="6">
        <v>1229.045928</v>
      </c>
      <c r="G1851" s="5">
        <v>0.55000000000000004</v>
      </c>
      <c r="H1851" s="5">
        <v>12.1494845360825</v>
      </c>
      <c r="I1851" s="5">
        <v>0.55000000000000004</v>
      </c>
      <c r="J1851" s="5">
        <v>12.1494845360825</v>
      </c>
      <c r="K1851" s="5">
        <v>1.29746013222592</v>
      </c>
      <c r="L1851" s="5">
        <v>0.95551643640529094</v>
      </c>
      <c r="M1851" s="5">
        <v>8.0388809999999999</v>
      </c>
      <c r="N1851" s="5" t="s">
        <v>42</v>
      </c>
      <c r="O1851" s="5" t="s">
        <v>42</v>
      </c>
      <c r="P1851" s="5" t="s">
        <v>42</v>
      </c>
      <c r="Q1851" s="5" t="s">
        <v>42</v>
      </c>
      <c r="R1851" s="5" t="s">
        <v>42</v>
      </c>
      <c r="S1851" s="1" t="s">
        <v>49</v>
      </c>
      <c r="T1851" s="7">
        <v>441076</v>
      </c>
      <c r="U1851" s="7">
        <v>450042</v>
      </c>
      <c r="V1851" s="7">
        <v>402245</v>
      </c>
      <c r="W1851" s="7">
        <v>399930</v>
      </c>
      <c r="X1851" s="7">
        <v>445524</v>
      </c>
      <c r="Y1851" s="7">
        <v>435927</v>
      </c>
      <c r="Z1851" s="7">
        <v>426986</v>
      </c>
      <c r="AA1851" s="7">
        <v>441076</v>
      </c>
      <c r="AB1851" s="5" t="s">
        <v>42</v>
      </c>
      <c r="AC1851" s="5" t="s">
        <v>42</v>
      </c>
      <c r="AD1851" s="5" t="s">
        <v>42</v>
      </c>
      <c r="AE1851" s="5" t="s">
        <v>42</v>
      </c>
      <c r="AF1851" s="7">
        <v>56872241</v>
      </c>
      <c r="AG1851" s="7">
        <v>56746937</v>
      </c>
      <c r="AH1851" s="7">
        <v>55342017</v>
      </c>
      <c r="AI1851" s="5">
        <v>58.16</v>
      </c>
      <c r="AJ1851" s="7">
        <v>229</v>
      </c>
      <c r="AK1851" s="7">
        <v>33081949</v>
      </c>
      <c r="AL1851" s="6">
        <v>779.74153699999999</v>
      </c>
      <c r="AM1851" s="7">
        <v>53342852</v>
      </c>
      <c r="AN1851" s="8">
        <v>93.784300000000002</v>
      </c>
    </row>
    <row r="1852" spans="1:40" x14ac:dyDescent="0.3">
      <c r="A1852" s="4" t="s">
        <v>1901</v>
      </c>
      <c r="B1852" s="2">
        <v>103232</v>
      </c>
      <c r="C1852" s="1" t="s">
        <v>54</v>
      </c>
      <c r="D1852" s="5">
        <v>1477.0040500800001</v>
      </c>
      <c r="E1852" s="6">
        <v>2337.0450500000002</v>
      </c>
      <c r="F1852" s="6">
        <v>2337.24505</v>
      </c>
      <c r="G1852" s="5">
        <v>0.108</v>
      </c>
      <c r="H1852" s="5">
        <v>144</v>
      </c>
      <c r="I1852" s="5">
        <v>0.108</v>
      </c>
      <c r="J1852" s="5">
        <v>144</v>
      </c>
      <c r="K1852" s="5">
        <v>2.6800995481040002</v>
      </c>
      <c r="L1852" s="5">
        <v>2.6800995481040002</v>
      </c>
      <c r="M1852" s="5">
        <v>20.503834000000001</v>
      </c>
      <c r="N1852" s="5" t="s">
        <v>42</v>
      </c>
      <c r="O1852" s="5" t="s">
        <v>42</v>
      </c>
      <c r="P1852" s="5">
        <v>9.9363740000000007</v>
      </c>
      <c r="Q1852" s="5">
        <v>23.012830999999998</v>
      </c>
      <c r="R1852" s="5">
        <v>20.187124176923302</v>
      </c>
      <c r="S1852" s="1" t="s">
        <v>49</v>
      </c>
      <c r="T1852" s="7">
        <v>228501</v>
      </c>
      <c r="U1852" s="7">
        <v>203333</v>
      </c>
      <c r="V1852" s="7">
        <v>195185</v>
      </c>
      <c r="W1852" s="7">
        <v>172973</v>
      </c>
      <c r="X1852" s="7">
        <v>243806</v>
      </c>
      <c r="Y1852" s="7">
        <v>238815</v>
      </c>
      <c r="Z1852" s="7">
        <v>233657</v>
      </c>
      <c r="AA1852" s="7">
        <v>228501</v>
      </c>
      <c r="AB1852" s="5">
        <v>53.465000000000003</v>
      </c>
      <c r="AC1852" s="5">
        <v>54.402999999999999</v>
      </c>
      <c r="AD1852" s="8">
        <v>41.96</v>
      </c>
      <c r="AE1852" s="5">
        <v>43.177999999999997</v>
      </c>
      <c r="AF1852" s="7">
        <v>78697000</v>
      </c>
      <c r="AG1852" s="7">
        <v>72750000</v>
      </c>
      <c r="AH1852" s="7">
        <v>66172000</v>
      </c>
      <c r="AI1852" s="5">
        <v>77.25</v>
      </c>
      <c r="AJ1852" s="7">
        <v>272</v>
      </c>
      <c r="AK1852" s="7">
        <v>60947773</v>
      </c>
      <c r="AL1852" s="6">
        <v>1140.9423099999999</v>
      </c>
      <c r="AM1852" s="7">
        <v>73894316</v>
      </c>
      <c r="AN1852" s="5">
        <v>93.655910000000006</v>
      </c>
    </row>
    <row r="1853" spans="1:40" x14ac:dyDescent="0.3">
      <c r="A1853" s="4" t="s">
        <v>1902</v>
      </c>
      <c r="B1853" s="2">
        <v>4422251</v>
      </c>
      <c r="C1853" s="1" t="s">
        <v>54</v>
      </c>
      <c r="D1853" s="5">
        <v>1437.2036660599999</v>
      </c>
      <c r="E1853" s="6" t="s">
        <v>42</v>
      </c>
      <c r="F1853" s="6">
        <v>3428.804666</v>
      </c>
      <c r="G1853" s="5">
        <v>0.22</v>
      </c>
      <c r="H1853" s="5">
        <v>14.8157894736842</v>
      </c>
      <c r="I1853" s="5">
        <v>0.22</v>
      </c>
      <c r="J1853" s="5">
        <v>14.8157894736842</v>
      </c>
      <c r="K1853" s="5">
        <v>0.97313801363414398</v>
      </c>
      <c r="L1853" s="5">
        <v>0.93867858625007594</v>
      </c>
      <c r="M1853" s="5">
        <v>5.6499509063441904</v>
      </c>
      <c r="N1853" s="5" t="s">
        <v>42</v>
      </c>
      <c r="O1853" s="5" t="s">
        <v>42</v>
      </c>
      <c r="P1853" s="5" t="s">
        <v>42</v>
      </c>
      <c r="Q1853" s="5" t="s">
        <v>42</v>
      </c>
      <c r="R1853" s="5">
        <v>9.5182969524169092</v>
      </c>
      <c r="S1853" s="1" t="s">
        <v>49</v>
      </c>
      <c r="T1853" s="7">
        <v>278592</v>
      </c>
      <c r="U1853" s="7">
        <v>348305</v>
      </c>
      <c r="V1853" s="7">
        <v>174899</v>
      </c>
      <c r="W1853" s="7">
        <v>148642</v>
      </c>
      <c r="X1853" s="7">
        <v>276898</v>
      </c>
      <c r="Y1853" s="7">
        <v>284785</v>
      </c>
      <c r="Z1853" s="7">
        <v>281744</v>
      </c>
      <c r="AA1853" s="7">
        <v>278592</v>
      </c>
      <c r="AB1853" s="5">
        <v>74.856999999999999</v>
      </c>
      <c r="AC1853" s="8">
        <v>74.53</v>
      </c>
      <c r="AD1853" s="5" t="s">
        <v>42</v>
      </c>
      <c r="AE1853" s="5" t="s">
        <v>42</v>
      </c>
      <c r="AF1853" s="7">
        <v>127765243</v>
      </c>
      <c r="AG1853" s="7">
        <v>127866107</v>
      </c>
      <c r="AH1853" s="7">
        <v>126911689</v>
      </c>
      <c r="AI1853" s="5">
        <v>64.63</v>
      </c>
      <c r="AJ1853" s="7">
        <v>247</v>
      </c>
      <c r="AK1853" s="7">
        <v>82495931</v>
      </c>
      <c r="AL1853" s="6">
        <v>928.90418299999999</v>
      </c>
      <c r="AM1853" s="7">
        <v>112941618</v>
      </c>
      <c r="AN1853" s="8">
        <v>88.485900000000001</v>
      </c>
    </row>
    <row r="1854" spans="1:40" x14ac:dyDescent="0.3">
      <c r="A1854" s="4" t="s">
        <v>1903</v>
      </c>
      <c r="B1854" s="2">
        <v>4359623</v>
      </c>
      <c r="C1854" s="1" t="s">
        <v>54</v>
      </c>
      <c r="D1854" s="5">
        <v>1297.1506176</v>
      </c>
      <c r="E1854" s="6">
        <v>1533.5506170000001</v>
      </c>
      <c r="F1854" s="6">
        <v>1533.550618</v>
      </c>
      <c r="G1854" s="8">
        <v>1.597</v>
      </c>
      <c r="H1854" s="5">
        <v>6.4</v>
      </c>
      <c r="I1854" s="8">
        <v>1.597</v>
      </c>
      <c r="J1854" s="5">
        <v>6.4</v>
      </c>
      <c r="K1854" s="5">
        <v>0.81345781770277792</v>
      </c>
      <c r="L1854" s="5">
        <v>0.81345781770277792</v>
      </c>
      <c r="M1854" s="5" t="s">
        <v>799</v>
      </c>
      <c r="N1854" s="5" t="s">
        <v>42</v>
      </c>
      <c r="O1854" s="5" t="s">
        <v>42</v>
      </c>
      <c r="P1854" s="5">
        <v>1.016</v>
      </c>
      <c r="Q1854" s="5">
        <v>6.1961639999999996</v>
      </c>
      <c r="R1854" s="5">
        <v>5.6153446268765999</v>
      </c>
      <c r="S1854" s="1" t="s">
        <v>43</v>
      </c>
      <c r="T1854" s="7" t="s">
        <v>42</v>
      </c>
      <c r="U1854" s="7" t="s">
        <v>42</v>
      </c>
      <c r="V1854" s="7" t="s">
        <v>42</v>
      </c>
      <c r="W1854" s="7" t="s">
        <v>42</v>
      </c>
      <c r="X1854" s="7" t="s">
        <v>42</v>
      </c>
      <c r="Y1854" s="7" t="s">
        <v>42</v>
      </c>
      <c r="Z1854" s="7" t="s">
        <v>42</v>
      </c>
      <c r="AA1854" s="7" t="s">
        <v>42</v>
      </c>
      <c r="AB1854" s="5">
        <v>23.803999999999998</v>
      </c>
      <c r="AC1854" s="5">
        <v>23.803999999999998</v>
      </c>
      <c r="AD1854" s="5">
        <v>16.152000000000001</v>
      </c>
      <c r="AE1854" s="5">
        <v>16.152000000000001</v>
      </c>
      <c r="AF1854" s="7">
        <v>50653637</v>
      </c>
      <c r="AG1854" s="7">
        <v>50607995</v>
      </c>
      <c r="AH1854" s="7">
        <v>49903713</v>
      </c>
      <c r="AI1854" s="8">
        <v>35.799999999999997</v>
      </c>
      <c r="AJ1854" s="7">
        <v>218</v>
      </c>
      <c r="AK1854" s="7">
        <v>18137469</v>
      </c>
      <c r="AL1854" s="6">
        <v>464.31920600000001</v>
      </c>
      <c r="AM1854" s="7">
        <v>18987607</v>
      </c>
      <c r="AN1854" s="5">
        <v>37.473120000000002</v>
      </c>
    </row>
    <row r="1855" spans="1:40" x14ac:dyDescent="0.3">
      <c r="A1855" s="4" t="s">
        <v>1904</v>
      </c>
      <c r="B1855" s="2">
        <v>4992183</v>
      </c>
      <c r="C1855" s="1" t="s">
        <v>41</v>
      </c>
      <c r="D1855" s="5">
        <v>1493.6051475899999</v>
      </c>
      <c r="E1855" s="6">
        <v>951.32014700000002</v>
      </c>
      <c r="F1855" s="6" t="s">
        <v>42</v>
      </c>
      <c r="G1855" s="5">
        <v>-0.02</v>
      </c>
      <c r="H1855" s="5" t="s">
        <v>799</v>
      </c>
      <c r="I1855" s="5">
        <v>-0.02</v>
      </c>
      <c r="J1855" s="5" t="s">
        <v>799</v>
      </c>
      <c r="K1855" s="5">
        <v>1.9721228099999999</v>
      </c>
      <c r="L1855" s="5">
        <v>1.88433619</v>
      </c>
      <c r="M1855" s="5">
        <v>74.080189000000004</v>
      </c>
      <c r="N1855" s="5" t="s">
        <v>42</v>
      </c>
      <c r="O1855" s="5" t="s">
        <v>42</v>
      </c>
      <c r="P1855" s="5">
        <v>4.7634119999999998</v>
      </c>
      <c r="Q1855" s="5" t="s">
        <v>799</v>
      </c>
      <c r="R1855" s="5">
        <v>-41.919918000000003</v>
      </c>
      <c r="S1855" s="1" t="s">
        <v>49</v>
      </c>
      <c r="T1855" s="7">
        <v>219786</v>
      </c>
      <c r="U1855" s="7">
        <v>271518</v>
      </c>
      <c r="V1855" s="7">
        <v>322006</v>
      </c>
      <c r="W1855" s="7">
        <v>193331</v>
      </c>
      <c r="X1855" s="7">
        <v>199714</v>
      </c>
      <c r="Y1855" s="7">
        <v>208206</v>
      </c>
      <c r="Z1855" s="7">
        <v>215784</v>
      </c>
      <c r="AA1855" s="7">
        <v>219786</v>
      </c>
      <c r="AB1855" s="5">
        <v>35.737000000000002</v>
      </c>
      <c r="AC1855" s="5">
        <v>43.872</v>
      </c>
      <c r="AD1855" s="5">
        <v>-23.231999999999999</v>
      </c>
      <c r="AE1855" s="5">
        <v>-13.898</v>
      </c>
      <c r="AF1855" s="7">
        <v>47604224</v>
      </c>
      <c r="AG1855" s="7">
        <v>47535212</v>
      </c>
      <c r="AH1855" s="7">
        <v>48968244</v>
      </c>
      <c r="AI1855" s="5">
        <v>89.58</v>
      </c>
      <c r="AJ1855" s="7">
        <v>195</v>
      </c>
      <c r="AK1855" s="7">
        <v>42597614</v>
      </c>
      <c r="AL1855" s="6">
        <v>1337.991055</v>
      </c>
      <c r="AM1855" s="7">
        <v>42968729</v>
      </c>
      <c r="AN1855" s="5">
        <v>90.361750000000001</v>
      </c>
    </row>
    <row r="1856" spans="1:40" x14ac:dyDescent="0.3">
      <c r="A1856" s="4" t="s">
        <v>1905</v>
      </c>
      <c r="B1856" s="2">
        <v>4147480</v>
      </c>
      <c r="C1856" s="1" t="s">
        <v>41</v>
      </c>
      <c r="D1856" s="5">
        <v>1392.91954074</v>
      </c>
      <c r="E1856" s="6" t="s">
        <v>42</v>
      </c>
      <c r="F1856" s="6">
        <v>2617.3866800000001</v>
      </c>
      <c r="G1856" s="5">
        <v>0.24299999999999999</v>
      </c>
      <c r="H1856" s="5" t="s">
        <v>799</v>
      </c>
      <c r="I1856" s="5">
        <v>0.24299999999999999</v>
      </c>
      <c r="J1856" s="5" t="s">
        <v>799</v>
      </c>
      <c r="K1856" s="5" t="s">
        <v>799</v>
      </c>
      <c r="L1856" s="5" t="s">
        <v>799</v>
      </c>
      <c r="M1856" s="5">
        <v>6.4727592653048802</v>
      </c>
      <c r="N1856" s="5" t="s">
        <v>42</v>
      </c>
      <c r="O1856" s="5" t="s">
        <v>42</v>
      </c>
      <c r="P1856" s="5" t="s">
        <v>42</v>
      </c>
      <c r="Q1856" s="5" t="s">
        <v>42</v>
      </c>
      <c r="R1856" s="5" t="s">
        <v>42</v>
      </c>
      <c r="S1856" s="1" t="s">
        <v>49</v>
      </c>
      <c r="T1856" s="7">
        <v>650932</v>
      </c>
      <c r="U1856" s="7">
        <v>657820</v>
      </c>
      <c r="V1856" s="7">
        <v>797436</v>
      </c>
      <c r="W1856" s="7">
        <v>512693</v>
      </c>
      <c r="X1856" s="7">
        <v>868926</v>
      </c>
      <c r="Y1856" s="7">
        <v>731993</v>
      </c>
      <c r="Z1856" s="7">
        <v>623734</v>
      </c>
      <c r="AA1856" s="7">
        <v>650932</v>
      </c>
      <c r="AB1856" s="5">
        <v>97.064999999999998</v>
      </c>
      <c r="AC1856" s="5">
        <v>97.781999999999996</v>
      </c>
      <c r="AD1856" s="5" t="s">
        <v>42</v>
      </c>
      <c r="AE1856" s="5" t="s">
        <v>42</v>
      </c>
      <c r="AF1856" s="7">
        <v>98568790</v>
      </c>
      <c r="AG1856" s="7">
        <v>85839218</v>
      </c>
      <c r="AH1856" s="7">
        <v>86137864</v>
      </c>
      <c r="AI1856" s="5">
        <v>86.58</v>
      </c>
      <c r="AJ1856" s="7">
        <v>195</v>
      </c>
      <c r="AK1856" s="7">
        <v>50970168</v>
      </c>
      <c r="AL1856" s="6">
        <v>1205.954174</v>
      </c>
      <c r="AM1856" s="7">
        <v>57403861</v>
      </c>
      <c r="AN1856" s="5">
        <v>97.505660000000006</v>
      </c>
    </row>
    <row r="1857" spans="1:40" x14ac:dyDescent="0.3">
      <c r="A1857" s="4" t="s">
        <v>1906</v>
      </c>
      <c r="B1857" s="2">
        <v>4993855</v>
      </c>
      <c r="C1857" s="1" t="s">
        <v>41</v>
      </c>
      <c r="D1857" s="5">
        <v>1085.6814990600001</v>
      </c>
      <c r="E1857" s="6">
        <v>19560.681498999998</v>
      </c>
      <c r="F1857" s="6" t="s">
        <v>42</v>
      </c>
      <c r="G1857" s="5">
        <v>-4.34</v>
      </c>
      <c r="H1857" s="5" t="s">
        <v>799</v>
      </c>
      <c r="I1857" s="5">
        <v>-4.34</v>
      </c>
      <c r="J1857" s="5" t="s">
        <v>799</v>
      </c>
      <c r="K1857" s="5" t="s">
        <v>799</v>
      </c>
      <c r="L1857" s="5">
        <v>1.59315932</v>
      </c>
      <c r="M1857" s="5" t="s">
        <v>799</v>
      </c>
      <c r="N1857" s="5" t="s">
        <v>42</v>
      </c>
      <c r="O1857" s="5" t="s">
        <v>42</v>
      </c>
      <c r="P1857" s="5">
        <v>2.12778</v>
      </c>
      <c r="Q1857" s="5" t="s">
        <v>799</v>
      </c>
      <c r="R1857" s="5" t="s">
        <v>799</v>
      </c>
      <c r="S1857" s="1" t="s">
        <v>49</v>
      </c>
      <c r="T1857" s="7">
        <v>9371000</v>
      </c>
      <c r="U1857" s="7">
        <v>8685000</v>
      </c>
      <c r="V1857" s="7">
        <v>7336000</v>
      </c>
      <c r="W1857" s="7">
        <v>5258000</v>
      </c>
      <c r="X1857" s="7">
        <v>9193000</v>
      </c>
      <c r="Y1857" s="7">
        <v>9320000</v>
      </c>
      <c r="Z1857" s="7">
        <v>9404000</v>
      </c>
      <c r="AA1857" s="7">
        <v>9371000</v>
      </c>
      <c r="AB1857" s="8">
        <v>20.03</v>
      </c>
      <c r="AC1857" s="5">
        <v>-2.4910000000000001</v>
      </c>
      <c r="AD1857" s="8">
        <v>9.657</v>
      </c>
      <c r="AE1857" s="5">
        <v>-11.868</v>
      </c>
      <c r="AF1857" s="7">
        <v>306512268</v>
      </c>
      <c r="AG1857" s="7">
        <v>306438879</v>
      </c>
      <c r="AH1857" s="7">
        <v>308798093</v>
      </c>
      <c r="AI1857" s="5">
        <v>32.28</v>
      </c>
      <c r="AJ1857" s="7">
        <v>293</v>
      </c>
      <c r="AK1857" s="7">
        <v>99005507</v>
      </c>
      <c r="AL1857" s="6">
        <v>350.47949399999999</v>
      </c>
      <c r="AM1857" s="7">
        <v>120838135</v>
      </c>
      <c r="AN1857" s="5">
        <v>39.400779999999997</v>
      </c>
    </row>
    <row r="1858" spans="1:40" x14ac:dyDescent="0.3">
      <c r="A1858" s="4" t="s">
        <v>1907</v>
      </c>
      <c r="B1858" s="2">
        <v>4972868</v>
      </c>
      <c r="C1858" s="1" t="s">
        <v>41</v>
      </c>
      <c r="D1858" s="5">
        <v>1389.0743531999999</v>
      </c>
      <c r="E1858" s="6">
        <v>5788.7033529999999</v>
      </c>
      <c r="F1858" s="6" t="s">
        <v>42</v>
      </c>
      <c r="G1858" s="5">
        <v>-0.16300000000000001</v>
      </c>
      <c r="H1858" s="5" t="s">
        <v>799</v>
      </c>
      <c r="I1858" s="5">
        <v>-0.16300000000000001</v>
      </c>
      <c r="J1858" s="5" t="s">
        <v>799</v>
      </c>
      <c r="K1858" s="5" t="s">
        <v>799</v>
      </c>
      <c r="L1858" s="5" t="s">
        <v>799</v>
      </c>
      <c r="M1858" s="5" t="s">
        <v>799</v>
      </c>
      <c r="N1858" s="5" t="s">
        <v>42</v>
      </c>
      <c r="O1858" s="5" t="s">
        <v>42</v>
      </c>
      <c r="P1858" s="5">
        <v>1.92835</v>
      </c>
      <c r="Q1858" s="5">
        <v>13.015312</v>
      </c>
      <c r="R1858" s="5">
        <v>13.015312</v>
      </c>
      <c r="S1858" s="1" t="s">
        <v>49</v>
      </c>
      <c r="T1858" s="7">
        <v>2907738</v>
      </c>
      <c r="U1858" s="7">
        <v>2537015</v>
      </c>
      <c r="V1858" s="7">
        <v>1688875</v>
      </c>
      <c r="W1858" s="7">
        <v>1334100</v>
      </c>
      <c r="X1858" s="7">
        <v>3001894</v>
      </c>
      <c r="Y1858" s="7">
        <v>2977641</v>
      </c>
      <c r="Z1858" s="7">
        <v>2947929</v>
      </c>
      <c r="AA1858" s="7">
        <v>2907738</v>
      </c>
      <c r="AB1858" s="5">
        <v>59.534999999999997</v>
      </c>
      <c r="AC1858" s="5">
        <v>59.262</v>
      </c>
      <c r="AD1858" s="8">
        <v>6.6040000000000001</v>
      </c>
      <c r="AE1858" s="5">
        <v>14.148999999999999</v>
      </c>
      <c r="AF1858" s="7">
        <v>385831304</v>
      </c>
      <c r="AG1858" s="7">
        <v>385662873</v>
      </c>
      <c r="AH1858" s="7">
        <v>379458000</v>
      </c>
      <c r="AI1858" s="8">
        <v>93.8</v>
      </c>
      <c r="AJ1858" s="7">
        <v>300</v>
      </c>
      <c r="AK1858" s="7">
        <v>361937922</v>
      </c>
      <c r="AL1858" s="6">
        <v>1302.9765190000001</v>
      </c>
      <c r="AM1858" s="7">
        <v>381991663</v>
      </c>
      <c r="AN1858" s="5">
        <v>98.999020000000002</v>
      </c>
    </row>
    <row r="1859" spans="1:40" x14ac:dyDescent="0.3">
      <c r="A1859" s="4" t="s">
        <v>1908</v>
      </c>
      <c r="B1859" s="2">
        <v>19273577</v>
      </c>
      <c r="C1859" s="1" t="s">
        <v>41</v>
      </c>
      <c r="D1859" s="5">
        <v>1108.1890000000001</v>
      </c>
      <c r="E1859" s="6">
        <v>846.28899999999999</v>
      </c>
      <c r="F1859" s="6">
        <v>845.28899999999999</v>
      </c>
      <c r="G1859" s="5">
        <v>1.35</v>
      </c>
      <c r="H1859" s="5" t="s">
        <v>799</v>
      </c>
      <c r="I1859" s="5">
        <v>1.35</v>
      </c>
      <c r="J1859" s="5" t="s">
        <v>799</v>
      </c>
      <c r="K1859" s="5">
        <v>6.0517852699999999</v>
      </c>
      <c r="L1859" s="5">
        <v>6.0519516217701899</v>
      </c>
      <c r="M1859" s="5">
        <v>6.5504114599353898</v>
      </c>
      <c r="N1859" s="5" t="s">
        <v>42</v>
      </c>
      <c r="O1859" s="5" t="s">
        <v>42</v>
      </c>
      <c r="P1859" s="5">
        <v>0.81015599999999999</v>
      </c>
      <c r="Q1859" s="5">
        <v>18.890378999999999</v>
      </c>
      <c r="R1859" s="5">
        <v>17.683870292887001</v>
      </c>
      <c r="S1859" s="1" t="s">
        <v>49</v>
      </c>
      <c r="T1859" s="7">
        <v>455000</v>
      </c>
      <c r="U1859" s="7">
        <v>310800</v>
      </c>
      <c r="V1859" s="7">
        <v>345400</v>
      </c>
      <c r="W1859" s="7">
        <v>346800</v>
      </c>
      <c r="X1859" s="7">
        <v>1044600</v>
      </c>
      <c r="Y1859" s="7">
        <v>854200</v>
      </c>
      <c r="Z1859" s="7">
        <v>639800</v>
      </c>
      <c r="AA1859" s="7">
        <v>455000</v>
      </c>
      <c r="AB1859" s="5">
        <v>27.187000000000001</v>
      </c>
      <c r="AC1859" s="5">
        <v>36.445</v>
      </c>
      <c r="AD1859" s="5">
        <v>-18.504999999999999</v>
      </c>
      <c r="AE1859" s="8">
        <v>4.1159999999999997</v>
      </c>
      <c r="AF1859" s="7">
        <v>15000000</v>
      </c>
      <c r="AG1859" s="7">
        <v>15000000</v>
      </c>
      <c r="AH1859" s="7">
        <v>14500000</v>
      </c>
      <c r="AI1859" s="5">
        <v>39.44</v>
      </c>
      <c r="AJ1859" s="7">
        <v>131</v>
      </c>
      <c r="AK1859" s="7">
        <v>5955512</v>
      </c>
      <c r="AL1859" s="6">
        <v>437.07502499999998</v>
      </c>
      <c r="AM1859" s="7">
        <v>9373851</v>
      </c>
      <c r="AN1859" s="5">
        <v>62.078479999999999</v>
      </c>
    </row>
    <row r="1860" spans="1:40" x14ac:dyDescent="0.3">
      <c r="A1860" s="4" t="s">
        <v>1909</v>
      </c>
      <c r="B1860" s="2">
        <v>10745099</v>
      </c>
      <c r="C1860" s="1" t="s">
        <v>54</v>
      </c>
      <c r="D1860" s="5">
        <v>1607.0862339</v>
      </c>
      <c r="E1860" s="6">
        <v>2763.8152329999998</v>
      </c>
      <c r="F1860" s="6" t="s">
        <v>42</v>
      </c>
      <c r="G1860" s="5">
        <v>0.13</v>
      </c>
      <c r="H1860" s="5">
        <v>22.635134999999998</v>
      </c>
      <c r="I1860" s="5">
        <v>0.13</v>
      </c>
      <c r="J1860" s="5">
        <v>22.635134999999998</v>
      </c>
      <c r="K1860" s="5" t="s">
        <v>799</v>
      </c>
      <c r="L1860" s="5">
        <v>3.71671598</v>
      </c>
      <c r="M1860" s="5">
        <v>31.211179999999999</v>
      </c>
      <c r="N1860" s="5" t="s">
        <v>42</v>
      </c>
      <c r="O1860" s="5" t="s">
        <v>42</v>
      </c>
      <c r="P1860" s="5">
        <v>1.820219</v>
      </c>
      <c r="Q1860" s="5">
        <v>13.124485</v>
      </c>
      <c r="R1860" s="5">
        <v>13.124485</v>
      </c>
      <c r="S1860" s="1" t="s">
        <v>49</v>
      </c>
      <c r="T1860" s="7">
        <v>1500249</v>
      </c>
      <c r="U1860" s="7">
        <v>1437229</v>
      </c>
      <c r="V1860" s="7">
        <v>1204124</v>
      </c>
      <c r="W1860" s="7">
        <v>834010</v>
      </c>
      <c r="X1860" s="7">
        <v>1518397</v>
      </c>
      <c r="Y1860" s="7">
        <v>1516298</v>
      </c>
      <c r="Z1860" s="7">
        <v>1508737</v>
      </c>
      <c r="AA1860" s="7">
        <v>1500249</v>
      </c>
      <c r="AB1860" s="5">
        <v>56.390999999999998</v>
      </c>
      <c r="AC1860" s="5">
        <v>55.064999999999998</v>
      </c>
      <c r="AD1860" s="5">
        <v>13.531000000000001</v>
      </c>
      <c r="AE1860" s="5">
        <v>13.372</v>
      </c>
      <c r="AF1860" s="7">
        <v>160106000</v>
      </c>
      <c r="AG1860" s="7">
        <v>161702000</v>
      </c>
      <c r="AH1860" s="7">
        <v>160453000</v>
      </c>
      <c r="AI1860" s="8">
        <v>22.7</v>
      </c>
      <c r="AJ1860" s="7">
        <v>141</v>
      </c>
      <c r="AK1860" s="7">
        <v>36306343</v>
      </c>
      <c r="AL1860" s="6">
        <v>364.87874699999998</v>
      </c>
      <c r="AM1860" s="7">
        <v>25024013</v>
      </c>
      <c r="AN1860" s="8">
        <v>15.648899999999999</v>
      </c>
    </row>
    <row r="1861" spans="1:40" x14ac:dyDescent="0.3">
      <c r="A1861" s="4" t="s">
        <v>1910</v>
      </c>
      <c r="B1861" s="2">
        <v>5319641</v>
      </c>
      <c r="C1861" s="1" t="s">
        <v>41</v>
      </c>
      <c r="D1861" s="5">
        <v>1421.3168740199999</v>
      </c>
      <c r="E1861" s="6">
        <v>1011.803874</v>
      </c>
      <c r="F1861" s="6" t="s">
        <v>42</v>
      </c>
      <c r="G1861" s="5">
        <v>-2.7490000000000001</v>
      </c>
      <c r="H1861" s="5" t="s">
        <v>799</v>
      </c>
      <c r="I1861" s="5">
        <v>-2.7490000000000001</v>
      </c>
      <c r="J1861" s="5" t="s">
        <v>799</v>
      </c>
      <c r="K1861" s="5">
        <v>3.54450383</v>
      </c>
      <c r="L1861" s="5">
        <v>3.54450383</v>
      </c>
      <c r="M1861" s="5" t="s">
        <v>799</v>
      </c>
      <c r="N1861" s="5" t="s">
        <v>42</v>
      </c>
      <c r="O1861" s="5" t="s">
        <v>42</v>
      </c>
      <c r="P1861" s="5" t="s">
        <v>799</v>
      </c>
      <c r="Q1861" s="5" t="s">
        <v>799</v>
      </c>
      <c r="R1861" s="5">
        <v>-6.2267060000000001</v>
      </c>
      <c r="S1861" s="1" t="s">
        <v>49</v>
      </c>
      <c r="T1861" s="7">
        <v>2447</v>
      </c>
      <c r="U1861" s="7" t="s">
        <v>42</v>
      </c>
      <c r="V1861" s="7" t="s">
        <v>42</v>
      </c>
      <c r="W1861" s="7" t="s">
        <v>42</v>
      </c>
      <c r="X1861" s="7">
        <v>1605</v>
      </c>
      <c r="Y1861" s="7">
        <v>1771</v>
      </c>
      <c r="Z1861" s="7">
        <v>2195</v>
      </c>
      <c r="AA1861" s="7">
        <v>2447</v>
      </c>
      <c r="AB1861" s="5" t="s">
        <v>799</v>
      </c>
      <c r="AC1861" s="5" t="s">
        <v>799</v>
      </c>
      <c r="AD1861" s="5" t="s">
        <v>799</v>
      </c>
      <c r="AE1861" s="5" t="s">
        <v>799</v>
      </c>
      <c r="AF1861" s="7">
        <v>17785697</v>
      </c>
      <c r="AG1861" s="7">
        <v>17755506</v>
      </c>
      <c r="AH1861" s="7">
        <v>8569827</v>
      </c>
      <c r="AI1861" s="5">
        <v>84.99</v>
      </c>
      <c r="AJ1861" s="7">
        <v>162</v>
      </c>
      <c r="AK1861" s="7">
        <v>15840441</v>
      </c>
      <c r="AL1861" s="6">
        <v>1207.9920300000001</v>
      </c>
      <c r="AM1861" s="7">
        <v>15200522</v>
      </c>
      <c r="AN1861" s="5">
        <v>81.557590000000005</v>
      </c>
    </row>
    <row r="1862" spans="1:40" x14ac:dyDescent="0.3">
      <c r="A1862" s="4" t="s">
        <v>1911</v>
      </c>
      <c r="B1862" s="2">
        <v>4228400</v>
      </c>
      <c r="C1862" s="1" t="s">
        <v>41</v>
      </c>
      <c r="D1862" s="5">
        <v>1542.8335268799999</v>
      </c>
      <c r="E1862" s="6">
        <v>1635.7835259999999</v>
      </c>
      <c r="F1862" s="6" t="s">
        <v>42</v>
      </c>
      <c r="G1862" s="5">
        <v>0.187</v>
      </c>
      <c r="H1862" s="5">
        <v>18.112175000000001</v>
      </c>
      <c r="I1862" s="5">
        <v>0.187</v>
      </c>
      <c r="J1862" s="5">
        <v>18.112175000000001</v>
      </c>
      <c r="K1862" s="5">
        <v>8.14769231</v>
      </c>
      <c r="L1862" s="5">
        <v>3.5958718099999998</v>
      </c>
      <c r="M1862" s="5">
        <v>150.454545</v>
      </c>
      <c r="N1862" s="5" t="s">
        <v>42</v>
      </c>
      <c r="O1862" s="5" t="s">
        <v>42</v>
      </c>
      <c r="P1862" s="5">
        <v>2.6229279999999999</v>
      </c>
      <c r="Q1862" s="5">
        <v>22.241336</v>
      </c>
      <c r="R1862" s="5">
        <v>22.241336</v>
      </c>
      <c r="S1862" s="1" t="s">
        <v>49</v>
      </c>
      <c r="T1862" s="7">
        <v>607907</v>
      </c>
      <c r="U1862" s="7">
        <v>624957</v>
      </c>
      <c r="V1862" s="7">
        <v>507149</v>
      </c>
      <c r="W1862" s="7">
        <v>378831</v>
      </c>
      <c r="X1862" s="7">
        <v>623648</v>
      </c>
      <c r="Y1862" s="7">
        <v>555095</v>
      </c>
      <c r="Z1862" s="7">
        <v>572318</v>
      </c>
      <c r="AA1862" s="7">
        <v>607907</v>
      </c>
      <c r="AB1862" s="5">
        <v>51.526000000000003</v>
      </c>
      <c r="AC1862" s="5">
        <v>51.923999999999999</v>
      </c>
      <c r="AD1862" s="8">
        <v>6.7649999999999997</v>
      </c>
      <c r="AE1862" s="8">
        <v>10.413</v>
      </c>
      <c r="AF1862" s="7">
        <v>116511000</v>
      </c>
      <c r="AG1862" s="7">
        <v>115998000</v>
      </c>
      <c r="AH1862" s="7">
        <v>112171000</v>
      </c>
      <c r="AI1862" s="5">
        <v>93.11</v>
      </c>
      <c r="AJ1862" s="7">
        <v>275</v>
      </c>
      <c r="AK1862" s="7">
        <v>108493718</v>
      </c>
      <c r="AL1862" s="6">
        <v>1436.4568260000001</v>
      </c>
      <c r="AM1862" s="7">
        <v>113595439</v>
      </c>
      <c r="AN1862" s="5">
        <v>97.48321</v>
      </c>
    </row>
    <row r="1863" spans="1:40" x14ac:dyDescent="0.3">
      <c r="A1863" s="4" t="s">
        <v>1912</v>
      </c>
      <c r="B1863" s="2">
        <v>103036</v>
      </c>
      <c r="C1863" s="1" t="s">
        <v>54</v>
      </c>
      <c r="D1863" s="5">
        <v>1312.2332449800001</v>
      </c>
      <c r="E1863" s="6">
        <v>2000.2492440000001</v>
      </c>
      <c r="F1863" s="6">
        <v>1998.7710140000002</v>
      </c>
      <c r="G1863" s="5">
        <v>-3.5000000000000003E-2</v>
      </c>
      <c r="H1863" s="5" t="s">
        <v>799</v>
      </c>
      <c r="I1863" s="5">
        <v>-3.5000000000000003E-2</v>
      </c>
      <c r="J1863" s="5" t="s">
        <v>799</v>
      </c>
      <c r="K1863" s="5">
        <v>1.19432874</v>
      </c>
      <c r="L1863" s="5">
        <v>1.19435791715588</v>
      </c>
      <c r="M1863" s="5">
        <v>13.468835</v>
      </c>
      <c r="N1863" s="5" t="s">
        <v>42</v>
      </c>
      <c r="O1863" s="5" t="s">
        <v>42</v>
      </c>
      <c r="P1863" s="5">
        <v>8.3509689999999992</v>
      </c>
      <c r="Q1863" s="5">
        <v>16.700475000000001</v>
      </c>
      <c r="R1863" s="5">
        <v>16.4290200953469</v>
      </c>
      <c r="S1863" s="1" t="s">
        <v>49</v>
      </c>
      <c r="T1863" s="7">
        <v>228480</v>
      </c>
      <c r="U1863" s="7">
        <v>210092</v>
      </c>
      <c r="V1863" s="7">
        <v>170950</v>
      </c>
      <c r="W1863" s="7">
        <v>176004</v>
      </c>
      <c r="X1863" s="7">
        <v>240933</v>
      </c>
      <c r="Y1863" s="7">
        <v>236529</v>
      </c>
      <c r="Z1863" s="7">
        <v>233594</v>
      </c>
      <c r="AA1863" s="7">
        <v>228480</v>
      </c>
      <c r="AB1863" s="5">
        <v>61.415999999999997</v>
      </c>
      <c r="AC1863" s="8">
        <v>60.31</v>
      </c>
      <c r="AD1863" s="5">
        <v>50.057000000000002</v>
      </c>
      <c r="AE1863" s="5">
        <v>50.003999999999998</v>
      </c>
      <c r="AF1863" s="7">
        <v>88010000</v>
      </c>
      <c r="AG1863" s="7">
        <v>88011000</v>
      </c>
      <c r="AH1863" s="7">
        <v>87832000</v>
      </c>
      <c r="AI1863" s="5">
        <v>88.89</v>
      </c>
      <c r="AJ1863" s="7">
        <v>288</v>
      </c>
      <c r="AK1863" s="7">
        <v>78234224</v>
      </c>
      <c r="AL1863" s="6">
        <v>1166.4722790000001</v>
      </c>
      <c r="AM1863" s="7">
        <v>87142820</v>
      </c>
      <c r="AN1863" s="5">
        <v>99.01437</v>
      </c>
    </row>
    <row r="1864" spans="1:40" x14ac:dyDescent="0.3">
      <c r="A1864" s="4" t="s">
        <v>1913</v>
      </c>
      <c r="B1864" s="2">
        <v>4812024</v>
      </c>
      <c r="C1864" s="1" t="s">
        <v>54</v>
      </c>
      <c r="D1864" s="5">
        <v>1347.0766398799999</v>
      </c>
      <c r="E1864" s="6">
        <v>1671.054639</v>
      </c>
      <c r="F1864" s="6" t="s">
        <v>42</v>
      </c>
      <c r="G1864" s="5">
        <v>0.38500000000000001</v>
      </c>
      <c r="H1864" s="5">
        <v>95.240127999999999</v>
      </c>
      <c r="I1864" s="5">
        <v>0.38500000000000001</v>
      </c>
      <c r="J1864" s="5">
        <v>95.240127999999999</v>
      </c>
      <c r="K1864" s="5" t="s">
        <v>799</v>
      </c>
      <c r="L1864" s="5">
        <v>2.7870081199999999</v>
      </c>
      <c r="M1864" s="5">
        <v>18.275649999999999</v>
      </c>
      <c r="N1864" s="5" t="s">
        <v>42</v>
      </c>
      <c r="O1864" s="5" t="s">
        <v>42</v>
      </c>
      <c r="P1864" s="5">
        <v>2.6148549999999999</v>
      </c>
      <c r="Q1864" s="5">
        <v>12.045721</v>
      </c>
      <c r="R1864" s="5">
        <v>12.045721</v>
      </c>
      <c r="S1864" s="1" t="s">
        <v>49</v>
      </c>
      <c r="T1864" s="7">
        <v>598630</v>
      </c>
      <c r="U1864" s="7">
        <v>547596</v>
      </c>
      <c r="V1864" s="7">
        <v>489717</v>
      </c>
      <c r="W1864" s="7">
        <v>418346</v>
      </c>
      <c r="X1864" s="7">
        <v>639062</v>
      </c>
      <c r="Y1864" s="7">
        <v>621232</v>
      </c>
      <c r="Z1864" s="7">
        <v>605681</v>
      </c>
      <c r="AA1864" s="7">
        <v>598630</v>
      </c>
      <c r="AB1864" s="5">
        <v>20.297999999999998</v>
      </c>
      <c r="AC1864" s="5">
        <v>19.693999999999999</v>
      </c>
      <c r="AD1864" s="5">
        <v>14.241</v>
      </c>
      <c r="AE1864" s="5">
        <v>13.512</v>
      </c>
      <c r="AF1864" s="7">
        <v>15076629</v>
      </c>
      <c r="AG1864" s="7">
        <v>15076629</v>
      </c>
      <c r="AH1864" s="7">
        <v>14987316</v>
      </c>
      <c r="AI1864" s="5">
        <v>112.93</v>
      </c>
      <c r="AJ1864" s="7">
        <v>309</v>
      </c>
      <c r="AK1864" s="7">
        <v>17046647</v>
      </c>
      <c r="AL1864" s="6">
        <v>1521.242778</v>
      </c>
      <c r="AM1864" s="7">
        <v>14852536</v>
      </c>
      <c r="AN1864" s="5">
        <v>98.393829999999994</v>
      </c>
    </row>
    <row r="1865" spans="1:40" x14ac:dyDescent="0.3">
      <c r="A1865" s="4" t="s">
        <v>1914</v>
      </c>
      <c r="B1865" s="2">
        <v>4286786</v>
      </c>
      <c r="C1865" s="1" t="s">
        <v>54</v>
      </c>
      <c r="D1865" s="5">
        <v>1442.5836545</v>
      </c>
      <c r="E1865" s="6">
        <v>2303.4366540000001</v>
      </c>
      <c r="F1865" s="6" t="s">
        <v>42</v>
      </c>
      <c r="G1865" s="5">
        <v>0.15</v>
      </c>
      <c r="H1865" s="5" t="s">
        <v>799</v>
      </c>
      <c r="I1865" s="5">
        <v>0.15</v>
      </c>
      <c r="J1865" s="5">
        <v>2.7147019999999999</v>
      </c>
      <c r="K1865" s="5" t="s">
        <v>799</v>
      </c>
      <c r="L1865" s="5" t="s">
        <v>799</v>
      </c>
      <c r="M1865" s="5" t="s">
        <v>799</v>
      </c>
      <c r="N1865" s="5" t="s">
        <v>42</v>
      </c>
      <c r="O1865" s="5" t="s">
        <v>42</v>
      </c>
      <c r="P1865" s="5">
        <v>1.900442</v>
      </c>
      <c r="Q1865" s="5">
        <v>13.812885</v>
      </c>
      <c r="R1865" s="5">
        <v>13.812885</v>
      </c>
      <c r="S1865" s="1" t="s">
        <v>98</v>
      </c>
      <c r="T1865" s="7">
        <v>1192043</v>
      </c>
      <c r="U1865" s="7">
        <v>1130562</v>
      </c>
      <c r="V1865" s="7">
        <v>1262704</v>
      </c>
      <c r="W1865" s="7">
        <v>1869719</v>
      </c>
      <c r="X1865" s="7">
        <v>1212053</v>
      </c>
      <c r="Y1865" s="7">
        <v>1209236</v>
      </c>
      <c r="Z1865" s="7">
        <v>1192043</v>
      </c>
      <c r="AA1865" s="7">
        <v>1158914</v>
      </c>
      <c r="AB1865" s="5">
        <v>27.082999999999998</v>
      </c>
      <c r="AC1865" s="5">
        <v>28.600999999999999</v>
      </c>
      <c r="AD1865" s="8">
        <v>12.161</v>
      </c>
      <c r="AE1865" s="8">
        <v>12.933999999999999</v>
      </c>
      <c r="AF1865" s="7">
        <v>77334487</v>
      </c>
      <c r="AG1865" s="7">
        <v>77246802</v>
      </c>
      <c r="AH1865" s="7">
        <v>76835661</v>
      </c>
      <c r="AI1865" s="5">
        <v>95.65</v>
      </c>
      <c r="AJ1865" s="7">
        <v>213</v>
      </c>
      <c r="AK1865" s="7">
        <v>73983950</v>
      </c>
      <c r="AL1865" s="6">
        <v>1379.800667</v>
      </c>
      <c r="AM1865" s="7">
        <v>69731793</v>
      </c>
      <c r="AN1865" s="5">
        <v>90.15061</v>
      </c>
    </row>
    <row r="1866" spans="1:40" x14ac:dyDescent="0.3">
      <c r="A1866" s="4" t="s">
        <v>1915</v>
      </c>
      <c r="B1866" s="2">
        <v>4204677</v>
      </c>
      <c r="C1866" s="1" t="s">
        <v>54</v>
      </c>
      <c r="D1866" s="5">
        <v>1629.7994656000001</v>
      </c>
      <c r="E1866" s="6">
        <v>5426.7994650000001</v>
      </c>
      <c r="F1866" s="6" t="s">
        <v>42</v>
      </c>
      <c r="G1866" s="5">
        <v>-0.35199999999999998</v>
      </c>
      <c r="H1866" s="5" t="s">
        <v>799</v>
      </c>
      <c r="I1866" s="5">
        <v>-0.35199999999999998</v>
      </c>
      <c r="J1866" s="5" t="s">
        <v>799</v>
      </c>
      <c r="K1866" s="5">
        <v>1.6710696100000002</v>
      </c>
      <c r="L1866" s="5">
        <v>1.00261713</v>
      </c>
      <c r="M1866" s="5">
        <v>21.020092999999999</v>
      </c>
      <c r="N1866" s="5" t="s">
        <v>42</v>
      </c>
      <c r="O1866" s="5" t="s">
        <v>42</v>
      </c>
      <c r="P1866" s="5">
        <v>0.17338600000000001</v>
      </c>
      <c r="Q1866" s="5">
        <v>6.1563239999999997</v>
      </c>
      <c r="R1866" s="5">
        <v>6.1563239999999997</v>
      </c>
      <c r="S1866" s="1" t="s">
        <v>80</v>
      </c>
      <c r="T1866" s="7">
        <v>30980000</v>
      </c>
      <c r="U1866" s="7">
        <v>30272000</v>
      </c>
      <c r="V1866" s="7">
        <v>28928000</v>
      </c>
      <c r="W1866" s="7">
        <v>26950000</v>
      </c>
      <c r="X1866" s="7">
        <v>31299000</v>
      </c>
      <c r="Y1866" s="7">
        <v>30980000</v>
      </c>
      <c r="Z1866" s="7">
        <v>30242000</v>
      </c>
      <c r="AA1866" s="7">
        <v>30251000</v>
      </c>
      <c r="AB1866" s="8">
        <v>13.56</v>
      </c>
      <c r="AC1866" s="5">
        <v>13.448</v>
      </c>
      <c r="AD1866" s="8">
        <v>1.504</v>
      </c>
      <c r="AE1866" s="8">
        <v>1.5620000000000001</v>
      </c>
      <c r="AF1866" s="7">
        <v>59900000</v>
      </c>
      <c r="AG1866" s="7">
        <v>59500000</v>
      </c>
      <c r="AH1866" s="7">
        <v>59400000</v>
      </c>
      <c r="AI1866" s="5">
        <v>89.02</v>
      </c>
      <c r="AJ1866" s="7">
        <v>283</v>
      </c>
      <c r="AK1866" s="7">
        <v>53337111</v>
      </c>
      <c r="AL1866" s="6">
        <v>1450.769419</v>
      </c>
      <c r="AM1866" s="7">
        <v>59127806</v>
      </c>
      <c r="AN1866" s="8">
        <v>98.679400000000001</v>
      </c>
    </row>
    <row r="1867" spans="1:40" x14ac:dyDescent="0.3">
      <c r="A1867" s="4" t="s">
        <v>1916</v>
      </c>
      <c r="B1867" s="2">
        <v>4416726</v>
      </c>
      <c r="C1867" s="1" t="s">
        <v>54</v>
      </c>
      <c r="D1867" s="5">
        <v>1262.9890814400001</v>
      </c>
      <c r="E1867" s="6">
        <v>1988.7780809999999</v>
      </c>
      <c r="F1867" s="6">
        <v>1988.7780809999999</v>
      </c>
      <c r="G1867" s="5">
        <v>-0.27200000000000002</v>
      </c>
      <c r="H1867" s="5" t="s">
        <v>799</v>
      </c>
      <c r="I1867" s="5">
        <v>-0.27200000000000002</v>
      </c>
      <c r="J1867" s="5" t="s">
        <v>799</v>
      </c>
      <c r="K1867" s="5" t="s">
        <v>799</v>
      </c>
      <c r="L1867" s="5">
        <v>1.2158122</v>
      </c>
      <c r="M1867" s="5">
        <v>17.400950999999999</v>
      </c>
      <c r="N1867" s="5" t="s">
        <v>799</v>
      </c>
      <c r="O1867" s="5" t="s">
        <v>799</v>
      </c>
      <c r="P1867" s="5">
        <v>0.80705099999999996</v>
      </c>
      <c r="Q1867" s="5">
        <v>15.236176</v>
      </c>
      <c r="R1867" s="5">
        <v>15.236176</v>
      </c>
      <c r="S1867" s="1" t="s">
        <v>49</v>
      </c>
      <c r="T1867" s="7">
        <v>1963896</v>
      </c>
      <c r="U1867" s="7">
        <v>1352013</v>
      </c>
      <c r="V1867" s="7">
        <v>907957</v>
      </c>
      <c r="W1867" s="7">
        <v>924639</v>
      </c>
      <c r="X1867" s="7">
        <v>2464254</v>
      </c>
      <c r="Y1867" s="7">
        <v>2353868</v>
      </c>
      <c r="Z1867" s="7">
        <v>2175859</v>
      </c>
      <c r="AA1867" s="7">
        <v>1963896</v>
      </c>
      <c r="AB1867" s="5">
        <v>23.446999999999999</v>
      </c>
      <c r="AC1867" s="5">
        <v>15.959</v>
      </c>
      <c r="AD1867" s="8">
        <v>6.492</v>
      </c>
      <c r="AE1867" s="8">
        <v>4.9880000000000004</v>
      </c>
      <c r="AF1867" s="7">
        <v>115012681</v>
      </c>
      <c r="AG1867" s="7">
        <v>114724272</v>
      </c>
      <c r="AH1867" s="7">
        <v>113252381</v>
      </c>
      <c r="AI1867" s="8">
        <v>107.02</v>
      </c>
      <c r="AJ1867" s="7">
        <v>330</v>
      </c>
      <c r="AK1867" s="7">
        <v>123096546</v>
      </c>
      <c r="AL1867" s="6">
        <v>1351.6000750000001</v>
      </c>
      <c r="AM1867" s="7">
        <v>105279145</v>
      </c>
      <c r="AN1867" s="5">
        <v>91.526129999999995</v>
      </c>
    </row>
    <row r="1868" spans="1:40" x14ac:dyDescent="0.3">
      <c r="A1868" s="4" t="s">
        <v>1917</v>
      </c>
      <c r="B1868" s="2">
        <v>4811748</v>
      </c>
      <c r="C1868" s="1" t="s">
        <v>41</v>
      </c>
      <c r="D1868" s="5">
        <v>1287.2522595999999</v>
      </c>
      <c r="E1868" s="6">
        <v>1793.7332590000001</v>
      </c>
      <c r="F1868" s="6" t="s">
        <v>42</v>
      </c>
      <c r="G1868" s="5">
        <v>-0.27600000000000002</v>
      </c>
      <c r="H1868" s="5" t="s">
        <v>799</v>
      </c>
      <c r="I1868" s="5">
        <v>-0.27600000000000002</v>
      </c>
      <c r="J1868" s="5" t="s">
        <v>799</v>
      </c>
      <c r="K1868" s="5" t="s">
        <v>799</v>
      </c>
      <c r="L1868" s="5" t="s">
        <v>799</v>
      </c>
      <c r="M1868" s="5" t="s">
        <v>799</v>
      </c>
      <c r="N1868" s="5" t="s">
        <v>42</v>
      </c>
      <c r="O1868" s="5" t="s">
        <v>42</v>
      </c>
      <c r="P1868" s="5">
        <v>3.1318510000000002</v>
      </c>
      <c r="Q1868" s="5" t="s">
        <v>799</v>
      </c>
      <c r="R1868" s="5">
        <v>-31.888024000000001</v>
      </c>
      <c r="S1868" s="1" t="s">
        <v>49</v>
      </c>
      <c r="T1868" s="7">
        <v>482262</v>
      </c>
      <c r="U1868" s="7">
        <v>350867</v>
      </c>
      <c r="V1868" s="7">
        <v>243212</v>
      </c>
      <c r="W1868" s="7">
        <v>144861</v>
      </c>
      <c r="X1868" s="7">
        <v>572739</v>
      </c>
      <c r="Y1868" s="7">
        <v>540282</v>
      </c>
      <c r="Z1868" s="7">
        <v>511629</v>
      </c>
      <c r="AA1868" s="7">
        <v>482262</v>
      </c>
      <c r="AB1868" s="5">
        <v>64.322999999999993</v>
      </c>
      <c r="AC1868" s="5">
        <v>69.466999999999999</v>
      </c>
      <c r="AD1868" s="5">
        <v>-19.105</v>
      </c>
      <c r="AE1868" s="5">
        <v>-10.930999999999999</v>
      </c>
      <c r="AF1868" s="7">
        <v>142099000</v>
      </c>
      <c r="AG1868" s="7">
        <v>143014000</v>
      </c>
      <c r="AH1868" s="7">
        <v>123311000</v>
      </c>
      <c r="AI1868" s="5">
        <v>59.92</v>
      </c>
      <c r="AJ1868" s="7">
        <v>259</v>
      </c>
      <c r="AK1868" s="7">
        <v>84949092</v>
      </c>
      <c r="AL1868" s="6">
        <v>771.33775500000002</v>
      </c>
      <c r="AM1868" s="7">
        <v>103719535</v>
      </c>
      <c r="AN1868" s="5">
        <v>73.161529999999999</v>
      </c>
    </row>
    <row r="1869" spans="1:40" x14ac:dyDescent="0.3">
      <c r="A1869" s="4" t="s">
        <v>1918</v>
      </c>
      <c r="B1869" s="2">
        <v>1018438</v>
      </c>
      <c r="C1869" s="1" t="s">
        <v>41</v>
      </c>
      <c r="D1869" s="5">
        <v>1363.54216056</v>
      </c>
      <c r="E1869" s="6" t="s">
        <v>42</v>
      </c>
      <c r="F1869" s="6">
        <v>1318.8571610000001</v>
      </c>
      <c r="G1869" s="8">
        <v>1.345</v>
      </c>
      <c r="H1869" s="5">
        <v>13.3307984790875</v>
      </c>
      <c r="I1869" s="8">
        <v>1.345</v>
      </c>
      <c r="J1869" s="5">
        <v>13.3307984790875</v>
      </c>
      <c r="K1869" s="5">
        <v>1.4548474766331199</v>
      </c>
      <c r="L1869" s="5">
        <v>1.3916049247069298</v>
      </c>
      <c r="M1869" s="5">
        <v>9.7429480000000002</v>
      </c>
      <c r="N1869" s="5" t="s">
        <v>42</v>
      </c>
      <c r="O1869" s="5" t="s">
        <v>42</v>
      </c>
      <c r="P1869" s="5" t="s">
        <v>42</v>
      </c>
      <c r="Q1869" s="5" t="s">
        <v>42</v>
      </c>
      <c r="R1869" s="5" t="s">
        <v>42</v>
      </c>
      <c r="S1869" s="1" t="s">
        <v>49</v>
      </c>
      <c r="T1869" s="7">
        <v>358718</v>
      </c>
      <c r="U1869" s="7">
        <v>308712</v>
      </c>
      <c r="V1869" s="7">
        <v>308097</v>
      </c>
      <c r="W1869" s="7">
        <v>277507</v>
      </c>
      <c r="X1869" s="7">
        <v>377061</v>
      </c>
      <c r="Y1869" s="7">
        <v>368113</v>
      </c>
      <c r="Z1869" s="7">
        <v>363687</v>
      </c>
      <c r="AA1869" s="7">
        <v>358718</v>
      </c>
      <c r="AB1869" s="5" t="s">
        <v>42</v>
      </c>
      <c r="AC1869" s="5" t="s">
        <v>42</v>
      </c>
      <c r="AD1869" s="5" t="s">
        <v>42</v>
      </c>
      <c r="AE1869" s="5" t="s">
        <v>42</v>
      </c>
      <c r="AF1869" s="7">
        <v>19443273</v>
      </c>
      <c r="AG1869" s="7">
        <v>19424859</v>
      </c>
      <c r="AH1869" s="7">
        <v>19452630</v>
      </c>
      <c r="AI1869" s="5">
        <v>26.75</v>
      </c>
      <c r="AJ1869" s="7">
        <v>144</v>
      </c>
      <c r="AK1869" s="7">
        <v>5201834</v>
      </c>
      <c r="AL1869" s="6">
        <v>364.75259999999997</v>
      </c>
      <c r="AM1869" s="7">
        <v>8785496</v>
      </c>
      <c r="AN1869" s="5">
        <v>45.179310000000001</v>
      </c>
    </row>
    <row r="1870" spans="1:40" x14ac:dyDescent="0.3">
      <c r="A1870" s="4" t="s">
        <v>1919</v>
      </c>
      <c r="B1870" s="2">
        <v>4810311</v>
      </c>
      <c r="C1870" s="1" t="s">
        <v>41</v>
      </c>
      <c r="D1870" s="5">
        <v>1240.8101849</v>
      </c>
      <c r="E1870" s="6">
        <v>1284.010184</v>
      </c>
      <c r="F1870" s="6" t="s">
        <v>42</v>
      </c>
      <c r="G1870" s="5">
        <v>-0.24299999999999999</v>
      </c>
      <c r="H1870" s="5" t="s">
        <v>799</v>
      </c>
      <c r="I1870" s="5">
        <v>-0.24299999999999999</v>
      </c>
      <c r="J1870" s="5" t="s">
        <v>799</v>
      </c>
      <c r="K1870" s="5">
        <v>9.3356164400000008</v>
      </c>
      <c r="L1870" s="5">
        <v>1.6950628000000001</v>
      </c>
      <c r="M1870" s="5" t="s">
        <v>799</v>
      </c>
      <c r="N1870" s="5" t="s">
        <v>42</v>
      </c>
      <c r="O1870" s="5" t="s">
        <v>42</v>
      </c>
      <c r="P1870" s="5">
        <v>1.5590219999999999</v>
      </c>
      <c r="Q1870" s="5" t="s">
        <v>799</v>
      </c>
      <c r="R1870" s="5" t="s">
        <v>799</v>
      </c>
      <c r="S1870" s="1" t="s">
        <v>49</v>
      </c>
      <c r="T1870" s="7">
        <v>753200</v>
      </c>
      <c r="U1870" s="7">
        <v>678400</v>
      </c>
      <c r="V1870" s="7">
        <v>690600</v>
      </c>
      <c r="W1870" s="7">
        <v>638600</v>
      </c>
      <c r="X1870" s="7">
        <v>823600</v>
      </c>
      <c r="Y1870" s="7">
        <v>802200</v>
      </c>
      <c r="Z1870" s="7">
        <v>774200</v>
      </c>
      <c r="AA1870" s="7">
        <v>753200</v>
      </c>
      <c r="AB1870" s="8">
        <v>68.64</v>
      </c>
      <c r="AC1870" s="5">
        <v>69.147999999999996</v>
      </c>
      <c r="AD1870" s="8">
        <v>-10.98</v>
      </c>
      <c r="AE1870" s="5">
        <v>-4.1159999999999997</v>
      </c>
      <c r="AF1870" s="7">
        <v>91000000</v>
      </c>
      <c r="AG1870" s="7">
        <v>90900000</v>
      </c>
      <c r="AH1870" s="7">
        <v>82100000</v>
      </c>
      <c r="AI1870" s="5">
        <v>94.44</v>
      </c>
      <c r="AJ1870" s="7">
        <v>293</v>
      </c>
      <c r="AK1870" s="7">
        <v>85974257</v>
      </c>
      <c r="AL1870" s="6">
        <v>1171.8291220000001</v>
      </c>
      <c r="AM1870" s="7">
        <v>83949735</v>
      </c>
      <c r="AN1870" s="5">
        <v>92.216759999999994</v>
      </c>
    </row>
    <row r="1871" spans="1:40" x14ac:dyDescent="0.3">
      <c r="A1871" s="4" t="s">
        <v>1920</v>
      </c>
      <c r="B1871" s="2">
        <v>10976234</v>
      </c>
      <c r="C1871" s="1" t="s">
        <v>54</v>
      </c>
      <c r="D1871" s="5">
        <v>1624.59115425</v>
      </c>
      <c r="E1871" s="6">
        <v>2185.0205540000002</v>
      </c>
      <c r="F1871" s="6" t="s">
        <v>42</v>
      </c>
      <c r="G1871" s="5">
        <v>6.5912154712636534E-2</v>
      </c>
      <c r="H1871" s="5">
        <v>32.191755000000001</v>
      </c>
      <c r="I1871" s="5">
        <v>6.5912154712636534E-2</v>
      </c>
      <c r="J1871" s="5">
        <v>32.191755000000001</v>
      </c>
      <c r="K1871" s="5" t="s">
        <v>799</v>
      </c>
      <c r="L1871" s="5">
        <v>15.39961832</v>
      </c>
      <c r="M1871" s="5">
        <v>13.15663</v>
      </c>
      <c r="N1871" s="5" t="s">
        <v>42</v>
      </c>
      <c r="O1871" s="5" t="s">
        <v>42</v>
      </c>
      <c r="P1871" s="5">
        <v>4.2189199999999998</v>
      </c>
      <c r="Q1871" s="5">
        <v>13.492165999999999</v>
      </c>
      <c r="R1871" s="5">
        <v>13.492165999999999</v>
      </c>
      <c r="S1871" s="1" t="s">
        <v>98</v>
      </c>
      <c r="T1871" s="7">
        <v>458056.88089844491</v>
      </c>
      <c r="U1871" s="7">
        <v>324427.4406196365</v>
      </c>
      <c r="V1871" s="7">
        <v>146410.9831749342</v>
      </c>
      <c r="W1871" s="7">
        <v>52166.321441983877</v>
      </c>
      <c r="X1871" s="7">
        <v>503507.66537042963</v>
      </c>
      <c r="Y1871" s="7">
        <v>481961.18033876742</v>
      </c>
      <c r="Z1871" s="7">
        <v>458056.88089844491</v>
      </c>
      <c r="AA1871" s="7">
        <v>436750.46742057917</v>
      </c>
      <c r="AB1871" s="5">
        <v>72.578000000000003</v>
      </c>
      <c r="AC1871" s="5">
        <v>74.126000000000005</v>
      </c>
      <c r="AD1871" s="5">
        <v>25.689</v>
      </c>
      <c r="AE1871" s="5">
        <v>29.047999999999998</v>
      </c>
      <c r="AF1871" s="7">
        <v>240680171</v>
      </c>
      <c r="AG1871" s="7">
        <v>239282371</v>
      </c>
      <c r="AH1871" s="7">
        <v>230191462</v>
      </c>
      <c r="AI1871" s="5">
        <v>14.24</v>
      </c>
      <c r="AJ1871" s="7">
        <v>28</v>
      </c>
      <c r="AK1871" s="7">
        <v>34262481</v>
      </c>
      <c r="AL1871" s="6">
        <v>231.27174600000001</v>
      </c>
      <c r="AM1871" s="7">
        <v>36807665</v>
      </c>
      <c r="AN1871" s="5">
        <v>15.293189999999999</v>
      </c>
    </row>
    <row r="1872" spans="1:40" x14ac:dyDescent="0.3">
      <c r="A1872" s="4" t="s">
        <v>1921</v>
      </c>
      <c r="B1872" s="2">
        <v>4089956</v>
      </c>
      <c r="C1872" s="1" t="s">
        <v>54</v>
      </c>
      <c r="D1872" s="5">
        <v>1204.60999047</v>
      </c>
      <c r="E1872" s="6">
        <v>3430.1009899999999</v>
      </c>
      <c r="F1872" s="6" t="s">
        <v>42</v>
      </c>
      <c r="G1872" s="5">
        <v>0.33</v>
      </c>
      <c r="H1872" s="5">
        <v>22.947053</v>
      </c>
      <c r="I1872" s="5">
        <v>0.33</v>
      </c>
      <c r="J1872" s="5">
        <v>22.947053</v>
      </c>
      <c r="K1872" s="5">
        <v>1.40721681</v>
      </c>
      <c r="L1872" s="5">
        <v>1.28510686</v>
      </c>
      <c r="M1872" s="5" t="s">
        <v>799</v>
      </c>
      <c r="N1872" s="5" t="s">
        <v>42</v>
      </c>
      <c r="O1872" s="5" t="s">
        <v>42</v>
      </c>
      <c r="P1872" s="5">
        <v>2.0433940000000002</v>
      </c>
      <c r="Q1872" s="5">
        <v>17.426629999999999</v>
      </c>
      <c r="R1872" s="5">
        <v>17.426629999999999</v>
      </c>
      <c r="S1872" s="1" t="s">
        <v>49</v>
      </c>
      <c r="T1872" s="7">
        <v>1374633</v>
      </c>
      <c r="U1872" s="7">
        <v>1824422</v>
      </c>
      <c r="V1872" s="7">
        <v>1215697</v>
      </c>
      <c r="W1872" s="7">
        <v>1032275</v>
      </c>
      <c r="X1872" s="7">
        <v>1678629</v>
      </c>
      <c r="Y1872" s="7">
        <v>1512905</v>
      </c>
      <c r="Z1872" s="7">
        <v>1401997</v>
      </c>
      <c r="AA1872" s="7">
        <v>1374633</v>
      </c>
      <c r="AB1872" s="5">
        <v>17.927</v>
      </c>
      <c r="AC1872" s="5">
        <v>15.696</v>
      </c>
      <c r="AD1872" s="8">
        <v>10.971</v>
      </c>
      <c r="AE1872" s="8">
        <v>10.885999999999999</v>
      </c>
      <c r="AF1872" s="7">
        <v>52442751</v>
      </c>
      <c r="AG1872" s="7">
        <v>52402515</v>
      </c>
      <c r="AH1872" s="7">
        <v>52234546</v>
      </c>
      <c r="AI1872" s="5">
        <v>64.430000000000007</v>
      </c>
      <c r="AJ1872" s="7">
        <v>251</v>
      </c>
      <c r="AK1872" s="7">
        <v>33788295</v>
      </c>
      <c r="AL1872" s="6">
        <v>776.11713599999996</v>
      </c>
      <c r="AM1872" s="7">
        <v>32082860</v>
      </c>
      <c r="AN1872" s="5">
        <v>61.176920000000003</v>
      </c>
    </row>
    <row r="1873" spans="1:40" x14ac:dyDescent="0.3">
      <c r="A1873" s="4" t="s">
        <v>1922</v>
      </c>
      <c r="B1873" s="2">
        <v>4994909</v>
      </c>
      <c r="C1873" s="1" t="s">
        <v>54</v>
      </c>
      <c r="D1873" s="5">
        <v>1296.90077228</v>
      </c>
      <c r="E1873" s="6">
        <v>3294.929772</v>
      </c>
      <c r="F1873" s="6" t="s">
        <v>42</v>
      </c>
      <c r="G1873" s="8">
        <v>3.2040000000000002</v>
      </c>
      <c r="H1873" s="5">
        <v>3.2110300000000001</v>
      </c>
      <c r="I1873" s="8">
        <v>3.2040000000000002</v>
      </c>
      <c r="J1873" s="5">
        <v>3.2110300000000001</v>
      </c>
      <c r="K1873" s="5">
        <v>0.43685489</v>
      </c>
      <c r="L1873" s="5">
        <v>0.43009234000000002</v>
      </c>
      <c r="M1873" s="5" t="s">
        <v>799</v>
      </c>
      <c r="N1873" s="5" t="s">
        <v>42</v>
      </c>
      <c r="O1873" s="5" t="s">
        <v>42</v>
      </c>
      <c r="P1873" s="5">
        <v>2.4796320000000001</v>
      </c>
      <c r="Q1873" s="5">
        <v>4.5298679999999996</v>
      </c>
      <c r="R1873" s="5">
        <v>4.5298679999999996</v>
      </c>
      <c r="S1873" s="1" t="s">
        <v>49</v>
      </c>
      <c r="T1873" s="7">
        <v>1306889</v>
      </c>
      <c r="U1873" s="7">
        <v>1210528</v>
      </c>
      <c r="V1873" s="7">
        <v>713175</v>
      </c>
      <c r="W1873" s="7">
        <v>226771</v>
      </c>
      <c r="X1873" s="7">
        <v>1328798</v>
      </c>
      <c r="Y1873" s="7">
        <v>1311139</v>
      </c>
      <c r="Z1873" s="7">
        <v>1315922</v>
      </c>
      <c r="AA1873" s="7">
        <v>1306889</v>
      </c>
      <c r="AB1873" s="5">
        <v>82.424999999999997</v>
      </c>
      <c r="AC1873" s="5">
        <v>82.388999999999996</v>
      </c>
      <c r="AD1873" s="5">
        <v>48.255000000000003</v>
      </c>
      <c r="AE1873" s="5">
        <v>48.828000000000003</v>
      </c>
      <c r="AF1873" s="7">
        <v>30510229</v>
      </c>
      <c r="AG1873" s="7">
        <v>30706146</v>
      </c>
      <c r="AH1873" s="7">
        <v>30806684</v>
      </c>
      <c r="AI1873" s="5">
        <v>18.78</v>
      </c>
      <c r="AJ1873" s="7">
        <v>94</v>
      </c>
      <c r="AK1873" s="7">
        <v>5713753</v>
      </c>
      <c r="AL1873" s="6">
        <v>243.520152</v>
      </c>
      <c r="AM1873" s="7">
        <v>17125248</v>
      </c>
      <c r="AN1873" s="5">
        <v>56.278640000000003</v>
      </c>
    </row>
    <row r="1874" spans="1:40" x14ac:dyDescent="0.3">
      <c r="A1874" s="4" t="s">
        <v>1923</v>
      </c>
      <c r="B1874" s="2">
        <v>20034948</v>
      </c>
      <c r="C1874" s="1" t="s">
        <v>54</v>
      </c>
      <c r="D1874" s="5">
        <v>1437.0994291500001</v>
      </c>
      <c r="E1874" s="6">
        <v>2395.5494290000001</v>
      </c>
      <c r="F1874" s="6">
        <v>2395.5494289999997</v>
      </c>
      <c r="G1874" s="5">
        <v>-2.952</v>
      </c>
      <c r="H1874" s="5" t="s">
        <v>799</v>
      </c>
      <c r="I1874" s="5">
        <v>-2.952</v>
      </c>
      <c r="J1874" s="5" t="s">
        <v>799</v>
      </c>
      <c r="K1874" s="5">
        <v>0.79180389000000007</v>
      </c>
      <c r="L1874" s="5">
        <v>0.62063315000000008</v>
      </c>
      <c r="M1874" s="5" t="s">
        <v>799</v>
      </c>
      <c r="N1874" s="5" t="s">
        <v>799</v>
      </c>
      <c r="O1874" s="5" t="s">
        <v>799</v>
      </c>
      <c r="P1874" s="5">
        <v>2.1072839999999999</v>
      </c>
      <c r="Q1874" s="5">
        <v>17.504895999999999</v>
      </c>
      <c r="R1874" s="5">
        <v>17.504895999999999</v>
      </c>
      <c r="S1874" s="1" t="s">
        <v>47</v>
      </c>
      <c r="T1874" s="7">
        <v>1026889</v>
      </c>
      <c r="U1874" s="7">
        <v>573831</v>
      </c>
      <c r="V1874" s="7">
        <v>610055</v>
      </c>
      <c r="W1874" s="7">
        <v>647510</v>
      </c>
      <c r="X1874" s="7">
        <v>1136795</v>
      </c>
      <c r="Y1874" s="7">
        <v>1026889</v>
      </c>
      <c r="Z1874" s="7">
        <v>882593</v>
      </c>
      <c r="AA1874" s="7">
        <v>723325</v>
      </c>
      <c r="AB1874" s="5">
        <v>47.209000000000003</v>
      </c>
      <c r="AC1874" s="5">
        <v>47.457999999999998</v>
      </c>
      <c r="AD1874" s="8">
        <v>10.093</v>
      </c>
      <c r="AE1874" s="8">
        <v>11.099</v>
      </c>
      <c r="AF1874" s="7">
        <v>35772000</v>
      </c>
      <c r="AG1874" s="7">
        <v>35360000</v>
      </c>
      <c r="AH1874" s="7">
        <v>35111000</v>
      </c>
      <c r="AI1874" s="8">
        <v>84.4</v>
      </c>
      <c r="AJ1874" s="7">
        <v>263</v>
      </c>
      <c r="AK1874" s="7">
        <v>30207890</v>
      </c>
      <c r="AL1874" s="6">
        <v>1212.846783</v>
      </c>
      <c r="AM1874" s="7">
        <v>24665363</v>
      </c>
      <c r="AN1874" s="5">
        <v>68.910629999999998</v>
      </c>
    </row>
    <row r="1875" spans="1:40" x14ac:dyDescent="0.3">
      <c r="A1875" s="4" t="s">
        <v>1924</v>
      </c>
      <c r="B1875" s="2">
        <v>4910526</v>
      </c>
      <c r="C1875" s="1" t="s">
        <v>54</v>
      </c>
      <c r="D1875" s="5">
        <v>1253.6203446</v>
      </c>
      <c r="E1875" s="6">
        <v>4862.2273439999999</v>
      </c>
      <c r="F1875" s="6" t="s">
        <v>42</v>
      </c>
      <c r="G1875" s="5">
        <v>8.8999999999999996E-2</v>
      </c>
      <c r="H1875" s="5" t="s">
        <v>799</v>
      </c>
      <c r="I1875" s="5">
        <v>8.8999999999999996E-2</v>
      </c>
      <c r="J1875" s="5" t="s">
        <v>799</v>
      </c>
      <c r="K1875" s="5" t="s">
        <v>799</v>
      </c>
      <c r="L1875" s="5">
        <v>8.7678721599999996</v>
      </c>
      <c r="M1875" s="5">
        <v>12.582981</v>
      </c>
      <c r="N1875" s="5" t="s">
        <v>42</v>
      </c>
      <c r="O1875" s="5" t="s">
        <v>42</v>
      </c>
      <c r="P1875" s="5">
        <v>0.80971800000000005</v>
      </c>
      <c r="Q1875" s="5">
        <v>12.451733000000001</v>
      </c>
      <c r="R1875" s="5">
        <v>12.451733000000001</v>
      </c>
      <c r="S1875" s="1" t="s">
        <v>49</v>
      </c>
      <c r="T1875" s="7">
        <v>6226547</v>
      </c>
      <c r="U1875" s="7">
        <v>6967013</v>
      </c>
      <c r="V1875" s="7">
        <v>6913754</v>
      </c>
      <c r="W1875" s="7">
        <v>5446591</v>
      </c>
      <c r="X1875" s="7">
        <v>6004843</v>
      </c>
      <c r="Y1875" s="7">
        <v>6009468</v>
      </c>
      <c r="Z1875" s="7">
        <v>6103684</v>
      </c>
      <c r="AA1875" s="7">
        <v>6226547</v>
      </c>
      <c r="AB1875" s="5">
        <v>30.172000000000001</v>
      </c>
      <c r="AC1875" s="5">
        <v>29.774999999999999</v>
      </c>
      <c r="AD1875" s="8">
        <v>5.5190000000000001</v>
      </c>
      <c r="AE1875" s="8">
        <v>4.1559999999999997</v>
      </c>
      <c r="AF1875" s="7">
        <v>45342000</v>
      </c>
      <c r="AG1875" s="7">
        <v>45115000</v>
      </c>
      <c r="AH1875" s="7">
        <v>44780000</v>
      </c>
      <c r="AI1875" s="5">
        <v>64.81</v>
      </c>
      <c r="AJ1875" s="7">
        <v>240</v>
      </c>
      <c r="AK1875" s="7">
        <v>38969862</v>
      </c>
      <c r="AL1875" s="6">
        <v>812.52162199999998</v>
      </c>
      <c r="AM1875" s="7">
        <v>52267660</v>
      </c>
      <c r="AN1875" s="5">
        <v>86.930679999999995</v>
      </c>
    </row>
    <row r="1876" spans="1:40" x14ac:dyDescent="0.3">
      <c r="A1876" s="4" t="s">
        <v>1925</v>
      </c>
      <c r="B1876" s="2">
        <v>15170166</v>
      </c>
      <c r="C1876" s="1" t="s">
        <v>41</v>
      </c>
      <c r="D1876" s="5">
        <v>1427.2683669600001</v>
      </c>
      <c r="E1876" s="6">
        <v>1854.1344160000001</v>
      </c>
      <c r="F1876" s="6" t="s">
        <v>42</v>
      </c>
      <c r="G1876" s="5">
        <v>0.23623079485644694</v>
      </c>
      <c r="H1876" s="5">
        <v>13.480586000000001</v>
      </c>
      <c r="I1876" s="5">
        <v>0.23623079485644694</v>
      </c>
      <c r="J1876" s="5">
        <v>13.480586000000001</v>
      </c>
      <c r="K1876" s="5" t="s">
        <v>799</v>
      </c>
      <c r="L1876" s="5">
        <v>1.88618716</v>
      </c>
      <c r="M1876" s="5">
        <v>8.7057000000000002</v>
      </c>
      <c r="N1876" s="5" t="s">
        <v>42</v>
      </c>
      <c r="O1876" s="5" t="s">
        <v>42</v>
      </c>
      <c r="P1876" s="5">
        <v>3.169721</v>
      </c>
      <c r="Q1876" s="5">
        <v>8.2431339999999995</v>
      </c>
      <c r="R1876" s="5">
        <v>8.2431339999999995</v>
      </c>
      <c r="S1876" s="1" t="s">
        <v>49</v>
      </c>
      <c r="T1876" s="7">
        <v>576205.37650794943</v>
      </c>
      <c r="U1876" s="7">
        <v>451898.01203202672</v>
      </c>
      <c r="V1876" s="7">
        <v>319102.38489936653</v>
      </c>
      <c r="W1876" s="7">
        <v>235218.80909389874</v>
      </c>
      <c r="X1876" s="7">
        <v>617987.39927563875</v>
      </c>
      <c r="Y1876" s="7">
        <v>614179.76915537799</v>
      </c>
      <c r="Z1876" s="7">
        <v>602162.89005809114</v>
      </c>
      <c r="AA1876" s="7">
        <v>576205.37650794943</v>
      </c>
      <c r="AB1876" s="8">
        <v>61.41</v>
      </c>
      <c r="AC1876" s="5">
        <v>62.384999999999998</v>
      </c>
      <c r="AD1876" s="5">
        <v>33.753999999999998</v>
      </c>
      <c r="AE1876" s="5">
        <v>35.963000000000001</v>
      </c>
      <c r="AF1876" s="7">
        <v>90229593</v>
      </c>
      <c r="AG1876" s="7">
        <v>90192887</v>
      </c>
      <c r="AH1876" s="7">
        <v>89812462</v>
      </c>
      <c r="AI1876" s="5">
        <v>13.76</v>
      </c>
      <c r="AJ1876" s="7">
        <v>93</v>
      </c>
      <c r="AK1876" s="7">
        <v>12445975</v>
      </c>
      <c r="AL1876" s="6">
        <v>196.39748499999999</v>
      </c>
      <c r="AM1876" s="7">
        <v>10841811</v>
      </c>
      <c r="AN1876" s="8">
        <v>11.986800000000001</v>
      </c>
    </row>
    <row r="1877" spans="1:40" x14ac:dyDescent="0.3">
      <c r="A1877" s="4" t="s">
        <v>1926</v>
      </c>
      <c r="B1877" s="2">
        <v>4104850</v>
      </c>
      <c r="C1877" s="1" t="s">
        <v>54</v>
      </c>
      <c r="D1877" s="5">
        <v>1228.31710954</v>
      </c>
      <c r="E1877" s="6">
        <v>6451.7761090000004</v>
      </c>
      <c r="F1877" s="6">
        <v>6451.79511</v>
      </c>
      <c r="G1877" s="5">
        <v>-0.31900000000000001</v>
      </c>
      <c r="H1877" s="5" t="s">
        <v>799</v>
      </c>
      <c r="I1877" s="5">
        <v>-0.31900000000000001</v>
      </c>
      <c r="J1877" s="5" t="s">
        <v>799</v>
      </c>
      <c r="K1877" s="5" t="s">
        <v>799</v>
      </c>
      <c r="L1877" s="5">
        <v>3.2354838699999999</v>
      </c>
      <c r="M1877" s="5" t="s">
        <v>799</v>
      </c>
      <c r="N1877" s="5" t="s">
        <v>799</v>
      </c>
      <c r="O1877" s="5" t="s">
        <v>799</v>
      </c>
      <c r="P1877" s="5">
        <v>2.1400579999999998</v>
      </c>
      <c r="Q1877" s="5">
        <v>9.9521289999999993</v>
      </c>
      <c r="R1877" s="5">
        <v>9.9521289999999993</v>
      </c>
      <c r="S1877" s="1" t="s">
        <v>49</v>
      </c>
      <c r="T1877" s="7">
        <v>3176996</v>
      </c>
      <c r="U1877" s="7">
        <v>2788957</v>
      </c>
      <c r="V1877" s="7">
        <v>2125476</v>
      </c>
      <c r="W1877" s="7">
        <v>1824655</v>
      </c>
      <c r="X1877" s="7">
        <v>3014767</v>
      </c>
      <c r="Y1877" s="7">
        <v>3108088</v>
      </c>
      <c r="Z1877" s="7">
        <v>3156489</v>
      </c>
      <c r="AA1877" s="7">
        <v>3176996</v>
      </c>
      <c r="AB1877" s="5">
        <v>21.259</v>
      </c>
      <c r="AC1877" s="5">
        <v>20.437000000000001</v>
      </c>
      <c r="AD1877" s="5">
        <v>19.187999999999999</v>
      </c>
      <c r="AE1877" s="5">
        <v>18.244</v>
      </c>
      <c r="AF1877" s="7">
        <v>122464318</v>
      </c>
      <c r="AG1877" s="7">
        <v>122464318</v>
      </c>
      <c r="AH1877" s="7">
        <v>122464318</v>
      </c>
      <c r="AI1877" s="5">
        <v>71.12</v>
      </c>
      <c r="AJ1877" s="7">
        <v>129</v>
      </c>
      <c r="AK1877" s="7">
        <v>87092458</v>
      </c>
      <c r="AL1877" s="6">
        <v>873.53735300000005</v>
      </c>
      <c r="AM1877" s="7">
        <v>108317457</v>
      </c>
      <c r="AN1877" s="5">
        <v>88.448179999999994</v>
      </c>
    </row>
    <row r="1878" spans="1:40" x14ac:dyDescent="0.3">
      <c r="A1878" s="4" t="s">
        <v>1927</v>
      </c>
      <c r="B1878" s="2">
        <v>103699</v>
      </c>
      <c r="C1878" s="1" t="s">
        <v>54</v>
      </c>
      <c r="D1878" s="5">
        <v>1315.5139440400001</v>
      </c>
      <c r="E1878" s="6">
        <v>2995.7979439999999</v>
      </c>
      <c r="F1878" s="6" t="s">
        <v>42</v>
      </c>
      <c r="G1878" s="5">
        <v>0.67</v>
      </c>
      <c r="H1878" s="5" t="s">
        <v>799</v>
      </c>
      <c r="I1878" s="5">
        <v>-0.75</v>
      </c>
      <c r="J1878" s="5" t="s">
        <v>799</v>
      </c>
      <c r="K1878" s="5" t="s">
        <v>799</v>
      </c>
      <c r="L1878" s="5" t="s">
        <v>799</v>
      </c>
      <c r="M1878" s="5">
        <v>15.146444000000001</v>
      </c>
      <c r="N1878" s="5" t="s">
        <v>42</v>
      </c>
      <c r="O1878" s="5" t="s">
        <v>42</v>
      </c>
      <c r="P1878" s="5">
        <v>0.92912700000000004</v>
      </c>
      <c r="Q1878" s="5">
        <v>7.2044290000000002</v>
      </c>
      <c r="R1878" s="5">
        <v>7.2044290000000002</v>
      </c>
      <c r="S1878" s="1" t="s">
        <v>49</v>
      </c>
      <c r="T1878" s="7">
        <v>3266348</v>
      </c>
      <c r="U1878" s="7">
        <v>3538042</v>
      </c>
      <c r="V1878" s="7">
        <v>3673561</v>
      </c>
      <c r="W1878" s="7">
        <v>3554075</v>
      </c>
      <c r="X1878" s="7">
        <v>3224316</v>
      </c>
      <c r="Y1878" s="7">
        <v>3227886</v>
      </c>
      <c r="Z1878" s="7">
        <v>3262319</v>
      </c>
      <c r="AA1878" s="7">
        <v>3266348</v>
      </c>
      <c r="AB1878" s="5">
        <v>31.291</v>
      </c>
      <c r="AC1878" s="5">
        <v>32.378</v>
      </c>
      <c r="AD1878" s="8">
        <v>7.7169999999999996</v>
      </c>
      <c r="AE1878" s="8">
        <v>8.7910000000000004</v>
      </c>
      <c r="AF1878" s="7">
        <v>181344000</v>
      </c>
      <c r="AG1878" s="7">
        <v>179121000</v>
      </c>
      <c r="AH1878" s="7">
        <v>176327000</v>
      </c>
      <c r="AI1878" s="5">
        <v>58.95</v>
      </c>
      <c r="AJ1878" s="7">
        <v>311</v>
      </c>
      <c r="AK1878" s="7">
        <v>107118700</v>
      </c>
      <c r="AL1878" s="6">
        <v>775.53938800000003</v>
      </c>
      <c r="AM1878" s="7">
        <v>162476317</v>
      </c>
      <c r="AN1878" s="5">
        <v>89.419690000000003</v>
      </c>
    </row>
    <row r="1879" spans="1:40" x14ac:dyDescent="0.3">
      <c r="A1879" s="4" t="s">
        <v>1928</v>
      </c>
      <c r="B1879" s="2">
        <v>4415522</v>
      </c>
      <c r="C1879" s="1" t="s">
        <v>54</v>
      </c>
      <c r="D1879" s="5">
        <v>1323.7437145199999</v>
      </c>
      <c r="E1879" s="6">
        <v>1851.991714</v>
      </c>
      <c r="F1879" s="6">
        <v>1857.9777150000002</v>
      </c>
      <c r="G1879" s="5">
        <v>0.21</v>
      </c>
      <c r="H1879" s="5">
        <v>61.692307692307701</v>
      </c>
      <c r="I1879" s="5">
        <v>0.21</v>
      </c>
      <c r="J1879" s="5">
        <v>61.692307692307701</v>
      </c>
      <c r="K1879" s="5">
        <v>1.0574781249935099</v>
      </c>
      <c r="L1879" s="5">
        <v>0.94521052822792195</v>
      </c>
      <c r="M1879" s="5">
        <v>10.631905</v>
      </c>
      <c r="N1879" s="5" t="s">
        <v>42</v>
      </c>
      <c r="O1879" s="5" t="s">
        <v>42</v>
      </c>
      <c r="P1879" s="5">
        <v>9.9449149999999999</v>
      </c>
      <c r="Q1879" s="5">
        <v>12.862393000000001</v>
      </c>
      <c r="R1879" s="5">
        <v>15.4451782245314</v>
      </c>
      <c r="S1879" s="1" t="s">
        <v>49</v>
      </c>
      <c r="T1879" s="7">
        <v>189767</v>
      </c>
      <c r="U1879" s="7">
        <v>180203</v>
      </c>
      <c r="V1879" s="7">
        <v>176221</v>
      </c>
      <c r="W1879" s="7">
        <v>167599</v>
      </c>
      <c r="X1879" s="7">
        <v>190646</v>
      </c>
      <c r="Y1879" s="7">
        <v>192496</v>
      </c>
      <c r="Z1879" s="7">
        <v>192997</v>
      </c>
      <c r="AA1879" s="7">
        <v>189767</v>
      </c>
      <c r="AB1879" s="5">
        <v>89.317999999999998</v>
      </c>
      <c r="AC1879" s="5">
        <v>87.813999999999993</v>
      </c>
      <c r="AD1879" s="5">
        <v>77.486999999999995</v>
      </c>
      <c r="AE1879" s="5">
        <v>75.448999999999998</v>
      </c>
      <c r="AF1879" s="7">
        <v>55018442</v>
      </c>
      <c r="AG1879" s="7">
        <v>57216478</v>
      </c>
      <c r="AH1879" s="7">
        <v>56889000</v>
      </c>
      <c r="AI1879" s="5">
        <v>44.56</v>
      </c>
      <c r="AJ1879" s="7">
        <v>264</v>
      </c>
      <c r="AK1879" s="7">
        <v>24515725</v>
      </c>
      <c r="AL1879" s="6">
        <v>589.848343</v>
      </c>
      <c r="AM1879" s="7">
        <v>54562758</v>
      </c>
      <c r="AN1879" s="5">
        <v>99.171760000000006</v>
      </c>
    </row>
    <row r="1880" spans="1:40" x14ac:dyDescent="0.3">
      <c r="A1880" s="4" t="s">
        <v>1929</v>
      </c>
      <c r="B1880" s="2">
        <v>5722001</v>
      </c>
      <c r="C1880" s="1" t="s">
        <v>54</v>
      </c>
      <c r="D1880" s="5">
        <v>1456.2306842999999</v>
      </c>
      <c r="E1880" s="6">
        <v>1456.5248939999999</v>
      </c>
      <c r="F1880" s="6" t="s">
        <v>42</v>
      </c>
      <c r="G1880" s="5">
        <v>0.67</v>
      </c>
      <c r="H1880" s="5">
        <v>7.0075190000000003</v>
      </c>
      <c r="I1880" s="5">
        <v>0.67</v>
      </c>
      <c r="J1880" s="5">
        <v>7.0075190000000003</v>
      </c>
      <c r="K1880" s="5">
        <v>0.94395678999999999</v>
      </c>
      <c r="L1880" s="5">
        <v>0.94395678999999999</v>
      </c>
      <c r="M1880" s="5" t="s">
        <v>42</v>
      </c>
      <c r="N1880" s="5" t="s">
        <v>42</v>
      </c>
      <c r="O1880" s="5" t="s">
        <v>42</v>
      </c>
      <c r="P1880" s="5">
        <v>60.588679999999997</v>
      </c>
      <c r="Q1880" s="5" t="s">
        <v>42</v>
      </c>
      <c r="R1880" s="5" t="s">
        <v>42</v>
      </c>
      <c r="S1880" s="1" t="s">
        <v>49</v>
      </c>
      <c r="T1880" s="7">
        <v>24653.279999999999</v>
      </c>
      <c r="U1880" s="7">
        <v>22388.962</v>
      </c>
      <c r="V1880" s="7">
        <v>18253.296999999999</v>
      </c>
      <c r="W1880" s="7">
        <v>27253.821</v>
      </c>
      <c r="X1880" s="7">
        <v>24039.555</v>
      </c>
      <c r="Y1880" s="7">
        <v>24346.418000000001</v>
      </c>
      <c r="Z1880" s="7">
        <v>24653.279999999999</v>
      </c>
      <c r="AA1880" s="7">
        <v>24110.857</v>
      </c>
      <c r="AB1880" s="8">
        <v>100</v>
      </c>
      <c r="AC1880" s="8">
        <v>100</v>
      </c>
      <c r="AD1880" s="5" t="s">
        <v>42</v>
      </c>
      <c r="AE1880" s="5" t="s">
        <v>42</v>
      </c>
      <c r="AF1880" s="7">
        <v>104165286</v>
      </c>
      <c r="AG1880" s="7">
        <v>104165286</v>
      </c>
      <c r="AH1880" s="7">
        <v>104165286</v>
      </c>
      <c r="AI1880" s="5">
        <v>30.41</v>
      </c>
      <c r="AJ1880" s="7">
        <v>160</v>
      </c>
      <c r="AK1880" s="7">
        <v>31673237</v>
      </c>
      <c r="AL1880" s="6">
        <v>442.791853</v>
      </c>
      <c r="AM1880" s="7" t="s">
        <v>42</v>
      </c>
      <c r="AN1880" s="5" t="s">
        <v>42</v>
      </c>
    </row>
    <row r="1881" spans="1:40" x14ac:dyDescent="0.3">
      <c r="A1881" s="4" t="s">
        <v>1930</v>
      </c>
      <c r="B1881" s="2">
        <v>5721756</v>
      </c>
      <c r="C1881" s="1" t="s">
        <v>54</v>
      </c>
      <c r="D1881" s="5">
        <v>1392.31758876</v>
      </c>
      <c r="E1881" s="6">
        <v>1761.7850579999999</v>
      </c>
      <c r="F1881" s="6" t="s">
        <v>42</v>
      </c>
      <c r="G1881" s="5">
        <v>0.80600000000000005</v>
      </c>
      <c r="H1881" s="5" t="s">
        <v>42</v>
      </c>
      <c r="I1881" s="5">
        <v>0.80600000000000005</v>
      </c>
      <c r="J1881" s="5" t="s">
        <v>42</v>
      </c>
      <c r="K1881" s="5" t="s">
        <v>42</v>
      </c>
      <c r="L1881" s="5" t="s">
        <v>42</v>
      </c>
      <c r="M1881" s="5" t="s">
        <v>42</v>
      </c>
      <c r="N1881" s="5" t="s">
        <v>42</v>
      </c>
      <c r="O1881" s="5" t="s">
        <v>42</v>
      </c>
      <c r="P1881" s="5" t="s">
        <v>42</v>
      </c>
      <c r="Q1881" s="5" t="s">
        <v>42</v>
      </c>
      <c r="R1881" s="5" t="s">
        <v>42</v>
      </c>
      <c r="S1881" s="1" t="s">
        <v>56</v>
      </c>
      <c r="T1881" s="7">
        <v>77331.342000000004</v>
      </c>
      <c r="U1881" s="7">
        <v>100128.743</v>
      </c>
      <c r="V1881" s="7">
        <v>61819.964</v>
      </c>
      <c r="W1881" s="7">
        <v>83383.338000000003</v>
      </c>
      <c r="X1881" s="7">
        <v>77331.342000000004</v>
      </c>
      <c r="Y1881" s="7">
        <v>95273.956000000006</v>
      </c>
      <c r="Z1881" s="7">
        <v>113216.571</v>
      </c>
      <c r="AA1881" s="7">
        <v>106672.65700000001</v>
      </c>
      <c r="AB1881" s="8">
        <v>100</v>
      </c>
      <c r="AC1881" s="8">
        <v>100</v>
      </c>
      <c r="AD1881" s="5" t="s">
        <v>42</v>
      </c>
      <c r="AE1881" s="5" t="s">
        <v>42</v>
      </c>
      <c r="AF1881" s="7">
        <v>76321908</v>
      </c>
      <c r="AG1881" s="7">
        <v>76321908</v>
      </c>
      <c r="AH1881" s="7">
        <v>76458956</v>
      </c>
      <c r="AI1881" s="5">
        <v>20.58</v>
      </c>
      <c r="AJ1881" s="7">
        <v>95</v>
      </c>
      <c r="AK1881" s="7">
        <v>15705940</v>
      </c>
      <c r="AL1881" s="6">
        <v>286.00516699999997</v>
      </c>
      <c r="AM1881" s="7" t="s">
        <v>42</v>
      </c>
      <c r="AN1881" s="5" t="s">
        <v>42</v>
      </c>
    </row>
    <row r="1882" spans="1:40" x14ac:dyDescent="0.3">
      <c r="A1882" s="4" t="s">
        <v>1931</v>
      </c>
      <c r="B1882" s="2">
        <v>11067362</v>
      </c>
      <c r="C1882" s="1" t="s">
        <v>41</v>
      </c>
      <c r="D1882" s="5">
        <v>1258.7522917199999</v>
      </c>
      <c r="E1882" s="6">
        <v>2667.2522909999998</v>
      </c>
      <c r="F1882" s="6" t="s">
        <v>42</v>
      </c>
      <c r="G1882" s="5">
        <v>-0.28999999999999998</v>
      </c>
      <c r="H1882" s="5" t="s">
        <v>799</v>
      </c>
      <c r="I1882" s="5">
        <v>-0.28999999999999998</v>
      </c>
      <c r="J1882" s="5" t="s">
        <v>799</v>
      </c>
      <c r="K1882" s="5">
        <v>1.9630369599999999</v>
      </c>
      <c r="L1882" s="5">
        <v>1.14310646</v>
      </c>
      <c r="M1882" s="5">
        <v>11.575847</v>
      </c>
      <c r="N1882" s="5" t="s">
        <v>42</v>
      </c>
      <c r="O1882" s="5" t="s">
        <v>42</v>
      </c>
      <c r="P1882" s="5">
        <v>1.1986030000000001</v>
      </c>
      <c r="Q1882" s="5">
        <v>5.1751110000000002</v>
      </c>
      <c r="R1882" s="5">
        <v>5.1751110000000002</v>
      </c>
      <c r="S1882" s="1" t="s">
        <v>49</v>
      </c>
      <c r="T1882" s="7">
        <v>2630000</v>
      </c>
      <c r="U1882" s="7">
        <v>2425600</v>
      </c>
      <c r="V1882" s="7">
        <v>768400</v>
      </c>
      <c r="W1882" s="7">
        <v>547700</v>
      </c>
      <c r="X1882" s="7">
        <v>2225300</v>
      </c>
      <c r="Y1882" s="7">
        <v>2224200</v>
      </c>
      <c r="Z1882" s="7">
        <v>2354000</v>
      </c>
      <c r="AA1882" s="7">
        <v>2630000</v>
      </c>
      <c r="AB1882" s="5">
        <v>35.162999999999997</v>
      </c>
      <c r="AC1882" s="5">
        <v>34.512</v>
      </c>
      <c r="AD1882" s="5">
        <v>24.951000000000001</v>
      </c>
      <c r="AE1882" s="5">
        <v>23.161000000000001</v>
      </c>
      <c r="AF1882" s="7">
        <v>160200000</v>
      </c>
      <c r="AG1882" s="7">
        <v>160200000</v>
      </c>
      <c r="AH1882" s="7">
        <v>159400000</v>
      </c>
      <c r="AI1882" s="5">
        <v>59.41</v>
      </c>
      <c r="AJ1882" s="7">
        <v>126</v>
      </c>
      <c r="AK1882" s="7">
        <v>95137071</v>
      </c>
      <c r="AL1882" s="6">
        <v>747.777378</v>
      </c>
      <c r="AM1882" s="7">
        <v>96825542</v>
      </c>
      <c r="AN1882" s="5">
        <v>60.460569999999997</v>
      </c>
    </row>
    <row r="1883" spans="1:40" x14ac:dyDescent="0.3">
      <c r="A1883" s="4" t="s">
        <v>1932</v>
      </c>
      <c r="B1883" s="2">
        <v>4994472</v>
      </c>
      <c r="C1883" s="1" t="s">
        <v>41</v>
      </c>
      <c r="D1883" s="5">
        <v>1636.0196487200001</v>
      </c>
      <c r="E1883" s="6">
        <v>3153.4696479999998</v>
      </c>
      <c r="F1883" s="6" t="s">
        <v>42</v>
      </c>
      <c r="G1883" s="5">
        <v>-2.0539999999999998</v>
      </c>
      <c r="H1883" s="5" t="s">
        <v>799</v>
      </c>
      <c r="I1883" s="5">
        <v>-2.0539999999999998</v>
      </c>
      <c r="J1883" s="5" t="s">
        <v>799</v>
      </c>
      <c r="K1883" s="5">
        <v>1.25985112</v>
      </c>
      <c r="L1883" s="5">
        <v>1.25985112</v>
      </c>
      <c r="M1883" s="5" t="s">
        <v>799</v>
      </c>
      <c r="N1883" s="5" t="s">
        <v>42</v>
      </c>
      <c r="O1883" s="5" t="s">
        <v>42</v>
      </c>
      <c r="P1883" s="5">
        <v>1.2634669999999999</v>
      </c>
      <c r="Q1883" s="5">
        <v>10.734667999999999</v>
      </c>
      <c r="R1883" s="5">
        <v>10.734667999999999</v>
      </c>
      <c r="S1883" s="1" t="s">
        <v>49</v>
      </c>
      <c r="T1883" s="7">
        <v>2509857</v>
      </c>
      <c r="U1883" s="7">
        <v>2301829</v>
      </c>
      <c r="V1883" s="7">
        <v>1707910</v>
      </c>
      <c r="W1883" s="7">
        <v>990073</v>
      </c>
      <c r="X1883" s="7">
        <v>2495886</v>
      </c>
      <c r="Y1883" s="7">
        <v>2499048</v>
      </c>
      <c r="Z1883" s="7">
        <v>2516576</v>
      </c>
      <c r="AA1883" s="7">
        <v>2509857</v>
      </c>
      <c r="AB1883" s="5">
        <v>26.471</v>
      </c>
      <c r="AC1883" s="5">
        <v>22.228000000000002</v>
      </c>
      <c r="AD1883" s="5">
        <v>16.167000000000002</v>
      </c>
      <c r="AE1883" s="8">
        <v>10.749000000000001</v>
      </c>
      <c r="AF1883" s="7">
        <v>17754607</v>
      </c>
      <c r="AG1883" s="7">
        <v>17710607</v>
      </c>
      <c r="AH1883" s="7">
        <v>17981132</v>
      </c>
      <c r="AI1883" s="5">
        <v>92.65</v>
      </c>
      <c r="AJ1883" s="7">
        <v>256</v>
      </c>
      <c r="AK1883" s="7">
        <v>16432472</v>
      </c>
      <c r="AL1883" s="6">
        <v>1515.731217</v>
      </c>
      <c r="AM1883" s="7">
        <v>14705658</v>
      </c>
      <c r="AN1883" s="5">
        <v>82.911590000000004</v>
      </c>
    </row>
    <row r="1884" spans="1:40" x14ac:dyDescent="0.3">
      <c r="A1884" s="4" t="s">
        <v>1933</v>
      </c>
      <c r="B1884" s="2">
        <v>3009591</v>
      </c>
      <c r="C1884" s="1" t="s">
        <v>54</v>
      </c>
      <c r="D1884" s="5">
        <v>1662.9105866899999</v>
      </c>
      <c r="E1884" s="6">
        <v>4496.910586</v>
      </c>
      <c r="F1884" s="6" t="s">
        <v>42</v>
      </c>
      <c r="G1884" s="5">
        <v>2.8000000000000001E-2</v>
      </c>
      <c r="H1884" s="5" t="s">
        <v>799</v>
      </c>
      <c r="I1884" s="5">
        <v>2.8000000000000001E-2</v>
      </c>
      <c r="J1884" s="5" t="s">
        <v>799</v>
      </c>
      <c r="K1884" s="5">
        <v>1.5731724</v>
      </c>
      <c r="L1884" s="5">
        <v>1.12362853</v>
      </c>
      <c r="M1884" s="5">
        <v>29.185751</v>
      </c>
      <c r="N1884" s="5" t="s">
        <v>42</v>
      </c>
      <c r="O1884" s="5" t="s">
        <v>42</v>
      </c>
      <c r="P1884" s="5">
        <v>0.43061500000000003</v>
      </c>
      <c r="Q1884" s="5">
        <v>5.4033170000000004</v>
      </c>
      <c r="R1884" s="5">
        <v>5.4033170000000004</v>
      </c>
      <c r="S1884" s="1" t="s">
        <v>49</v>
      </c>
      <c r="T1884" s="7">
        <v>10555000</v>
      </c>
      <c r="U1884" s="7">
        <v>10156000</v>
      </c>
      <c r="V1884" s="7">
        <v>8945000</v>
      </c>
      <c r="W1884" s="7">
        <v>7106000</v>
      </c>
      <c r="X1884" s="7">
        <v>10443000</v>
      </c>
      <c r="Y1884" s="7">
        <v>10636000</v>
      </c>
      <c r="Z1884" s="7">
        <v>10646000</v>
      </c>
      <c r="AA1884" s="7">
        <v>10555000</v>
      </c>
      <c r="AB1884" s="8">
        <v>8.5269999999999992</v>
      </c>
      <c r="AC1884" s="8">
        <v>8.6950000000000003</v>
      </c>
      <c r="AD1884" s="8">
        <v>7.02</v>
      </c>
      <c r="AE1884" s="8">
        <v>7.3730000000000002</v>
      </c>
      <c r="AF1884" s="7">
        <v>144978881</v>
      </c>
      <c r="AG1884" s="7">
        <v>144975329</v>
      </c>
      <c r="AH1884" s="7">
        <v>144337917</v>
      </c>
      <c r="AI1884" s="5">
        <v>102.38</v>
      </c>
      <c r="AJ1884" s="7">
        <v>339</v>
      </c>
      <c r="AK1884" s="7">
        <v>148432934</v>
      </c>
      <c r="AL1884" s="6">
        <v>1702.525752</v>
      </c>
      <c r="AM1884" s="7">
        <v>143585639</v>
      </c>
      <c r="AN1884" s="5">
        <v>99.038839999999993</v>
      </c>
    </row>
    <row r="1885" spans="1:40" x14ac:dyDescent="0.3">
      <c r="A1885" s="4" t="s">
        <v>1934</v>
      </c>
      <c r="B1885" s="2">
        <v>4899055</v>
      </c>
      <c r="C1885" s="1" t="s">
        <v>54</v>
      </c>
      <c r="D1885" s="5">
        <v>1280.6828264400001</v>
      </c>
      <c r="E1885" s="6">
        <v>4285.0588260000004</v>
      </c>
      <c r="F1885" s="6">
        <v>4037.0848260000002</v>
      </c>
      <c r="G1885" s="5">
        <v>-0.32100000000000001</v>
      </c>
      <c r="H1885" s="5" t="s">
        <v>799</v>
      </c>
      <c r="I1885" s="5">
        <v>-0.32100000000000001</v>
      </c>
      <c r="J1885" s="5" t="s">
        <v>799</v>
      </c>
      <c r="K1885" s="5">
        <v>0.69832205578526496</v>
      </c>
      <c r="L1885" s="5">
        <v>0.68012412076695694</v>
      </c>
      <c r="M1885" s="5">
        <v>8.8654969999999995</v>
      </c>
      <c r="N1885" s="5" t="s">
        <v>42</v>
      </c>
      <c r="O1885" s="5" t="s">
        <v>42</v>
      </c>
      <c r="P1885" s="5">
        <v>7.5569699999999997</v>
      </c>
      <c r="Q1885" s="5">
        <v>18.099242</v>
      </c>
      <c r="R1885" s="5">
        <v>20.6619930007626</v>
      </c>
      <c r="S1885" s="1" t="s">
        <v>49</v>
      </c>
      <c r="T1885" s="7">
        <v>531241</v>
      </c>
      <c r="U1885" s="7">
        <v>510572</v>
      </c>
      <c r="V1885" s="7">
        <v>521788</v>
      </c>
      <c r="W1885" s="7">
        <v>475580</v>
      </c>
      <c r="X1885" s="7">
        <v>493483</v>
      </c>
      <c r="Y1885" s="7">
        <v>510841</v>
      </c>
      <c r="Z1885" s="7">
        <v>524887</v>
      </c>
      <c r="AA1885" s="7">
        <v>531241</v>
      </c>
      <c r="AB1885" s="8">
        <v>52.02</v>
      </c>
      <c r="AC1885" s="5">
        <v>50.969000000000001</v>
      </c>
      <c r="AD1885" s="5">
        <v>42.718000000000004</v>
      </c>
      <c r="AE1885" s="5">
        <v>40.122999999999998</v>
      </c>
      <c r="AF1885" s="7">
        <v>84434000</v>
      </c>
      <c r="AG1885" s="7">
        <v>87306000</v>
      </c>
      <c r="AH1885" s="7">
        <v>97717000</v>
      </c>
      <c r="AI1885" s="5">
        <v>85.89</v>
      </c>
      <c r="AJ1885" s="7">
        <v>270</v>
      </c>
      <c r="AK1885" s="7">
        <v>72554121</v>
      </c>
      <c r="AL1885" s="6">
        <v>1099.920474</v>
      </c>
      <c r="AM1885" s="7">
        <v>77837431</v>
      </c>
      <c r="AN1885" s="5">
        <v>92.139560000000003</v>
      </c>
    </row>
    <row r="1886" spans="1:40" x14ac:dyDescent="0.3">
      <c r="A1886" s="4" t="s">
        <v>1935</v>
      </c>
      <c r="B1886" s="2">
        <v>4584941</v>
      </c>
      <c r="C1886" s="1" t="s">
        <v>41</v>
      </c>
      <c r="D1886" s="5">
        <v>1308.4539558399999</v>
      </c>
      <c r="E1886" s="6">
        <v>7154.3989549999997</v>
      </c>
      <c r="F1886" s="6">
        <v>7153.9139560000003</v>
      </c>
      <c r="G1886" s="5">
        <v>0.05</v>
      </c>
      <c r="H1886" s="5">
        <v>13.0731707317073</v>
      </c>
      <c r="I1886" s="5">
        <v>0.05</v>
      </c>
      <c r="J1886" s="5">
        <v>13.0731707317073</v>
      </c>
      <c r="K1886" s="5" t="s">
        <v>799</v>
      </c>
      <c r="L1886" s="5" t="s">
        <v>799</v>
      </c>
      <c r="M1886" s="5" t="s">
        <v>799</v>
      </c>
      <c r="N1886" s="5" t="s">
        <v>42</v>
      </c>
      <c r="O1886" s="5" t="s">
        <v>42</v>
      </c>
      <c r="P1886" s="5">
        <v>6.1714799999999999</v>
      </c>
      <c r="Q1886" s="5">
        <v>8.0021930000000001</v>
      </c>
      <c r="R1886" s="5">
        <v>7.9316608967297304</v>
      </c>
      <c r="S1886" s="1" t="s">
        <v>49</v>
      </c>
      <c r="T1886" s="7">
        <v>1150017</v>
      </c>
      <c r="U1886" s="7">
        <v>1130006</v>
      </c>
      <c r="V1886" s="7">
        <v>1102624</v>
      </c>
      <c r="W1886" s="7">
        <v>1067139</v>
      </c>
      <c r="X1886" s="7">
        <v>1157464</v>
      </c>
      <c r="Y1886" s="7">
        <v>1156542</v>
      </c>
      <c r="Z1886" s="7">
        <v>1145952</v>
      </c>
      <c r="AA1886" s="7">
        <v>1150017</v>
      </c>
      <c r="AB1886" s="5">
        <v>86.355999999999995</v>
      </c>
      <c r="AC1886" s="5">
        <v>84.902000000000001</v>
      </c>
      <c r="AD1886" s="5">
        <v>77.421000000000006</v>
      </c>
      <c r="AE1886" s="5">
        <v>75.763000000000005</v>
      </c>
      <c r="AF1886" s="7">
        <v>237488131</v>
      </c>
      <c r="AG1886" s="7">
        <v>237353110</v>
      </c>
      <c r="AH1886" s="7">
        <v>236539716</v>
      </c>
      <c r="AI1886" s="8">
        <v>86.1</v>
      </c>
      <c r="AJ1886" s="7">
        <v>376</v>
      </c>
      <c r="AK1886" s="7">
        <v>210171831</v>
      </c>
      <c r="AL1886" s="6">
        <v>1126.5210139999999</v>
      </c>
      <c r="AM1886" s="7">
        <v>237850495</v>
      </c>
      <c r="AN1886" s="5">
        <v>97.433970000000002</v>
      </c>
    </row>
    <row r="1887" spans="1:40" x14ac:dyDescent="0.3">
      <c r="A1887" s="4" t="s">
        <v>1936</v>
      </c>
      <c r="B1887" s="2">
        <v>4996319</v>
      </c>
      <c r="C1887" s="1" t="s">
        <v>54</v>
      </c>
      <c r="D1887" s="5">
        <v>1286.88351648</v>
      </c>
      <c r="E1887" s="6">
        <v>1230.3905159999999</v>
      </c>
      <c r="F1887" s="6" t="s">
        <v>42</v>
      </c>
      <c r="G1887" s="8">
        <v>1.165</v>
      </c>
      <c r="H1887" s="5">
        <v>19.723794000000002</v>
      </c>
      <c r="I1887" s="8">
        <v>1.165</v>
      </c>
      <c r="J1887" s="5">
        <v>19.723794000000002</v>
      </c>
      <c r="K1887" s="5">
        <v>3.4626394800000004</v>
      </c>
      <c r="L1887" s="5">
        <v>2.6737943799999999</v>
      </c>
      <c r="M1887" s="5">
        <v>19.483892000000001</v>
      </c>
      <c r="N1887" s="5" t="s">
        <v>42</v>
      </c>
      <c r="O1887" s="5" t="s">
        <v>42</v>
      </c>
      <c r="P1887" s="5">
        <v>2.0267550000000001</v>
      </c>
      <c r="Q1887" s="5">
        <v>12.022812</v>
      </c>
      <c r="R1887" s="5">
        <v>12.022812</v>
      </c>
      <c r="S1887" s="1" t="s">
        <v>66</v>
      </c>
      <c r="T1887" s="7">
        <v>607074</v>
      </c>
      <c r="U1887" s="7">
        <v>674084</v>
      </c>
      <c r="V1887" s="7">
        <v>770743</v>
      </c>
      <c r="W1887" s="7">
        <v>567646</v>
      </c>
      <c r="X1887" s="7">
        <v>607074</v>
      </c>
      <c r="Y1887" s="7">
        <v>619207</v>
      </c>
      <c r="Z1887" s="7">
        <v>644561</v>
      </c>
      <c r="AA1887" s="7">
        <v>659283</v>
      </c>
      <c r="AB1887" s="5">
        <v>31.471</v>
      </c>
      <c r="AC1887" s="5">
        <v>31.471</v>
      </c>
      <c r="AD1887" s="5">
        <v>16.042000000000002</v>
      </c>
      <c r="AE1887" s="5">
        <v>16.042000000000002</v>
      </c>
      <c r="AF1887" s="7">
        <v>10847000</v>
      </c>
      <c r="AG1887" s="7">
        <v>10886000</v>
      </c>
      <c r="AH1887" s="7">
        <v>11011000</v>
      </c>
      <c r="AI1887" s="5">
        <v>99.11</v>
      </c>
      <c r="AJ1887" s="7">
        <v>265</v>
      </c>
      <c r="AK1887" s="7">
        <v>10759457</v>
      </c>
      <c r="AL1887" s="6">
        <v>1275.4260320000001</v>
      </c>
      <c r="AM1887" s="7">
        <v>10765772</v>
      </c>
      <c r="AN1887" s="5">
        <v>99.167839999999998</v>
      </c>
    </row>
    <row r="1888" spans="1:40" x14ac:dyDescent="0.3">
      <c r="A1888" s="4" t="s">
        <v>1937</v>
      </c>
      <c r="B1888" s="2">
        <v>103012</v>
      </c>
      <c r="C1888" s="1" t="s">
        <v>54</v>
      </c>
      <c r="D1888" s="5">
        <v>1436.9394804799999</v>
      </c>
      <c r="E1888" s="6" t="s">
        <v>42</v>
      </c>
      <c r="F1888" s="6">
        <v>7704.0334800000001</v>
      </c>
      <c r="G1888" s="5">
        <v>0.38</v>
      </c>
      <c r="H1888" s="5">
        <v>9.9365079365079403</v>
      </c>
      <c r="I1888" s="5">
        <v>0.38</v>
      </c>
      <c r="J1888" s="5">
        <v>9.9365079365079403</v>
      </c>
      <c r="K1888" s="5">
        <v>0.96285854991950304</v>
      </c>
      <c r="L1888" s="5">
        <v>0.96285854991950304</v>
      </c>
      <c r="M1888" s="5">
        <v>98.927274455127503</v>
      </c>
      <c r="N1888" s="5" t="s">
        <v>42</v>
      </c>
      <c r="O1888" s="5" t="s">
        <v>42</v>
      </c>
      <c r="P1888" s="5" t="s">
        <v>42</v>
      </c>
      <c r="Q1888" s="5" t="s">
        <v>42</v>
      </c>
      <c r="R1888" s="5">
        <v>19.525533326777499</v>
      </c>
      <c r="S1888" s="1" t="s">
        <v>49</v>
      </c>
      <c r="T1888" s="7">
        <v>26749</v>
      </c>
      <c r="U1888" s="7">
        <v>177001</v>
      </c>
      <c r="V1888" s="7">
        <v>127688</v>
      </c>
      <c r="W1888" s="7">
        <v>199667</v>
      </c>
      <c r="X1888" s="7">
        <v>123174</v>
      </c>
      <c r="Y1888" s="7">
        <v>49061</v>
      </c>
      <c r="Z1888" s="7">
        <v>112091</v>
      </c>
      <c r="AA1888" s="7">
        <v>26749</v>
      </c>
      <c r="AB1888" s="8">
        <v>100</v>
      </c>
      <c r="AC1888" s="8">
        <v>100</v>
      </c>
      <c r="AD1888" s="5" t="s">
        <v>42</v>
      </c>
      <c r="AE1888" s="5" t="s">
        <v>42</v>
      </c>
      <c r="AF1888" s="7">
        <v>79294324</v>
      </c>
      <c r="AG1888" s="7">
        <v>74707776</v>
      </c>
      <c r="AH1888" s="7">
        <v>56555574</v>
      </c>
      <c r="AI1888" s="5">
        <v>34.89</v>
      </c>
      <c r="AJ1888" s="7">
        <v>198</v>
      </c>
      <c r="AK1888" s="7">
        <v>40042507</v>
      </c>
      <c r="AL1888" s="6">
        <v>501.33218699999998</v>
      </c>
      <c r="AM1888" s="7">
        <v>114083146</v>
      </c>
      <c r="AN1888" s="5">
        <v>99.400220000000004</v>
      </c>
    </row>
    <row r="1889" spans="1:40" x14ac:dyDescent="0.3">
      <c r="A1889" s="4" t="s">
        <v>1938</v>
      </c>
      <c r="B1889" s="2">
        <v>4964127</v>
      </c>
      <c r="C1889" s="1" t="s">
        <v>41</v>
      </c>
      <c r="D1889" s="5">
        <v>1297.88232584</v>
      </c>
      <c r="E1889" s="6">
        <v>1201.154325</v>
      </c>
      <c r="F1889" s="6" t="s">
        <v>42</v>
      </c>
      <c r="G1889" s="5">
        <v>0.3</v>
      </c>
      <c r="H1889" s="5">
        <v>26.014706</v>
      </c>
      <c r="I1889" s="5">
        <v>0.3</v>
      </c>
      <c r="J1889" s="5">
        <v>26.014706</v>
      </c>
      <c r="K1889" s="5">
        <v>7.4125288100000004</v>
      </c>
      <c r="L1889" s="5">
        <v>7.2663791300000007</v>
      </c>
      <c r="M1889" s="5">
        <v>29.507923000000002</v>
      </c>
      <c r="N1889" s="5" t="s">
        <v>42</v>
      </c>
      <c r="O1889" s="5" t="s">
        <v>42</v>
      </c>
      <c r="P1889" s="5">
        <v>6.2839299999999998</v>
      </c>
      <c r="Q1889" s="5">
        <v>20.543790000000001</v>
      </c>
      <c r="R1889" s="5">
        <v>20.543790000000001</v>
      </c>
      <c r="S1889" s="1" t="s">
        <v>47</v>
      </c>
      <c r="T1889" s="7">
        <v>188820</v>
      </c>
      <c r="U1889" s="7">
        <v>169997</v>
      </c>
      <c r="V1889" s="7">
        <v>143593</v>
      </c>
      <c r="W1889" s="7">
        <v>114035</v>
      </c>
      <c r="X1889" s="7">
        <v>191147</v>
      </c>
      <c r="Y1889" s="7">
        <v>188820</v>
      </c>
      <c r="Z1889" s="7">
        <v>183148</v>
      </c>
      <c r="AA1889" s="7">
        <v>177413</v>
      </c>
      <c r="AB1889" s="5">
        <v>54.784999999999997</v>
      </c>
      <c r="AC1889" s="5">
        <v>55.271000000000001</v>
      </c>
      <c r="AD1889" s="5">
        <v>30.542999999999999</v>
      </c>
      <c r="AE1889" s="5">
        <v>30.335000000000001</v>
      </c>
      <c r="AF1889" s="7">
        <v>36684068</v>
      </c>
      <c r="AG1889" s="7">
        <v>36874471</v>
      </c>
      <c r="AH1889" s="7">
        <v>36770097</v>
      </c>
      <c r="AI1889" s="5">
        <v>93.66</v>
      </c>
      <c r="AJ1889" s="7">
        <v>324</v>
      </c>
      <c r="AK1889" s="7">
        <v>34358817</v>
      </c>
      <c r="AL1889" s="6">
        <v>1215.614945</v>
      </c>
      <c r="AM1889" s="7">
        <v>35099256</v>
      </c>
      <c r="AN1889" s="5">
        <v>95.679839999999999</v>
      </c>
    </row>
    <row r="1890" spans="1:40" x14ac:dyDescent="0.3">
      <c r="A1890" s="4" t="s">
        <v>1939</v>
      </c>
      <c r="B1890" s="2">
        <v>11139662</v>
      </c>
      <c r="C1890" s="1" t="s">
        <v>54</v>
      </c>
      <c r="D1890" s="5">
        <v>1276.03039932</v>
      </c>
      <c r="E1890" s="6">
        <v>2778.5123990000002</v>
      </c>
      <c r="F1890" s="6" t="s">
        <v>42</v>
      </c>
      <c r="G1890" s="5">
        <v>-0.03</v>
      </c>
      <c r="H1890" s="5" t="s">
        <v>799</v>
      </c>
      <c r="I1890" s="5">
        <v>-0.03</v>
      </c>
      <c r="J1890" s="5" t="s">
        <v>799</v>
      </c>
      <c r="K1890" s="5" t="s">
        <v>799</v>
      </c>
      <c r="L1890" s="5">
        <v>1.8608570099999999</v>
      </c>
      <c r="M1890" s="5">
        <v>48.769716000000003</v>
      </c>
      <c r="N1890" s="5" t="s">
        <v>42</v>
      </c>
      <c r="O1890" s="5" t="s">
        <v>42</v>
      </c>
      <c r="P1890" s="5">
        <v>1.956237</v>
      </c>
      <c r="Q1890" s="5">
        <v>17.783674000000001</v>
      </c>
      <c r="R1890" s="5">
        <v>17.783674000000001</v>
      </c>
      <c r="S1890" s="1" t="s">
        <v>49</v>
      </c>
      <c r="T1890" s="7">
        <v>1438237</v>
      </c>
      <c r="U1890" s="7">
        <v>1408401</v>
      </c>
      <c r="V1890" s="7">
        <v>1180713</v>
      </c>
      <c r="W1890" s="7">
        <v>964310</v>
      </c>
      <c r="X1890" s="7">
        <v>1420335</v>
      </c>
      <c r="Y1890" s="7">
        <v>1426664</v>
      </c>
      <c r="Z1890" s="7">
        <v>1433327</v>
      </c>
      <c r="AA1890" s="7">
        <v>1438237</v>
      </c>
      <c r="AB1890" s="5">
        <v>31.620999999999999</v>
      </c>
      <c r="AC1890" s="5">
        <v>34.335000000000001</v>
      </c>
      <c r="AD1890" s="8">
        <v>7.9020000000000001</v>
      </c>
      <c r="AE1890" s="8">
        <v>9.1159999999999997</v>
      </c>
      <c r="AF1890" s="7">
        <v>82537542</v>
      </c>
      <c r="AG1890" s="7">
        <v>81530122</v>
      </c>
      <c r="AH1890" s="7">
        <v>81141417</v>
      </c>
      <c r="AI1890" s="5">
        <v>93.44</v>
      </c>
      <c r="AJ1890" s="7">
        <v>256</v>
      </c>
      <c r="AK1890" s="7">
        <v>77126557</v>
      </c>
      <c r="AL1890" s="6">
        <v>1192.376571</v>
      </c>
      <c r="AM1890" s="7">
        <v>70985722</v>
      </c>
      <c r="AN1890" s="5">
        <v>86.004159999999999</v>
      </c>
    </row>
    <row r="1891" spans="1:40" x14ac:dyDescent="0.3">
      <c r="A1891" s="4" t="s">
        <v>1940</v>
      </c>
      <c r="B1891" s="2">
        <v>5721379</v>
      </c>
      <c r="C1891" s="1" t="s">
        <v>54</v>
      </c>
      <c r="D1891" s="5">
        <v>1405.7372657799999</v>
      </c>
      <c r="E1891" s="6">
        <v>1882.9639950000001</v>
      </c>
      <c r="F1891" s="6" t="s">
        <v>42</v>
      </c>
      <c r="G1891" s="5">
        <v>0.16500000000000001</v>
      </c>
      <c r="H1891" s="5">
        <v>8.5853230000000007</v>
      </c>
      <c r="I1891" s="5">
        <v>0.16500000000000001</v>
      </c>
      <c r="J1891" s="5">
        <v>8.5853230000000007</v>
      </c>
      <c r="K1891" s="5">
        <v>1.01177451</v>
      </c>
      <c r="L1891" s="5">
        <v>1.01177451</v>
      </c>
      <c r="M1891" s="5">
        <v>7.5388200000000003</v>
      </c>
      <c r="N1891" s="5" t="s">
        <v>42</v>
      </c>
      <c r="O1891" s="5" t="s">
        <v>42</v>
      </c>
      <c r="P1891" s="5">
        <v>12.562486</v>
      </c>
      <c r="Q1891" s="5" t="s">
        <v>42</v>
      </c>
      <c r="R1891" s="5" t="s">
        <v>42</v>
      </c>
      <c r="S1891" s="1" t="s">
        <v>49</v>
      </c>
      <c r="T1891" s="7">
        <v>142743.073</v>
      </c>
      <c r="U1891" s="7">
        <v>109642.819</v>
      </c>
      <c r="V1891" s="7">
        <v>112839.23299999999</v>
      </c>
      <c r="W1891" s="7">
        <v>116597.211</v>
      </c>
      <c r="X1891" s="7">
        <v>149887.845</v>
      </c>
      <c r="Y1891" s="7">
        <v>146315.459</v>
      </c>
      <c r="Z1891" s="7">
        <v>142743.073</v>
      </c>
      <c r="AA1891" s="7">
        <v>133370.894</v>
      </c>
      <c r="AB1891" s="8">
        <v>100</v>
      </c>
      <c r="AC1891" s="8">
        <v>100</v>
      </c>
      <c r="AD1891" s="5" t="s">
        <v>42</v>
      </c>
      <c r="AE1891" s="5" t="s">
        <v>42</v>
      </c>
      <c r="AF1891" s="7">
        <v>144772118</v>
      </c>
      <c r="AG1891" s="7">
        <v>144772118</v>
      </c>
      <c r="AH1891" s="7">
        <v>142699920</v>
      </c>
      <c r="AI1891" s="5">
        <v>16.670000000000002</v>
      </c>
      <c r="AJ1891" s="7">
        <v>161</v>
      </c>
      <c r="AK1891" s="7">
        <v>24139815</v>
      </c>
      <c r="AL1891" s="6">
        <v>234.397603</v>
      </c>
      <c r="AM1891" s="7" t="s">
        <v>42</v>
      </c>
      <c r="AN1891" s="5" t="s">
        <v>42</v>
      </c>
    </row>
    <row r="1892" spans="1:40" x14ac:dyDescent="0.3">
      <c r="A1892" s="4" t="s">
        <v>1941</v>
      </c>
      <c r="B1892" s="2">
        <v>4673706</v>
      </c>
      <c r="C1892" s="1" t="s">
        <v>41</v>
      </c>
      <c r="D1892" s="5">
        <v>1435.0642520500001</v>
      </c>
      <c r="E1892" s="6">
        <v>3014.7632520000002</v>
      </c>
      <c r="F1892" s="6" t="s">
        <v>42</v>
      </c>
      <c r="G1892" s="5">
        <v>-5.0999999999999997E-2</v>
      </c>
      <c r="H1892" s="5" t="s">
        <v>799</v>
      </c>
      <c r="I1892" s="5">
        <v>-5.0999999999999997E-2</v>
      </c>
      <c r="J1892" s="5" t="s">
        <v>799</v>
      </c>
      <c r="K1892" s="5">
        <v>1.4425476000000002</v>
      </c>
      <c r="L1892" s="5">
        <v>0.97740011999999998</v>
      </c>
      <c r="M1892" s="5">
        <v>15.193638</v>
      </c>
      <c r="N1892" s="5" t="s">
        <v>42</v>
      </c>
      <c r="O1892" s="5" t="s">
        <v>42</v>
      </c>
      <c r="P1892" s="5">
        <v>1.5364040000000001</v>
      </c>
      <c r="Q1892" s="5">
        <v>6.0617510000000001</v>
      </c>
      <c r="R1892" s="5">
        <v>6.0617510000000001</v>
      </c>
      <c r="S1892" s="1" t="s">
        <v>49</v>
      </c>
      <c r="T1892" s="7">
        <v>2070611</v>
      </c>
      <c r="U1892" s="7">
        <v>2045469</v>
      </c>
      <c r="V1892" s="7">
        <v>1734282</v>
      </c>
      <c r="W1892" s="7">
        <v>1570575</v>
      </c>
      <c r="X1892" s="7">
        <v>1962220</v>
      </c>
      <c r="Y1892" s="7">
        <v>2014104</v>
      </c>
      <c r="Z1892" s="7">
        <v>2055033</v>
      </c>
      <c r="AA1892" s="7">
        <v>2070611</v>
      </c>
      <c r="AB1892" s="5">
        <v>35.395000000000003</v>
      </c>
      <c r="AC1892" s="5">
        <v>34.484999999999999</v>
      </c>
      <c r="AD1892" s="5">
        <v>24.516999999999999</v>
      </c>
      <c r="AE1892" s="5">
        <v>23.062000000000001</v>
      </c>
      <c r="AF1892" s="7">
        <v>65319265</v>
      </c>
      <c r="AG1892" s="7">
        <v>65320797</v>
      </c>
      <c r="AH1892" s="7">
        <v>64874427</v>
      </c>
      <c r="AI1892" s="5">
        <v>86.55</v>
      </c>
      <c r="AJ1892" s="7">
        <v>214</v>
      </c>
      <c r="AK1892" s="7">
        <v>56532243</v>
      </c>
      <c r="AL1892" s="6">
        <v>1242.0133780000001</v>
      </c>
      <c r="AM1892" s="7">
        <v>50178116</v>
      </c>
      <c r="AN1892" s="5">
        <v>76.819779999999994</v>
      </c>
    </row>
    <row r="1893" spans="1:40" x14ac:dyDescent="0.3">
      <c r="A1893" s="4" t="s">
        <v>1942</v>
      </c>
      <c r="B1893" s="2">
        <v>4913589</v>
      </c>
      <c r="C1893" s="1" t="s">
        <v>54</v>
      </c>
      <c r="D1893" s="5">
        <v>1277.9114</v>
      </c>
      <c r="E1893" s="6">
        <v>2464.9533999999999</v>
      </c>
      <c r="F1893" s="6" t="s">
        <v>42</v>
      </c>
      <c r="G1893" s="5">
        <v>0.08</v>
      </c>
      <c r="H1893" s="5">
        <v>8.6162720000000004</v>
      </c>
      <c r="I1893" s="5">
        <v>0.14699999999999999</v>
      </c>
      <c r="J1893" s="5">
        <v>6.858746</v>
      </c>
      <c r="K1893" s="5">
        <v>2.0791466999999999</v>
      </c>
      <c r="L1893" s="5">
        <v>0.91940665999999993</v>
      </c>
      <c r="M1893" s="5">
        <v>7.4145529999999997</v>
      </c>
      <c r="N1893" s="5" t="s">
        <v>42</v>
      </c>
      <c r="O1893" s="5" t="s">
        <v>42</v>
      </c>
      <c r="P1893" s="5">
        <v>0.29414200000000001</v>
      </c>
      <c r="Q1893" s="5">
        <v>5.5121710000000004</v>
      </c>
      <c r="R1893" s="5">
        <v>5.5121710000000004</v>
      </c>
      <c r="S1893" s="1" t="s">
        <v>49</v>
      </c>
      <c r="T1893" s="7">
        <v>8245268</v>
      </c>
      <c r="U1893" s="7">
        <v>8024403</v>
      </c>
      <c r="V1893" s="7">
        <v>5943739</v>
      </c>
      <c r="W1893" s="7">
        <v>4345939</v>
      </c>
      <c r="X1893" s="7">
        <v>8380134</v>
      </c>
      <c r="Y1893" s="7">
        <v>8360392</v>
      </c>
      <c r="Z1893" s="7">
        <v>8377475</v>
      </c>
      <c r="AA1893" s="7">
        <v>8245268</v>
      </c>
      <c r="AB1893" s="8">
        <v>8.4190000000000005</v>
      </c>
      <c r="AC1893" s="8">
        <v>8.49</v>
      </c>
      <c r="AD1893" s="8">
        <v>3.9780000000000002</v>
      </c>
      <c r="AE1893" s="8">
        <v>4.0640000000000001</v>
      </c>
      <c r="AF1893" s="7">
        <v>95012000</v>
      </c>
      <c r="AG1893" s="7">
        <v>94952000</v>
      </c>
      <c r="AH1893" s="7">
        <v>94929000</v>
      </c>
      <c r="AI1893" s="8">
        <v>48.8</v>
      </c>
      <c r="AJ1893" s="7">
        <v>226</v>
      </c>
      <c r="AK1893" s="7">
        <v>46368500</v>
      </c>
      <c r="AL1893" s="6">
        <v>623.65632500000004</v>
      </c>
      <c r="AM1893" s="7">
        <v>58841686</v>
      </c>
      <c r="AN1893" s="5">
        <v>61.930790000000002</v>
      </c>
    </row>
    <row r="1894" spans="1:40" x14ac:dyDescent="0.3">
      <c r="A1894" s="4" t="s">
        <v>1943</v>
      </c>
      <c r="B1894" s="2">
        <v>4008292</v>
      </c>
      <c r="C1894" s="1" t="s">
        <v>54</v>
      </c>
      <c r="D1894" s="5">
        <v>1279.06619667</v>
      </c>
      <c r="E1894" s="6">
        <v>1733.567196</v>
      </c>
      <c r="F1894" s="6">
        <v>1733.3261970000001</v>
      </c>
      <c r="G1894" s="5">
        <v>0.26600000000000001</v>
      </c>
      <c r="H1894" s="5">
        <v>21.216867469879499</v>
      </c>
      <c r="I1894" s="5">
        <v>0.26200000000000001</v>
      </c>
      <c r="J1894" s="5">
        <v>28.403225806451601</v>
      </c>
      <c r="K1894" s="5">
        <v>1.29270030680588</v>
      </c>
      <c r="L1894" s="5">
        <v>1.28139577418748</v>
      </c>
      <c r="M1894" s="5">
        <v>13.161435000000001</v>
      </c>
      <c r="N1894" s="5" t="s">
        <v>42</v>
      </c>
      <c r="O1894" s="5" t="s">
        <v>42</v>
      </c>
      <c r="P1894" s="5">
        <v>7.5062769999999999</v>
      </c>
      <c r="Q1894" s="5">
        <v>14.355356</v>
      </c>
      <c r="R1894" s="5">
        <v>14.5578146110948</v>
      </c>
      <c r="S1894" s="1" t="s">
        <v>49</v>
      </c>
      <c r="T1894" s="7">
        <v>208100</v>
      </c>
      <c r="U1894" s="7">
        <v>232500</v>
      </c>
      <c r="V1894" s="7">
        <v>270200</v>
      </c>
      <c r="W1894" s="7">
        <v>311500</v>
      </c>
      <c r="X1894" s="7">
        <v>233231</v>
      </c>
      <c r="Y1894" s="7">
        <v>221881</v>
      </c>
      <c r="Z1894" s="7">
        <v>222903</v>
      </c>
      <c r="AA1894" s="7">
        <v>208100</v>
      </c>
      <c r="AB1894" s="5">
        <v>49.430999999999997</v>
      </c>
      <c r="AC1894" s="5">
        <v>49.744999999999997</v>
      </c>
      <c r="AD1894" s="5">
        <v>50.521999999999998</v>
      </c>
      <c r="AE1894" s="5">
        <v>52.289000000000001</v>
      </c>
      <c r="AF1894" s="7">
        <v>72632947</v>
      </c>
      <c r="AG1894" s="7">
        <v>72621777</v>
      </c>
      <c r="AH1894" s="7">
        <v>72536315</v>
      </c>
      <c r="AI1894" s="8">
        <v>86.2</v>
      </c>
      <c r="AJ1894" s="7">
        <v>303</v>
      </c>
      <c r="AK1894" s="7">
        <v>62607373</v>
      </c>
      <c r="AL1894" s="6">
        <v>1102.515838</v>
      </c>
      <c r="AM1894" s="7">
        <v>71645033</v>
      </c>
      <c r="AN1894" s="5">
        <v>98.639849999999996</v>
      </c>
    </row>
    <row r="1895" spans="1:40" x14ac:dyDescent="0.3">
      <c r="A1895" s="4" t="s">
        <v>1944</v>
      </c>
      <c r="B1895" s="2">
        <v>4098968</v>
      </c>
      <c r="C1895" s="1" t="s">
        <v>54</v>
      </c>
      <c r="D1895" s="5">
        <v>1418.4396701000001</v>
      </c>
      <c r="E1895" s="6">
        <v>1597.29367</v>
      </c>
      <c r="F1895" s="6">
        <v>1593.7936699999998</v>
      </c>
      <c r="G1895" s="8">
        <v>2.0030000000000001</v>
      </c>
      <c r="H1895" s="5">
        <v>8.6269840000000002</v>
      </c>
      <c r="I1895" s="8">
        <v>2.0030000000000001</v>
      </c>
      <c r="J1895" s="5">
        <v>8.6269840000000002</v>
      </c>
      <c r="K1895" s="5">
        <v>2.86444608</v>
      </c>
      <c r="L1895" s="5">
        <v>2.7905424499999998</v>
      </c>
      <c r="M1895" s="5">
        <v>5.5697890000000001</v>
      </c>
      <c r="N1895" s="5" t="s">
        <v>42</v>
      </c>
      <c r="O1895" s="5" t="s">
        <v>42</v>
      </c>
      <c r="P1895" s="5">
        <v>6.2232380000000003</v>
      </c>
      <c r="Q1895" s="5">
        <v>6.801857</v>
      </c>
      <c r="R1895" s="5">
        <v>6.801857</v>
      </c>
      <c r="S1895" s="1" t="s">
        <v>49</v>
      </c>
      <c r="T1895" s="7">
        <v>293656</v>
      </c>
      <c r="U1895" s="7">
        <v>328085</v>
      </c>
      <c r="V1895" s="7">
        <v>194248</v>
      </c>
      <c r="W1895" s="7">
        <v>129011</v>
      </c>
      <c r="X1895" s="7">
        <v>256666</v>
      </c>
      <c r="Y1895" s="7">
        <v>277561</v>
      </c>
      <c r="Z1895" s="7">
        <v>284586</v>
      </c>
      <c r="AA1895" s="7">
        <v>293656</v>
      </c>
      <c r="AB1895" s="5">
        <v>88.995999999999995</v>
      </c>
      <c r="AC1895" s="5">
        <v>89.381</v>
      </c>
      <c r="AD1895" s="5">
        <v>80.103999999999999</v>
      </c>
      <c r="AE1895" s="5">
        <v>78.804000000000002</v>
      </c>
      <c r="AF1895" s="7">
        <v>13049123</v>
      </c>
      <c r="AG1895" s="7">
        <v>13049123</v>
      </c>
      <c r="AH1895" s="7">
        <v>12634642</v>
      </c>
      <c r="AI1895" s="5">
        <v>37.03</v>
      </c>
      <c r="AJ1895" s="7">
        <v>69</v>
      </c>
      <c r="AK1895" s="7">
        <v>4831561</v>
      </c>
      <c r="AL1895" s="6">
        <v>525.19068000000004</v>
      </c>
      <c r="AM1895" s="7">
        <v>9946735</v>
      </c>
      <c r="AN1895" s="5">
        <v>76.225309999999993</v>
      </c>
    </row>
    <row r="1896" spans="1:40" x14ac:dyDescent="0.3">
      <c r="A1896" s="4" t="s">
        <v>1945</v>
      </c>
      <c r="B1896" s="2">
        <v>4812070</v>
      </c>
      <c r="C1896" s="1" t="s">
        <v>41</v>
      </c>
      <c r="D1896" s="5">
        <v>1068.678091</v>
      </c>
      <c r="E1896" s="6">
        <v>663.13709100000005</v>
      </c>
      <c r="F1896" s="6" t="s">
        <v>42</v>
      </c>
      <c r="G1896" s="5">
        <v>-0.98499999999999999</v>
      </c>
      <c r="H1896" s="5" t="s">
        <v>799</v>
      </c>
      <c r="I1896" s="5">
        <v>-0.98499999999999999</v>
      </c>
      <c r="J1896" s="5" t="s">
        <v>799</v>
      </c>
      <c r="K1896" s="5">
        <v>2.9238673500000001</v>
      </c>
      <c r="L1896" s="5">
        <v>2.9238673500000001</v>
      </c>
      <c r="M1896" s="5" t="s">
        <v>799</v>
      </c>
      <c r="N1896" s="5" t="s">
        <v>42</v>
      </c>
      <c r="O1896" s="5" t="s">
        <v>42</v>
      </c>
      <c r="P1896" s="5">
        <v>41.446067999999997</v>
      </c>
      <c r="Q1896" s="5" t="s">
        <v>799</v>
      </c>
      <c r="R1896" s="5">
        <v>-2.0708099999999998</v>
      </c>
      <c r="S1896" s="1" t="s">
        <v>49</v>
      </c>
      <c r="T1896" s="7" t="s">
        <v>42</v>
      </c>
      <c r="U1896" s="7" t="s">
        <v>42</v>
      </c>
      <c r="V1896" s="7">
        <v>139709</v>
      </c>
      <c r="W1896" s="7">
        <v>1517</v>
      </c>
      <c r="X1896" s="7">
        <v>16000</v>
      </c>
      <c r="Y1896" s="7">
        <v>3500</v>
      </c>
      <c r="Z1896" s="7" t="s">
        <v>42</v>
      </c>
      <c r="AA1896" s="7" t="s">
        <v>42</v>
      </c>
      <c r="AB1896" s="5" t="s">
        <v>42</v>
      </c>
      <c r="AC1896" s="5" t="s">
        <v>799</v>
      </c>
      <c r="AD1896" s="5" t="s">
        <v>42</v>
      </c>
      <c r="AE1896" s="5" t="s">
        <v>799</v>
      </c>
      <c r="AF1896" s="7">
        <v>85571205</v>
      </c>
      <c r="AG1896" s="7">
        <v>85028629</v>
      </c>
      <c r="AH1896" s="7">
        <v>69638168</v>
      </c>
      <c r="AI1896" s="5">
        <v>98.57</v>
      </c>
      <c r="AJ1896" s="7">
        <v>263</v>
      </c>
      <c r="AK1896" s="7">
        <v>84133957</v>
      </c>
      <c r="AL1896" s="6">
        <v>1053.357141</v>
      </c>
      <c r="AM1896" s="7">
        <v>79175434</v>
      </c>
      <c r="AN1896" s="5">
        <v>92.757249999999999</v>
      </c>
    </row>
    <row r="1897" spans="1:40" x14ac:dyDescent="0.3">
      <c r="A1897" s="4" t="s">
        <v>1946</v>
      </c>
      <c r="B1897" s="2">
        <v>4990006</v>
      </c>
      <c r="C1897" s="1" t="s">
        <v>54</v>
      </c>
      <c r="D1897" s="5">
        <v>1254.76483579</v>
      </c>
      <c r="E1897" s="6">
        <v>1723.8918349999999</v>
      </c>
      <c r="F1897" s="6" t="s">
        <v>42</v>
      </c>
      <c r="G1897" s="5">
        <v>-1.925</v>
      </c>
      <c r="H1897" s="5" t="s">
        <v>799</v>
      </c>
      <c r="I1897" s="5">
        <v>-1.925</v>
      </c>
      <c r="J1897" s="5" t="s">
        <v>799</v>
      </c>
      <c r="K1897" s="5">
        <v>1.3324053499999999</v>
      </c>
      <c r="L1897" s="5">
        <v>1.03400596</v>
      </c>
      <c r="M1897" s="5">
        <v>4.6976839999999997</v>
      </c>
      <c r="N1897" s="5" t="s">
        <v>42</v>
      </c>
      <c r="O1897" s="5" t="s">
        <v>42</v>
      </c>
      <c r="P1897" s="5">
        <v>0.40270800000000001</v>
      </c>
      <c r="Q1897" s="5">
        <v>20.154934000000001</v>
      </c>
      <c r="R1897" s="5">
        <v>20.154934000000001</v>
      </c>
      <c r="S1897" s="1" t="s">
        <v>49</v>
      </c>
      <c r="T1897" s="7">
        <v>3880227</v>
      </c>
      <c r="U1897" s="7">
        <v>3790755</v>
      </c>
      <c r="V1897" s="7">
        <v>4641830</v>
      </c>
      <c r="W1897" s="7">
        <v>5318763</v>
      </c>
      <c r="X1897" s="7">
        <v>4280744</v>
      </c>
      <c r="Y1897" s="7">
        <v>4258633</v>
      </c>
      <c r="Z1897" s="7">
        <v>4152914</v>
      </c>
      <c r="AA1897" s="7">
        <v>3880227</v>
      </c>
      <c r="AB1897" s="8">
        <v>3.6240000000000001</v>
      </c>
      <c r="AC1897" s="8">
        <v>5.9669999999999996</v>
      </c>
      <c r="AD1897" s="5">
        <v>-1.744</v>
      </c>
      <c r="AE1897" s="5">
        <v>0.373</v>
      </c>
      <c r="AF1897" s="7">
        <v>52434803</v>
      </c>
      <c r="AG1897" s="7">
        <v>52389430</v>
      </c>
      <c r="AH1897" s="7">
        <v>52022169</v>
      </c>
      <c r="AI1897" s="8">
        <v>74</v>
      </c>
      <c r="AJ1897" s="7">
        <v>229</v>
      </c>
      <c r="AK1897" s="7">
        <v>38799390</v>
      </c>
      <c r="AL1897" s="6">
        <v>928.46940199999995</v>
      </c>
      <c r="AM1897" s="7">
        <v>43672622</v>
      </c>
      <c r="AN1897" s="5">
        <v>83.289379999999994</v>
      </c>
    </row>
    <row r="1898" spans="1:40" x14ac:dyDescent="0.3">
      <c r="A1898" s="4" t="s">
        <v>1947</v>
      </c>
      <c r="B1898" s="2">
        <v>4199608</v>
      </c>
      <c r="C1898" s="1" t="s">
        <v>54</v>
      </c>
      <c r="D1898" s="5">
        <v>1018.80965</v>
      </c>
      <c r="E1898" s="6">
        <v>2509.5496499999999</v>
      </c>
      <c r="F1898" s="6" t="s">
        <v>42</v>
      </c>
      <c r="G1898" s="5">
        <v>0.45400000000000001</v>
      </c>
      <c r="H1898" s="5">
        <v>6.9930070000000004</v>
      </c>
      <c r="I1898" s="5">
        <v>0.45400000000000001</v>
      </c>
      <c r="J1898" s="5">
        <v>6.9930070000000004</v>
      </c>
      <c r="K1898" s="5">
        <v>33.557046980000003</v>
      </c>
      <c r="L1898" s="5">
        <v>1.6204829000000001</v>
      </c>
      <c r="M1898" s="5">
        <v>7.1479629999999998</v>
      </c>
      <c r="N1898" s="5" t="s">
        <v>42</v>
      </c>
      <c r="O1898" s="5" t="s">
        <v>42</v>
      </c>
      <c r="P1898" s="5">
        <v>0.675149</v>
      </c>
      <c r="Q1898" s="5">
        <v>3.9043160000000001</v>
      </c>
      <c r="R1898" s="5">
        <v>3.9043160000000001</v>
      </c>
      <c r="S1898" s="1" t="s">
        <v>43</v>
      </c>
      <c r="T1898" s="7">
        <v>3717031</v>
      </c>
      <c r="U1898" s="7">
        <v>3728131</v>
      </c>
      <c r="V1898" s="7">
        <v>3815565</v>
      </c>
      <c r="W1898" s="7">
        <v>3874997</v>
      </c>
      <c r="X1898" s="7">
        <v>3717031</v>
      </c>
      <c r="Y1898" s="7">
        <v>3703359</v>
      </c>
      <c r="Z1898" s="7">
        <v>3692027</v>
      </c>
      <c r="AA1898" s="7">
        <v>3702378</v>
      </c>
      <c r="AB1898" s="5">
        <v>50.856000000000002</v>
      </c>
      <c r="AC1898" s="5">
        <v>50.856000000000002</v>
      </c>
      <c r="AD1898" s="8">
        <v>10.586</v>
      </c>
      <c r="AE1898" s="8">
        <v>10.586</v>
      </c>
      <c r="AF1898" s="7">
        <v>101854000</v>
      </c>
      <c r="AG1898" s="7">
        <v>102643000</v>
      </c>
      <c r="AH1898" s="7">
        <v>106266000</v>
      </c>
      <c r="AI1898" s="8">
        <v>111.9</v>
      </c>
      <c r="AJ1898" s="7">
        <v>289</v>
      </c>
      <c r="AK1898" s="7">
        <v>114008536</v>
      </c>
      <c r="AL1898" s="6">
        <v>1140.08536</v>
      </c>
      <c r="AM1898" s="7">
        <v>100961956</v>
      </c>
      <c r="AN1898" s="5">
        <v>99.09796</v>
      </c>
    </row>
    <row r="1899" spans="1:40" x14ac:dyDescent="0.3">
      <c r="A1899" s="4" t="s">
        <v>1948</v>
      </c>
      <c r="B1899" s="2">
        <v>4990353</v>
      </c>
      <c r="C1899" s="1" t="s">
        <v>41</v>
      </c>
      <c r="D1899" s="5">
        <v>1225.90274832</v>
      </c>
      <c r="E1899" s="6">
        <v>1447.449748</v>
      </c>
      <c r="F1899" s="6" t="s">
        <v>42</v>
      </c>
      <c r="G1899" s="5">
        <v>0.27</v>
      </c>
      <c r="H1899" s="5">
        <v>34.888888999999999</v>
      </c>
      <c r="I1899" s="5">
        <v>0.27</v>
      </c>
      <c r="J1899" s="5">
        <v>34.888888999999999</v>
      </c>
      <c r="K1899" s="5">
        <v>29.20930233</v>
      </c>
      <c r="L1899" s="5">
        <v>1.49156836</v>
      </c>
      <c r="M1899" s="5">
        <v>20.085287999999998</v>
      </c>
      <c r="N1899" s="5" t="s">
        <v>42</v>
      </c>
      <c r="O1899" s="5" t="s">
        <v>42</v>
      </c>
      <c r="P1899" s="5">
        <v>1.5833170000000001</v>
      </c>
      <c r="Q1899" s="5">
        <v>9.9151939999999996</v>
      </c>
      <c r="R1899" s="5">
        <v>9.9151939999999996</v>
      </c>
      <c r="S1899" s="1" t="s">
        <v>49</v>
      </c>
      <c r="T1899" s="7">
        <v>861739</v>
      </c>
      <c r="U1899" s="7">
        <v>786778</v>
      </c>
      <c r="V1899" s="7">
        <v>706706</v>
      </c>
      <c r="W1899" s="7">
        <v>659296</v>
      </c>
      <c r="X1899" s="7">
        <v>914188</v>
      </c>
      <c r="Y1899" s="7">
        <v>900848</v>
      </c>
      <c r="Z1899" s="7">
        <v>890717</v>
      </c>
      <c r="AA1899" s="7">
        <v>861739</v>
      </c>
      <c r="AB1899" s="5">
        <v>49.941000000000003</v>
      </c>
      <c r="AC1899" s="5">
        <v>51.756</v>
      </c>
      <c r="AD1899" s="5">
        <v>13.403</v>
      </c>
      <c r="AE1899" s="5">
        <v>13.391999999999999</v>
      </c>
      <c r="AF1899" s="7">
        <v>65155904</v>
      </c>
      <c r="AG1899" s="7">
        <v>65122404</v>
      </c>
      <c r="AH1899" s="7">
        <v>63571648</v>
      </c>
      <c r="AI1899" s="5">
        <v>68.09</v>
      </c>
      <c r="AJ1899" s="7">
        <v>261</v>
      </c>
      <c r="AK1899" s="7">
        <v>44305001</v>
      </c>
      <c r="AL1899" s="6">
        <v>834.70621800000004</v>
      </c>
      <c r="AM1899" s="7">
        <v>51989896</v>
      </c>
      <c r="AN1899" s="5">
        <v>79.899460000000005</v>
      </c>
    </row>
    <row r="1900" spans="1:40" x14ac:dyDescent="0.3">
      <c r="A1900" s="4" t="s">
        <v>1949</v>
      </c>
      <c r="B1900" s="2">
        <v>4994073</v>
      </c>
      <c r="C1900" s="1" t="s">
        <v>41</v>
      </c>
      <c r="D1900" s="5">
        <v>1262.441489</v>
      </c>
      <c r="E1900" s="6">
        <v>1220.156489</v>
      </c>
      <c r="F1900" s="6" t="s">
        <v>42</v>
      </c>
      <c r="G1900" s="5">
        <v>4.5999999999999999E-2</v>
      </c>
      <c r="H1900" s="5">
        <v>37.804878000000002</v>
      </c>
      <c r="I1900" s="5">
        <v>4.5999999999999999E-2</v>
      </c>
      <c r="J1900" s="5">
        <v>37.804878000000002</v>
      </c>
      <c r="K1900" s="5">
        <v>1.6471838500000002</v>
      </c>
      <c r="L1900" s="5">
        <v>1.6471838500000002</v>
      </c>
      <c r="M1900" s="5" t="s">
        <v>799</v>
      </c>
      <c r="N1900" s="5" t="s">
        <v>42</v>
      </c>
      <c r="O1900" s="5" t="s">
        <v>42</v>
      </c>
      <c r="P1900" s="5">
        <v>1.2183310000000001</v>
      </c>
      <c r="Q1900" s="5">
        <v>7.4975360000000002</v>
      </c>
      <c r="R1900" s="5">
        <v>7.4975360000000002</v>
      </c>
      <c r="S1900" s="1" t="s">
        <v>49</v>
      </c>
      <c r="T1900" s="7">
        <v>1131455</v>
      </c>
      <c r="U1900" s="7">
        <v>1263878</v>
      </c>
      <c r="V1900" s="7">
        <v>973644</v>
      </c>
      <c r="W1900" s="7">
        <v>874374</v>
      </c>
      <c r="X1900" s="7">
        <v>1001498</v>
      </c>
      <c r="Y1900" s="7">
        <v>1043670</v>
      </c>
      <c r="Z1900" s="7">
        <v>1083104</v>
      </c>
      <c r="AA1900" s="7">
        <v>1131455</v>
      </c>
      <c r="AB1900" s="8">
        <v>26.1</v>
      </c>
      <c r="AC1900" s="5">
        <v>24.253</v>
      </c>
      <c r="AD1900" s="5">
        <v>17.710999999999999</v>
      </c>
      <c r="AE1900" s="5">
        <v>15.541</v>
      </c>
      <c r="AF1900" s="7">
        <v>81447838</v>
      </c>
      <c r="AG1900" s="7">
        <v>81414959</v>
      </c>
      <c r="AH1900" s="7">
        <v>81308968</v>
      </c>
      <c r="AI1900" s="5">
        <v>70.760000000000005</v>
      </c>
      <c r="AJ1900" s="7">
        <v>249</v>
      </c>
      <c r="AK1900" s="7">
        <v>57633329</v>
      </c>
      <c r="AL1900" s="6">
        <v>893.316599</v>
      </c>
      <c r="AM1900" s="7">
        <v>57553713</v>
      </c>
      <c r="AN1900" s="5">
        <v>70.66328</v>
      </c>
    </row>
    <row r="1901" spans="1:40" x14ac:dyDescent="0.3">
      <c r="A1901" s="4" t="s">
        <v>1950</v>
      </c>
      <c r="B1901" s="2">
        <v>5323904</v>
      </c>
      <c r="C1901" s="1" t="s">
        <v>54</v>
      </c>
      <c r="D1901" s="5">
        <v>1364.4380901899999</v>
      </c>
      <c r="E1901" s="6">
        <v>352.43808999999999</v>
      </c>
      <c r="F1901" s="6" t="s">
        <v>42</v>
      </c>
      <c r="G1901" s="5">
        <v>-1.0069999999999999</v>
      </c>
      <c r="H1901" s="5" t="s">
        <v>799</v>
      </c>
      <c r="I1901" s="5">
        <v>-1.0069999999999999</v>
      </c>
      <c r="J1901" s="5" t="s">
        <v>799</v>
      </c>
      <c r="K1901" s="5">
        <v>2.4145748999999999</v>
      </c>
      <c r="L1901" s="5">
        <v>2.4145748999999999</v>
      </c>
      <c r="M1901" s="5" t="s">
        <v>799</v>
      </c>
      <c r="N1901" s="5" t="s">
        <v>42</v>
      </c>
      <c r="O1901" s="5" t="s">
        <v>42</v>
      </c>
      <c r="P1901" s="5">
        <v>1.340069</v>
      </c>
      <c r="Q1901" s="5" t="s">
        <v>799</v>
      </c>
      <c r="R1901" s="5">
        <v>-1.2969200000000001</v>
      </c>
      <c r="S1901" s="1" t="s">
        <v>49</v>
      </c>
      <c r="T1901" s="7">
        <v>117000</v>
      </c>
      <c r="U1901" s="7">
        <v>112000</v>
      </c>
      <c r="V1901" s="7">
        <v>383000</v>
      </c>
      <c r="W1901" s="7">
        <v>78000</v>
      </c>
      <c r="X1901" s="7">
        <v>263000</v>
      </c>
      <c r="Y1901" s="7">
        <v>247000</v>
      </c>
      <c r="Z1901" s="7">
        <v>237000</v>
      </c>
      <c r="AA1901" s="7">
        <v>117000</v>
      </c>
      <c r="AB1901" s="5">
        <v>-190.59800000000001</v>
      </c>
      <c r="AC1901" s="8">
        <v>-67.3</v>
      </c>
      <c r="AD1901" s="5">
        <v>-283.76100000000002</v>
      </c>
      <c r="AE1901" s="5">
        <v>-109.506</v>
      </c>
      <c r="AF1901" s="7">
        <v>91500000</v>
      </c>
      <c r="AG1901" s="7">
        <v>91300000</v>
      </c>
      <c r="AH1901" s="7">
        <v>74800000</v>
      </c>
      <c r="AI1901" s="5">
        <v>58.57</v>
      </c>
      <c r="AJ1901" s="7">
        <v>233</v>
      </c>
      <c r="AK1901" s="7">
        <v>53600053</v>
      </c>
      <c r="AL1901" s="6">
        <v>799.17678999999998</v>
      </c>
      <c r="AM1901" s="7">
        <v>52287684</v>
      </c>
      <c r="AN1901" s="5">
        <v>57.13776</v>
      </c>
    </row>
    <row r="1902" spans="1:40" x14ac:dyDescent="0.3">
      <c r="A1902" s="4" t="s">
        <v>1951</v>
      </c>
      <c r="B1902" s="2">
        <v>4912929</v>
      </c>
      <c r="C1902" s="1" t="s">
        <v>54</v>
      </c>
      <c r="D1902" s="5">
        <v>1342.2977269200001</v>
      </c>
      <c r="E1902" s="6">
        <v>2496.2737259999999</v>
      </c>
      <c r="F1902" s="6" t="s">
        <v>42</v>
      </c>
      <c r="G1902" s="5">
        <v>5.0000000000000001E-3</v>
      </c>
      <c r="H1902" s="5">
        <v>11.187487000000001</v>
      </c>
      <c r="I1902" s="5">
        <v>5.0000000000000001E-3</v>
      </c>
      <c r="J1902" s="5">
        <v>11.187487000000001</v>
      </c>
      <c r="K1902" s="5">
        <v>1.18333406</v>
      </c>
      <c r="L1902" s="5">
        <v>0.94900577999999991</v>
      </c>
      <c r="M1902" s="5" t="s">
        <v>799</v>
      </c>
      <c r="N1902" s="5" t="s">
        <v>42</v>
      </c>
      <c r="O1902" s="5" t="s">
        <v>42</v>
      </c>
      <c r="P1902" s="5">
        <v>0.88273000000000001</v>
      </c>
      <c r="Q1902" s="5">
        <v>7.8608000000000002</v>
      </c>
      <c r="R1902" s="5">
        <v>7.8608000000000002</v>
      </c>
      <c r="S1902" s="1" t="s">
        <v>98</v>
      </c>
      <c r="T1902" s="7">
        <v>2748573</v>
      </c>
      <c r="U1902" s="7">
        <v>2569824</v>
      </c>
      <c r="V1902" s="7">
        <v>2103601</v>
      </c>
      <c r="W1902" s="7">
        <v>1983357</v>
      </c>
      <c r="X1902" s="7">
        <v>2827901</v>
      </c>
      <c r="Y1902" s="7">
        <v>2748573</v>
      </c>
      <c r="Z1902" s="7">
        <v>2671692</v>
      </c>
      <c r="AA1902" s="7">
        <v>2645224</v>
      </c>
      <c r="AB1902" s="5">
        <v>19.934000000000001</v>
      </c>
      <c r="AC1902" s="5">
        <v>19.707999999999998</v>
      </c>
      <c r="AD1902" s="8">
        <v>10.327</v>
      </c>
      <c r="AE1902" s="8">
        <v>10.25</v>
      </c>
      <c r="AF1902" s="7">
        <v>24675988</v>
      </c>
      <c r="AG1902" s="7">
        <v>24573408</v>
      </c>
      <c r="AH1902" s="7">
        <v>24636600</v>
      </c>
      <c r="AI1902" s="5">
        <v>80.36</v>
      </c>
      <c r="AJ1902" s="7">
        <v>268</v>
      </c>
      <c r="AK1902" s="7">
        <v>19842776</v>
      </c>
      <c r="AL1902" s="6">
        <v>1078.6533030000001</v>
      </c>
      <c r="AM1902" s="7">
        <v>24160730</v>
      </c>
      <c r="AN1902" s="5">
        <v>97.84545</v>
      </c>
    </row>
    <row r="1903" spans="1:40" x14ac:dyDescent="0.3">
      <c r="A1903" s="4" t="s">
        <v>1952</v>
      </c>
      <c r="B1903" s="2">
        <v>4980638</v>
      </c>
      <c r="C1903" s="1" t="s">
        <v>54</v>
      </c>
      <c r="D1903" s="5">
        <v>1339.4268199999999</v>
      </c>
      <c r="E1903" s="6">
        <v>3993.4958200000001</v>
      </c>
      <c r="F1903" s="6" t="s">
        <v>42</v>
      </c>
      <c r="G1903" s="5">
        <v>0.33800000000000002</v>
      </c>
      <c r="H1903" s="5">
        <v>9.1074680000000008</v>
      </c>
      <c r="I1903" s="5">
        <v>0.33800000000000002</v>
      </c>
      <c r="J1903" s="5">
        <v>9.1074680000000008</v>
      </c>
      <c r="K1903" s="5">
        <v>1.1753643599999999</v>
      </c>
      <c r="L1903" s="5">
        <v>1.1753643599999999</v>
      </c>
      <c r="M1903" s="5" t="s">
        <v>799</v>
      </c>
      <c r="N1903" s="5" t="s">
        <v>42</v>
      </c>
      <c r="O1903" s="5" t="s">
        <v>42</v>
      </c>
      <c r="P1903" s="5">
        <v>4.5584309999999997</v>
      </c>
      <c r="Q1903" s="5">
        <v>7.2462900000000001</v>
      </c>
      <c r="R1903" s="5">
        <v>7.2462900000000001</v>
      </c>
      <c r="S1903" s="1" t="s">
        <v>49</v>
      </c>
      <c r="T1903" s="7">
        <v>744326</v>
      </c>
      <c r="U1903" s="7">
        <v>664570</v>
      </c>
      <c r="V1903" s="7">
        <v>509043</v>
      </c>
      <c r="W1903" s="7">
        <v>466427</v>
      </c>
      <c r="X1903" s="7">
        <v>876068</v>
      </c>
      <c r="Y1903" s="7">
        <v>826041</v>
      </c>
      <c r="Z1903" s="7">
        <v>799947</v>
      </c>
      <c r="AA1903" s="7">
        <v>744326</v>
      </c>
      <c r="AB1903" s="5">
        <v>60.533999999999999</v>
      </c>
      <c r="AC1903" s="5">
        <v>63.808999999999997</v>
      </c>
      <c r="AD1903" s="5">
        <v>59.512</v>
      </c>
      <c r="AE1903" s="5">
        <v>62.582999999999998</v>
      </c>
      <c r="AF1903" s="7">
        <v>133942682</v>
      </c>
      <c r="AG1903" s="7">
        <v>125943382</v>
      </c>
      <c r="AH1903" s="7">
        <v>125701236</v>
      </c>
      <c r="AI1903" s="5">
        <v>44.49</v>
      </c>
      <c r="AJ1903" s="7">
        <v>249</v>
      </c>
      <c r="AK1903" s="7">
        <v>59585396</v>
      </c>
      <c r="AL1903" s="6">
        <v>595.85396000000003</v>
      </c>
      <c r="AM1903" s="7">
        <v>108000237</v>
      </c>
      <c r="AN1903" s="5">
        <v>80.631680000000003</v>
      </c>
    </row>
    <row r="1904" spans="1:40" x14ac:dyDescent="0.3">
      <c r="A1904" s="4" t="s">
        <v>1953</v>
      </c>
      <c r="B1904" s="2">
        <v>4865862</v>
      </c>
      <c r="C1904" s="1" t="s">
        <v>41</v>
      </c>
      <c r="D1904" s="5">
        <v>975.62027673</v>
      </c>
      <c r="E1904" s="6">
        <v>95.845275999999998</v>
      </c>
      <c r="F1904" s="6" t="s">
        <v>42</v>
      </c>
      <c r="G1904" s="5">
        <v>-0.73599999999999999</v>
      </c>
      <c r="H1904" s="5" t="s">
        <v>799</v>
      </c>
      <c r="I1904" s="5">
        <v>-0.73599999999999999</v>
      </c>
      <c r="J1904" s="5" t="s">
        <v>799</v>
      </c>
      <c r="K1904" s="5">
        <v>1.17349057</v>
      </c>
      <c r="L1904" s="5">
        <v>1.17349057</v>
      </c>
      <c r="M1904" s="5" t="s">
        <v>799</v>
      </c>
      <c r="N1904" s="5" t="s">
        <v>42</v>
      </c>
      <c r="O1904" s="5" t="s">
        <v>42</v>
      </c>
      <c r="P1904" s="5">
        <v>2.5975739999999998</v>
      </c>
      <c r="Q1904" s="5" t="s">
        <v>799</v>
      </c>
      <c r="R1904" s="5">
        <v>-0.52864999999999995</v>
      </c>
      <c r="S1904" s="1" t="s">
        <v>49</v>
      </c>
      <c r="T1904" s="7">
        <v>26976</v>
      </c>
      <c r="U1904" s="7">
        <v>14463</v>
      </c>
      <c r="V1904" s="7">
        <v>11697</v>
      </c>
      <c r="W1904" s="7">
        <v>10390</v>
      </c>
      <c r="X1904" s="7">
        <v>36898</v>
      </c>
      <c r="Y1904" s="7">
        <v>39574</v>
      </c>
      <c r="Z1904" s="7">
        <v>41610</v>
      </c>
      <c r="AA1904" s="7">
        <v>26976</v>
      </c>
      <c r="AB1904" s="5" t="s">
        <v>799</v>
      </c>
      <c r="AC1904" s="5" t="s">
        <v>799</v>
      </c>
      <c r="AD1904" s="5" t="s">
        <v>799</v>
      </c>
      <c r="AE1904" s="5" t="s">
        <v>799</v>
      </c>
      <c r="AF1904" s="7">
        <v>69015971</v>
      </c>
      <c r="AG1904" s="7">
        <v>68941242</v>
      </c>
      <c r="AH1904" s="7">
        <v>42384799</v>
      </c>
      <c r="AI1904" s="5">
        <v>40.49</v>
      </c>
      <c r="AJ1904" s="7">
        <v>125</v>
      </c>
      <c r="AK1904" s="7">
        <v>27958054</v>
      </c>
      <c r="AL1904" s="6">
        <v>395.047303</v>
      </c>
      <c r="AM1904" s="7">
        <v>-20061835</v>
      </c>
      <c r="AN1904" s="5" t="s">
        <v>799</v>
      </c>
    </row>
    <row r="1905" spans="1:40" x14ac:dyDescent="0.3">
      <c r="A1905" s="4" t="s">
        <v>1954</v>
      </c>
      <c r="B1905" s="2">
        <v>5733567</v>
      </c>
      <c r="C1905" s="1" t="s">
        <v>54</v>
      </c>
      <c r="D1905" s="5">
        <v>1341.7644184000001</v>
      </c>
      <c r="E1905" s="6">
        <v>2161.1564779999999</v>
      </c>
      <c r="F1905" s="6" t="s">
        <v>42</v>
      </c>
      <c r="G1905" s="5">
        <v>7.2999999999999995E-2</v>
      </c>
      <c r="H1905" s="5">
        <v>28.762307</v>
      </c>
      <c r="I1905" s="5">
        <v>7.2999999999999995E-2</v>
      </c>
      <c r="J1905" s="5">
        <v>28.762307</v>
      </c>
      <c r="K1905" s="5">
        <v>0.85647276000000006</v>
      </c>
      <c r="L1905" s="5">
        <v>0.85647276000000006</v>
      </c>
      <c r="M1905" s="5">
        <v>9.7613369999999993</v>
      </c>
      <c r="N1905" s="5" t="s">
        <v>42</v>
      </c>
      <c r="O1905" s="5" t="s">
        <v>42</v>
      </c>
      <c r="P1905" s="5">
        <v>25.654781</v>
      </c>
      <c r="Q1905" s="5" t="s">
        <v>42</v>
      </c>
      <c r="R1905" s="5" t="s">
        <v>42</v>
      </c>
      <c r="S1905" s="1" t="s">
        <v>80</v>
      </c>
      <c r="T1905" s="7">
        <v>84239.913</v>
      </c>
      <c r="U1905" s="7">
        <v>83541.67</v>
      </c>
      <c r="V1905" s="7">
        <v>86689.482999999993</v>
      </c>
      <c r="W1905" s="7">
        <v>89422.762000000002</v>
      </c>
      <c r="X1905" s="7">
        <v>84239.913</v>
      </c>
      <c r="Y1905" s="7">
        <v>84457.11</v>
      </c>
      <c r="Z1905" s="7">
        <v>84674.305999999997</v>
      </c>
      <c r="AA1905" s="7">
        <v>84107.987999999998</v>
      </c>
      <c r="AB1905" s="8">
        <v>100</v>
      </c>
      <c r="AC1905" s="8">
        <v>100</v>
      </c>
      <c r="AD1905" s="5" t="s">
        <v>42</v>
      </c>
      <c r="AE1905" s="5" t="s">
        <v>42</v>
      </c>
      <c r="AF1905" s="7">
        <v>65611952</v>
      </c>
      <c r="AG1905" s="7">
        <v>65611952</v>
      </c>
      <c r="AH1905" s="7">
        <v>70505571</v>
      </c>
      <c r="AI1905" s="5">
        <v>33.58</v>
      </c>
      <c r="AJ1905" s="7">
        <v>134</v>
      </c>
      <c r="AK1905" s="7">
        <v>22034280</v>
      </c>
      <c r="AL1905" s="6">
        <v>450.60102599999999</v>
      </c>
      <c r="AM1905" s="7" t="s">
        <v>42</v>
      </c>
      <c r="AN1905" s="5" t="s">
        <v>42</v>
      </c>
    </row>
    <row r="1906" spans="1:40" x14ac:dyDescent="0.3">
      <c r="A1906" s="4" t="s">
        <v>1955</v>
      </c>
      <c r="B1906" s="2">
        <v>27761804</v>
      </c>
      <c r="C1906" s="1" t="s">
        <v>41</v>
      </c>
      <c r="D1906" s="5">
        <v>1268.6463785200001</v>
      </c>
      <c r="E1906" s="6">
        <v>712.878378</v>
      </c>
      <c r="F1906" s="6" t="s">
        <v>42</v>
      </c>
      <c r="G1906" s="5">
        <v>0.38</v>
      </c>
      <c r="H1906" s="5" t="s">
        <v>799</v>
      </c>
      <c r="I1906" s="5">
        <v>0.38</v>
      </c>
      <c r="J1906" s="5" t="s">
        <v>799</v>
      </c>
      <c r="K1906" s="5">
        <v>2.3518414700000001</v>
      </c>
      <c r="L1906" s="5">
        <v>2.2831215999999999</v>
      </c>
      <c r="M1906" s="5" t="s">
        <v>799</v>
      </c>
      <c r="N1906" s="5" t="s">
        <v>42</v>
      </c>
      <c r="O1906" s="5" t="s">
        <v>42</v>
      </c>
      <c r="P1906" s="5">
        <v>6.9922259999999996</v>
      </c>
      <c r="Q1906" s="5" t="s">
        <v>799</v>
      </c>
      <c r="R1906" s="5">
        <v>-3.4773879999999999</v>
      </c>
      <c r="S1906" s="1" t="s">
        <v>49</v>
      </c>
      <c r="T1906" s="7" t="s">
        <v>42</v>
      </c>
      <c r="U1906" s="7" t="s">
        <v>42</v>
      </c>
      <c r="V1906" s="7" t="s">
        <v>42</v>
      </c>
      <c r="W1906" s="7" t="s">
        <v>42</v>
      </c>
      <c r="X1906" s="7">
        <v>101953</v>
      </c>
      <c r="Y1906" s="7">
        <v>8192</v>
      </c>
      <c r="Z1906" s="7" t="s">
        <v>42</v>
      </c>
      <c r="AA1906" s="7" t="s">
        <v>42</v>
      </c>
      <c r="AB1906" s="5" t="s">
        <v>42</v>
      </c>
      <c r="AC1906" s="5">
        <v>97.747</v>
      </c>
      <c r="AD1906" s="5" t="s">
        <v>42</v>
      </c>
      <c r="AE1906" s="5">
        <v>-201.56700000000001</v>
      </c>
      <c r="AF1906" s="7">
        <v>100810357</v>
      </c>
      <c r="AG1906" s="7">
        <v>87692916</v>
      </c>
      <c r="AH1906" s="7">
        <v>87042933</v>
      </c>
      <c r="AI1906" s="5">
        <v>82.43</v>
      </c>
      <c r="AJ1906" s="7">
        <v>209</v>
      </c>
      <c r="AK1906" s="7">
        <v>83130411</v>
      </c>
      <c r="AL1906" s="6">
        <v>1045.7805699999999</v>
      </c>
      <c r="AM1906" s="7">
        <v>69416382</v>
      </c>
      <c r="AN1906" s="5">
        <v>68.833849999999998</v>
      </c>
    </row>
    <row r="1907" spans="1:40" x14ac:dyDescent="0.3">
      <c r="A1907" s="4" t="s">
        <v>1956</v>
      </c>
      <c r="B1907" s="2">
        <v>3009783</v>
      </c>
      <c r="C1907" s="1" t="s">
        <v>41</v>
      </c>
      <c r="D1907" s="5">
        <v>1210.13169496</v>
      </c>
      <c r="E1907" s="6">
        <v>1421.3988139999999</v>
      </c>
      <c r="F1907" s="6" t="s">
        <v>42</v>
      </c>
      <c r="G1907" s="5">
        <v>-7.8E-2</v>
      </c>
      <c r="H1907" s="5" t="s">
        <v>42</v>
      </c>
      <c r="I1907" s="5">
        <v>-7.8E-2</v>
      </c>
      <c r="J1907" s="5" t="s">
        <v>42</v>
      </c>
      <c r="K1907" s="5" t="s">
        <v>42</v>
      </c>
      <c r="L1907" s="5" t="s">
        <v>42</v>
      </c>
      <c r="M1907" s="5" t="s">
        <v>42</v>
      </c>
      <c r="N1907" s="5" t="s">
        <v>42</v>
      </c>
      <c r="O1907" s="5" t="s">
        <v>42</v>
      </c>
      <c r="P1907" s="5" t="s">
        <v>42</v>
      </c>
      <c r="Q1907" s="5" t="s">
        <v>42</v>
      </c>
      <c r="R1907" s="5" t="s">
        <v>42</v>
      </c>
      <c r="S1907" s="1" t="s">
        <v>43</v>
      </c>
      <c r="T1907" s="7">
        <v>5639609.4340000004</v>
      </c>
      <c r="U1907" s="7">
        <v>5892781.7319999998</v>
      </c>
      <c r="V1907" s="7">
        <v>5678835.0319999997</v>
      </c>
      <c r="W1907" s="7">
        <v>4987919.6030000001</v>
      </c>
      <c r="X1907" s="7">
        <v>5639609.4340000004</v>
      </c>
      <c r="Y1907" s="7">
        <v>5827075.4840000002</v>
      </c>
      <c r="Z1907" s="7">
        <v>5867405.0159999998</v>
      </c>
      <c r="AA1907" s="7">
        <v>5880529.4550000001</v>
      </c>
      <c r="AB1907" s="5">
        <v>23.587</v>
      </c>
      <c r="AC1907" s="5">
        <v>23.587</v>
      </c>
      <c r="AD1907" s="8">
        <v>5.2229999999999999</v>
      </c>
      <c r="AE1907" s="8">
        <v>5.2229999999999999</v>
      </c>
      <c r="AF1907" s="7">
        <v>18994376</v>
      </c>
      <c r="AG1907" s="7">
        <v>18994376</v>
      </c>
      <c r="AH1907" s="7">
        <v>18994376</v>
      </c>
      <c r="AI1907" s="8">
        <v>66.5</v>
      </c>
      <c r="AJ1907" s="7">
        <v>253</v>
      </c>
      <c r="AK1907" s="7">
        <v>12632102</v>
      </c>
      <c r="AL1907" s="6">
        <v>804.79121799999996</v>
      </c>
      <c r="AM1907" s="7">
        <v>14528236</v>
      </c>
      <c r="AN1907" s="5">
        <v>76.487039999999993</v>
      </c>
    </row>
    <row r="1908" spans="1:40" x14ac:dyDescent="0.3">
      <c r="A1908" s="4" t="s">
        <v>1957</v>
      </c>
      <c r="B1908" s="2">
        <v>4987497</v>
      </c>
      <c r="C1908" s="1" t="s">
        <v>54</v>
      </c>
      <c r="D1908" s="5">
        <v>1131.4111542000001</v>
      </c>
      <c r="E1908" s="6">
        <v>1926.645154</v>
      </c>
      <c r="F1908" s="6" t="s">
        <v>42</v>
      </c>
      <c r="G1908" s="5">
        <v>-0.29799999999999999</v>
      </c>
      <c r="H1908" s="5">
        <v>26.733332999999998</v>
      </c>
      <c r="I1908" s="5">
        <v>-0.29799999999999999</v>
      </c>
      <c r="J1908" s="5">
        <v>26.733332999999998</v>
      </c>
      <c r="K1908" s="5" t="s">
        <v>799</v>
      </c>
      <c r="L1908" s="5">
        <v>1.11917388</v>
      </c>
      <c r="M1908" s="5">
        <v>16.943662</v>
      </c>
      <c r="N1908" s="5" t="s">
        <v>42</v>
      </c>
      <c r="O1908" s="5" t="s">
        <v>42</v>
      </c>
      <c r="P1908" s="5">
        <v>1.5077100000000001</v>
      </c>
      <c r="Q1908" s="5">
        <v>14.642275</v>
      </c>
      <c r="R1908" s="5">
        <v>14.642275</v>
      </c>
      <c r="S1908" s="1" t="s">
        <v>56</v>
      </c>
      <c r="T1908" s="7">
        <v>1277862</v>
      </c>
      <c r="U1908" s="7">
        <v>1130583</v>
      </c>
      <c r="V1908" s="7">
        <v>1221502</v>
      </c>
      <c r="W1908" s="7">
        <v>1072149</v>
      </c>
      <c r="X1908" s="7">
        <v>1277862</v>
      </c>
      <c r="Y1908" s="7">
        <v>1081193</v>
      </c>
      <c r="Z1908" s="7">
        <v>1100488</v>
      </c>
      <c r="AA1908" s="7">
        <v>1107822</v>
      </c>
      <c r="AB1908" s="5">
        <v>23.917000000000002</v>
      </c>
      <c r="AC1908" s="5">
        <v>23.917000000000002</v>
      </c>
      <c r="AD1908" s="8">
        <v>9.0820000000000007</v>
      </c>
      <c r="AE1908" s="8">
        <v>9.0820000000000007</v>
      </c>
      <c r="AF1908" s="7">
        <v>47015270</v>
      </c>
      <c r="AG1908" s="7">
        <v>32875793</v>
      </c>
      <c r="AH1908" s="7">
        <v>32768819</v>
      </c>
      <c r="AI1908" s="5">
        <v>91.31</v>
      </c>
      <c r="AJ1908" s="7">
        <v>261</v>
      </c>
      <c r="AK1908" s="7">
        <v>42939475</v>
      </c>
      <c r="AL1908" s="6">
        <v>1033.1237679999999</v>
      </c>
      <c r="AM1908" s="7">
        <v>41905607</v>
      </c>
      <c r="AN1908" s="5">
        <v>89.114279999999994</v>
      </c>
    </row>
    <row r="1909" spans="1:40" x14ac:dyDescent="0.3">
      <c r="A1909" s="4" t="s">
        <v>1958</v>
      </c>
      <c r="B1909" s="2">
        <v>4167942</v>
      </c>
      <c r="C1909" s="1" t="s">
        <v>41</v>
      </c>
      <c r="D1909" s="5">
        <v>1270.2670024199999</v>
      </c>
      <c r="E1909" s="6">
        <v>622.96100200000001</v>
      </c>
      <c r="F1909" s="6" t="s">
        <v>42</v>
      </c>
      <c r="G1909" s="5">
        <v>-0.75800000000000001</v>
      </c>
      <c r="H1909" s="5" t="s">
        <v>799</v>
      </c>
      <c r="I1909" s="5">
        <v>-0.75800000000000001</v>
      </c>
      <c r="J1909" s="5" t="s">
        <v>799</v>
      </c>
      <c r="K1909" s="5" t="s">
        <v>799</v>
      </c>
      <c r="L1909" s="5" t="s">
        <v>799</v>
      </c>
      <c r="M1909" s="5" t="s">
        <v>799</v>
      </c>
      <c r="N1909" s="5" t="s">
        <v>42</v>
      </c>
      <c r="O1909" s="5" t="s">
        <v>42</v>
      </c>
      <c r="P1909" s="5">
        <v>0.70375699999999997</v>
      </c>
      <c r="Q1909" s="5" t="s">
        <v>799</v>
      </c>
      <c r="R1909" s="5">
        <v>-2.5610330000000001</v>
      </c>
      <c r="S1909" s="1" t="s">
        <v>49</v>
      </c>
      <c r="T1909" s="7">
        <v>983705</v>
      </c>
      <c r="U1909" s="7">
        <v>1981872</v>
      </c>
      <c r="V1909" s="7">
        <v>1146290</v>
      </c>
      <c r="W1909" s="7">
        <v>475598</v>
      </c>
      <c r="X1909" s="7">
        <v>885193</v>
      </c>
      <c r="Y1909" s="7">
        <v>987667</v>
      </c>
      <c r="Z1909" s="7">
        <v>996609</v>
      </c>
      <c r="AA1909" s="7">
        <v>983705</v>
      </c>
      <c r="AB1909" s="5">
        <v>-9.6329999999999991</v>
      </c>
      <c r="AC1909" s="5">
        <v>13.044</v>
      </c>
      <c r="AD1909" s="5">
        <v>-51.945</v>
      </c>
      <c r="AE1909" s="5">
        <v>-27.478999999999999</v>
      </c>
      <c r="AF1909" s="7">
        <v>160148088</v>
      </c>
      <c r="AG1909" s="7">
        <v>159891014</v>
      </c>
      <c r="AH1909" s="7">
        <v>118730398</v>
      </c>
      <c r="AI1909" s="5">
        <v>52.82</v>
      </c>
      <c r="AJ1909" s="7">
        <v>286</v>
      </c>
      <c r="AK1909" s="7">
        <v>84609729</v>
      </c>
      <c r="AL1909" s="6">
        <v>670.95515</v>
      </c>
      <c r="AM1909" s="7">
        <v>143363241</v>
      </c>
      <c r="AN1909" s="5">
        <v>89.498549999999994</v>
      </c>
    </row>
    <row r="1910" spans="1:40" x14ac:dyDescent="0.3">
      <c r="A1910" s="4" t="s">
        <v>1959</v>
      </c>
      <c r="B1910" s="2">
        <v>14836300</v>
      </c>
      <c r="C1910" s="1" t="s">
        <v>54</v>
      </c>
      <c r="D1910" s="5">
        <v>1122.8101662700001</v>
      </c>
      <c r="E1910" s="6">
        <v>3656.9581659999999</v>
      </c>
      <c r="F1910" s="6" t="s">
        <v>42</v>
      </c>
      <c r="G1910" s="5">
        <v>-7.3999999999999996E-2</v>
      </c>
      <c r="H1910" s="5" t="s">
        <v>799</v>
      </c>
      <c r="I1910" s="5">
        <v>-7.3999999999999996E-2</v>
      </c>
      <c r="J1910" s="5" t="s">
        <v>799</v>
      </c>
      <c r="K1910" s="5" t="s">
        <v>799</v>
      </c>
      <c r="L1910" s="5">
        <v>1.3405797100000001</v>
      </c>
      <c r="M1910" s="5" t="s">
        <v>799</v>
      </c>
      <c r="N1910" s="5" t="s">
        <v>42</v>
      </c>
      <c r="O1910" s="5" t="s">
        <v>42</v>
      </c>
      <c r="P1910" s="5">
        <v>2.0279319999999998</v>
      </c>
      <c r="Q1910" s="5">
        <v>18.799738999999999</v>
      </c>
      <c r="R1910" s="5">
        <v>18.799738999999999</v>
      </c>
      <c r="S1910" s="1" t="s">
        <v>49</v>
      </c>
      <c r="T1910" s="7">
        <v>1865100</v>
      </c>
      <c r="U1910" s="7">
        <v>1573086</v>
      </c>
      <c r="V1910" s="7">
        <v>1167154</v>
      </c>
      <c r="W1910" s="7">
        <v>302739</v>
      </c>
      <c r="X1910" s="7">
        <v>1803294</v>
      </c>
      <c r="Y1910" s="7">
        <v>1790427</v>
      </c>
      <c r="Z1910" s="7">
        <v>1824244</v>
      </c>
      <c r="AA1910" s="7">
        <v>1865100</v>
      </c>
      <c r="AB1910" s="5">
        <v>24.356000000000002</v>
      </c>
      <c r="AC1910" s="5">
        <v>22.106000000000002</v>
      </c>
      <c r="AD1910" s="8">
        <v>12.515000000000001</v>
      </c>
      <c r="AE1910" s="8">
        <v>10.147</v>
      </c>
      <c r="AF1910" s="7">
        <v>233432467</v>
      </c>
      <c r="AG1910" s="7">
        <v>237471728</v>
      </c>
      <c r="AH1910" s="7">
        <v>243907671</v>
      </c>
      <c r="AI1910" s="5">
        <v>21.07</v>
      </c>
      <c r="AJ1910" s="7">
        <v>151</v>
      </c>
      <c r="AK1910" s="7">
        <v>49189044</v>
      </c>
      <c r="AL1910" s="6">
        <v>236.599301</v>
      </c>
      <c r="AM1910" s="7">
        <v>58889896</v>
      </c>
      <c r="AN1910" s="5">
        <v>25.227810000000002</v>
      </c>
    </row>
    <row r="1911" spans="1:40" x14ac:dyDescent="0.3">
      <c r="A1911" s="4" t="s">
        <v>1960</v>
      </c>
      <c r="B1911" s="2">
        <v>100401140</v>
      </c>
      <c r="C1911" s="1" t="s">
        <v>41</v>
      </c>
      <c r="D1911" s="5">
        <v>1304.1156716800001</v>
      </c>
      <c r="E1911" s="6">
        <v>1642.403671</v>
      </c>
      <c r="F1911" s="6" t="s">
        <v>42</v>
      </c>
      <c r="G1911" s="5">
        <v>0</v>
      </c>
      <c r="H1911" s="5" t="s">
        <v>42</v>
      </c>
      <c r="I1911" s="5">
        <v>0</v>
      </c>
      <c r="J1911" s="5" t="s">
        <v>42</v>
      </c>
      <c r="K1911" s="5">
        <v>4.2105263200000005</v>
      </c>
      <c r="L1911" s="5">
        <v>4.0666082399999999</v>
      </c>
      <c r="M1911" s="5">
        <v>100.86956499999999</v>
      </c>
      <c r="N1911" s="5" t="s">
        <v>42</v>
      </c>
      <c r="O1911" s="5" t="s">
        <v>42</v>
      </c>
      <c r="P1911" s="5">
        <v>1.2951649999999999</v>
      </c>
      <c r="Q1911" s="5">
        <v>7.0830510000000002</v>
      </c>
      <c r="R1911" s="5">
        <v>7.0830510000000002</v>
      </c>
      <c r="S1911" s="1" t="s">
        <v>49</v>
      </c>
      <c r="T1911" s="7">
        <v>1287704</v>
      </c>
      <c r="U1911" s="7">
        <v>1228928</v>
      </c>
      <c r="V1911" s="7">
        <v>796922</v>
      </c>
      <c r="W1911" s="7">
        <v>507429</v>
      </c>
      <c r="X1911" s="7">
        <v>1268104</v>
      </c>
      <c r="Y1911" s="7">
        <v>1275200</v>
      </c>
      <c r="Z1911" s="7">
        <v>1278298</v>
      </c>
      <c r="AA1911" s="7">
        <v>1287704</v>
      </c>
      <c r="AB1911" s="5">
        <v>48.274999999999999</v>
      </c>
      <c r="AC1911" s="8">
        <v>46</v>
      </c>
      <c r="AD1911" s="5">
        <v>15.018000000000001</v>
      </c>
      <c r="AE1911" s="8">
        <v>10</v>
      </c>
      <c r="AF1911" s="7">
        <v>140528409</v>
      </c>
      <c r="AG1911" s="7">
        <v>140460601</v>
      </c>
      <c r="AH1911" s="7">
        <v>139781934</v>
      </c>
      <c r="AI1911" s="8">
        <v>43.7</v>
      </c>
      <c r="AJ1911" s="7">
        <v>189</v>
      </c>
      <c r="AK1911" s="7">
        <v>61418350</v>
      </c>
      <c r="AL1911" s="6">
        <v>569.96228799999994</v>
      </c>
      <c r="AM1911" s="7">
        <v>50866126</v>
      </c>
      <c r="AN1911" s="8">
        <v>36.195999999999998</v>
      </c>
    </row>
    <row r="1912" spans="1:40" x14ac:dyDescent="0.3">
      <c r="A1912" s="4" t="s">
        <v>1961</v>
      </c>
      <c r="B1912" s="2">
        <v>1021230</v>
      </c>
      <c r="C1912" s="1" t="s">
        <v>54</v>
      </c>
      <c r="D1912" s="5">
        <v>1285.3955078399999</v>
      </c>
      <c r="E1912" s="6" t="s">
        <v>42</v>
      </c>
      <c r="F1912" s="6">
        <v>1507.7265080000002</v>
      </c>
      <c r="G1912" s="5">
        <v>0.69</v>
      </c>
      <c r="H1912" s="5">
        <v>10.5309090909091</v>
      </c>
      <c r="I1912" s="5">
        <v>0.69</v>
      </c>
      <c r="J1912" s="5">
        <v>10.5309090909091</v>
      </c>
      <c r="K1912" s="5">
        <v>1.4478468798406801</v>
      </c>
      <c r="L1912" s="5">
        <v>1.1724591957034101</v>
      </c>
      <c r="M1912" s="5">
        <v>10.961392999999999</v>
      </c>
      <c r="N1912" s="5" t="s">
        <v>42</v>
      </c>
      <c r="O1912" s="5" t="s">
        <v>42</v>
      </c>
      <c r="P1912" s="5" t="s">
        <v>42</v>
      </c>
      <c r="Q1912" s="5" t="s">
        <v>42</v>
      </c>
      <c r="R1912" s="5" t="s">
        <v>42</v>
      </c>
      <c r="S1912" s="1" t="s">
        <v>49</v>
      </c>
      <c r="T1912" s="7">
        <v>386936</v>
      </c>
      <c r="U1912" s="7">
        <v>322644</v>
      </c>
      <c r="V1912" s="7">
        <v>310640</v>
      </c>
      <c r="W1912" s="7">
        <v>277038</v>
      </c>
      <c r="X1912" s="7">
        <v>403012</v>
      </c>
      <c r="Y1912" s="7">
        <v>406000</v>
      </c>
      <c r="Z1912" s="7">
        <v>397087</v>
      </c>
      <c r="AA1912" s="7">
        <v>386936</v>
      </c>
      <c r="AB1912" s="5" t="s">
        <v>42</v>
      </c>
      <c r="AC1912" s="5" t="s">
        <v>42</v>
      </c>
      <c r="AD1912" s="5" t="s">
        <v>42</v>
      </c>
      <c r="AE1912" s="5" t="s">
        <v>42</v>
      </c>
      <c r="AF1912" s="7">
        <v>44384706</v>
      </c>
      <c r="AG1912" s="7">
        <v>44180829</v>
      </c>
      <c r="AH1912" s="7">
        <v>43719203</v>
      </c>
      <c r="AI1912" s="5">
        <v>43.97</v>
      </c>
      <c r="AJ1912" s="7">
        <v>181</v>
      </c>
      <c r="AK1912" s="7">
        <v>19514226</v>
      </c>
      <c r="AL1912" s="6">
        <v>565.13198399999999</v>
      </c>
      <c r="AM1912" s="7">
        <v>25219463</v>
      </c>
      <c r="AN1912" s="5">
        <v>56.81953</v>
      </c>
    </row>
    <row r="1913" spans="1:40" x14ac:dyDescent="0.3">
      <c r="A1913" s="4" t="s">
        <v>1962</v>
      </c>
      <c r="B1913" s="2">
        <v>4911052</v>
      </c>
      <c r="C1913" s="1" t="s">
        <v>54</v>
      </c>
      <c r="D1913" s="5">
        <v>1397.6783606500001</v>
      </c>
      <c r="E1913" s="6">
        <v>1530.0263600000001</v>
      </c>
      <c r="F1913" s="6" t="s">
        <v>42</v>
      </c>
      <c r="G1913" s="5">
        <v>0.34300000000000003</v>
      </c>
      <c r="H1913" s="5">
        <v>34.493333</v>
      </c>
      <c r="I1913" s="5">
        <v>0.34300000000000003</v>
      </c>
      <c r="J1913" s="5">
        <v>34.493333</v>
      </c>
      <c r="K1913" s="5">
        <v>6.5196572599999998</v>
      </c>
      <c r="L1913" s="5">
        <v>5.3505687699999998</v>
      </c>
      <c r="M1913" s="5">
        <v>21.135621</v>
      </c>
      <c r="N1913" s="5" t="s">
        <v>42</v>
      </c>
      <c r="O1913" s="5" t="s">
        <v>42</v>
      </c>
      <c r="P1913" s="5">
        <v>2.0882399999999999</v>
      </c>
      <c r="Q1913" s="5">
        <v>10.877248</v>
      </c>
      <c r="R1913" s="5">
        <v>10.877248</v>
      </c>
      <c r="S1913" s="1" t="s">
        <v>43</v>
      </c>
      <c r="T1913" s="7">
        <v>732687</v>
      </c>
      <c r="U1913" s="7">
        <v>607408</v>
      </c>
      <c r="V1913" s="7">
        <v>418765</v>
      </c>
      <c r="W1913" s="7">
        <v>335083</v>
      </c>
      <c r="X1913" s="7">
        <v>732687</v>
      </c>
      <c r="Y1913" s="7">
        <v>706627</v>
      </c>
      <c r="Z1913" s="7">
        <v>682455</v>
      </c>
      <c r="AA1913" s="7">
        <v>662099</v>
      </c>
      <c r="AB1913" s="5">
        <v>54.679000000000002</v>
      </c>
      <c r="AC1913" s="5">
        <v>54.679000000000002</v>
      </c>
      <c r="AD1913" s="8">
        <v>12.067</v>
      </c>
      <c r="AE1913" s="8">
        <v>12.067</v>
      </c>
      <c r="AF1913" s="7">
        <v>53817000</v>
      </c>
      <c r="AG1913" s="7">
        <v>53812000</v>
      </c>
      <c r="AH1913" s="7">
        <v>34075000</v>
      </c>
      <c r="AI1913" s="5">
        <v>70.63</v>
      </c>
      <c r="AJ1913" s="7">
        <v>215</v>
      </c>
      <c r="AK1913" s="7">
        <v>38160095</v>
      </c>
      <c r="AL1913" s="6">
        <v>987.20165699999995</v>
      </c>
      <c r="AM1913" s="7">
        <v>45481115</v>
      </c>
      <c r="AN1913" s="8">
        <v>84.182199999999995</v>
      </c>
    </row>
    <row r="1914" spans="1:40" x14ac:dyDescent="0.3">
      <c r="A1914" s="4" t="s">
        <v>1963</v>
      </c>
      <c r="B1914" s="2">
        <v>4581278</v>
      </c>
      <c r="C1914" s="1" t="s">
        <v>54</v>
      </c>
      <c r="D1914" s="5">
        <v>1496.92933464</v>
      </c>
      <c r="E1914" s="6">
        <v>1509.4293339999999</v>
      </c>
      <c r="F1914" s="6" t="s">
        <v>42</v>
      </c>
      <c r="G1914" s="5">
        <v>1.6E-2</v>
      </c>
      <c r="H1914" s="5" t="s">
        <v>799</v>
      </c>
      <c r="I1914" s="5">
        <v>1.6E-2</v>
      </c>
      <c r="J1914" s="5" t="s">
        <v>799</v>
      </c>
      <c r="K1914" s="5" t="s">
        <v>799</v>
      </c>
      <c r="L1914" s="5" t="s">
        <v>799</v>
      </c>
      <c r="M1914" s="5">
        <v>47.722771999999999</v>
      </c>
      <c r="N1914" s="5" t="s">
        <v>42</v>
      </c>
      <c r="O1914" s="5" t="s">
        <v>42</v>
      </c>
      <c r="P1914" s="5">
        <v>1.9958180000000001</v>
      </c>
      <c r="Q1914" s="5">
        <v>9.1318380000000001</v>
      </c>
      <c r="R1914" s="5">
        <v>9.1318380000000001</v>
      </c>
      <c r="S1914" s="1" t="s">
        <v>49</v>
      </c>
      <c r="T1914" s="7">
        <v>706040</v>
      </c>
      <c r="U1914" s="7">
        <v>537972</v>
      </c>
      <c r="V1914" s="7">
        <v>322843</v>
      </c>
      <c r="W1914" s="7">
        <v>131334</v>
      </c>
      <c r="X1914" s="7">
        <v>756296</v>
      </c>
      <c r="Y1914" s="7">
        <v>740516</v>
      </c>
      <c r="Z1914" s="7">
        <v>720993</v>
      </c>
      <c r="AA1914" s="7">
        <v>706040</v>
      </c>
      <c r="AB1914" s="5">
        <v>67.647000000000006</v>
      </c>
      <c r="AC1914" s="8">
        <v>71.069999999999993</v>
      </c>
      <c r="AD1914" s="5">
        <v>15.382999999999999</v>
      </c>
      <c r="AE1914" s="5">
        <v>20.456</v>
      </c>
      <c r="AF1914" s="7">
        <v>83071000</v>
      </c>
      <c r="AG1914" s="7">
        <v>83004000</v>
      </c>
      <c r="AH1914" s="7">
        <v>77166000</v>
      </c>
      <c r="AI1914" s="5">
        <v>73.39</v>
      </c>
      <c r="AJ1914" s="7">
        <v>195</v>
      </c>
      <c r="AK1914" s="7">
        <v>56981004</v>
      </c>
      <c r="AL1914" s="6">
        <v>1098.5937570000001</v>
      </c>
      <c r="AM1914" s="7">
        <v>53846133</v>
      </c>
      <c r="AN1914" s="8">
        <v>69.352199999999996</v>
      </c>
    </row>
    <row r="1915" spans="1:40" x14ac:dyDescent="0.3">
      <c r="A1915" s="4" t="s">
        <v>1964</v>
      </c>
      <c r="B1915" s="2">
        <v>4121705</v>
      </c>
      <c r="C1915" s="1" t="s">
        <v>54</v>
      </c>
      <c r="D1915" s="5">
        <v>1304.94901757</v>
      </c>
      <c r="E1915" s="6">
        <v>1566.4000169999999</v>
      </c>
      <c r="F1915" s="6">
        <v>1566.400018</v>
      </c>
      <c r="G1915" s="5">
        <v>0.26</v>
      </c>
      <c r="H1915" s="5">
        <v>56.552511000000003</v>
      </c>
      <c r="I1915" s="5">
        <v>0.26</v>
      </c>
      <c r="J1915" s="5">
        <v>56.552511000000003</v>
      </c>
      <c r="K1915" s="5">
        <v>6.4488414499999998</v>
      </c>
      <c r="L1915" s="5">
        <v>4.5085547899999998</v>
      </c>
      <c r="M1915" s="5">
        <v>69.578652000000005</v>
      </c>
      <c r="N1915" s="5">
        <v>16.080420926095901</v>
      </c>
      <c r="O1915" s="5">
        <v>11.418502939186</v>
      </c>
      <c r="P1915" s="5">
        <v>4.5330110000000001</v>
      </c>
      <c r="Q1915" s="5">
        <v>19.729699</v>
      </c>
      <c r="R1915" s="5">
        <v>19.729699</v>
      </c>
      <c r="S1915" s="1" t="s">
        <v>49</v>
      </c>
      <c r="T1915" s="7">
        <v>374839</v>
      </c>
      <c r="U1915" s="7">
        <v>300805</v>
      </c>
      <c r="V1915" s="7">
        <v>254883</v>
      </c>
      <c r="W1915" s="7">
        <v>137003</v>
      </c>
      <c r="X1915" s="7">
        <v>345554</v>
      </c>
      <c r="Y1915" s="7">
        <v>357998</v>
      </c>
      <c r="Z1915" s="7">
        <v>367016</v>
      </c>
      <c r="AA1915" s="7">
        <v>374839</v>
      </c>
      <c r="AB1915" s="5">
        <v>57.384</v>
      </c>
      <c r="AC1915" s="5">
        <v>54.536000000000001</v>
      </c>
      <c r="AD1915" s="8">
        <v>24.25</v>
      </c>
      <c r="AE1915" s="5">
        <v>22.875</v>
      </c>
      <c r="AF1915" s="7">
        <v>52682641</v>
      </c>
      <c r="AG1915" s="7">
        <v>52676567</v>
      </c>
      <c r="AH1915" s="7">
        <v>54607095</v>
      </c>
      <c r="AI1915" s="5">
        <v>84.96</v>
      </c>
      <c r="AJ1915" s="7">
        <v>206</v>
      </c>
      <c r="AK1915" s="7">
        <v>44760143</v>
      </c>
      <c r="AL1915" s="6">
        <v>1108.708742</v>
      </c>
      <c r="AM1915" s="7">
        <v>39678945</v>
      </c>
      <c r="AN1915" s="5">
        <v>75.316929999999999</v>
      </c>
    </row>
    <row r="1916" spans="1:40" x14ac:dyDescent="0.3">
      <c r="A1916" s="4" t="s">
        <v>1965</v>
      </c>
      <c r="B1916" s="2">
        <v>6621839</v>
      </c>
      <c r="C1916" s="1" t="s">
        <v>54</v>
      </c>
      <c r="D1916" s="5">
        <v>1407.3613578</v>
      </c>
      <c r="E1916" s="6">
        <v>1587.8102570000001</v>
      </c>
      <c r="F1916" s="6" t="s">
        <v>42</v>
      </c>
      <c r="G1916" s="5">
        <v>0.19066874415709659</v>
      </c>
      <c r="H1916" s="5">
        <v>19.147777000000001</v>
      </c>
      <c r="I1916" s="5">
        <v>0.19066874415709659</v>
      </c>
      <c r="J1916" s="5">
        <v>19.147777000000001</v>
      </c>
      <c r="K1916" s="5">
        <v>1.91880468</v>
      </c>
      <c r="L1916" s="5">
        <v>1.9099548400000002</v>
      </c>
      <c r="M1916" s="5" t="s">
        <v>799</v>
      </c>
      <c r="N1916" s="5" t="s">
        <v>42</v>
      </c>
      <c r="O1916" s="5" t="s">
        <v>42</v>
      </c>
      <c r="P1916" s="5">
        <v>5.979501</v>
      </c>
      <c r="Q1916" s="5">
        <v>25.026536</v>
      </c>
      <c r="R1916" s="5">
        <v>25.026536</v>
      </c>
      <c r="S1916" s="1" t="s">
        <v>49</v>
      </c>
      <c r="T1916" s="7">
        <v>1612931.5005938606</v>
      </c>
      <c r="U1916" s="7">
        <v>3545702.9191656862</v>
      </c>
      <c r="V1916" s="7">
        <v>4707660.5530996462</v>
      </c>
      <c r="W1916" s="7">
        <v>898073.86638848542</v>
      </c>
      <c r="X1916" s="7">
        <v>379658.2152089423</v>
      </c>
      <c r="Y1916" s="7">
        <v>619206.90127672872</v>
      </c>
      <c r="Z1916" s="7">
        <v>1048085.3039945345</v>
      </c>
      <c r="AA1916" s="7">
        <v>1612931.5005938606</v>
      </c>
      <c r="AB1916" s="5">
        <v>25.059000000000001</v>
      </c>
      <c r="AC1916" s="5">
        <v>25.388999999999999</v>
      </c>
      <c r="AD1916" s="5">
        <v>22.439</v>
      </c>
      <c r="AE1916" s="5">
        <v>23.433</v>
      </c>
      <c r="AF1916" s="7">
        <v>116696630</v>
      </c>
      <c r="AG1916" s="7">
        <v>116696630</v>
      </c>
      <c r="AH1916" s="7">
        <v>116696630</v>
      </c>
      <c r="AI1916" s="5">
        <v>28.15</v>
      </c>
      <c r="AJ1916" s="7">
        <v>56</v>
      </c>
      <c r="AK1916" s="7">
        <v>32853749</v>
      </c>
      <c r="AL1916" s="6">
        <v>396.21621199999998</v>
      </c>
      <c r="AM1916" s="7">
        <v>49809583</v>
      </c>
      <c r="AN1916" s="5">
        <v>42.682969999999997</v>
      </c>
    </row>
    <row r="1917" spans="1:40" x14ac:dyDescent="0.3">
      <c r="A1917" s="4" t="s">
        <v>1966</v>
      </c>
      <c r="B1917" s="2">
        <v>4980481</v>
      </c>
      <c r="C1917" s="1" t="s">
        <v>54</v>
      </c>
      <c r="D1917" s="5">
        <v>1335.08414702</v>
      </c>
      <c r="E1917" s="6">
        <v>926.23314700000003</v>
      </c>
      <c r="F1917" s="6" t="s">
        <v>42</v>
      </c>
      <c r="G1917" s="5">
        <v>1.69</v>
      </c>
      <c r="H1917" s="5">
        <v>3.1904759999999999</v>
      </c>
      <c r="I1917" s="5">
        <v>1.69</v>
      </c>
      <c r="J1917" s="5">
        <v>3.1904759999999999</v>
      </c>
      <c r="K1917" s="5">
        <v>0.76634850999999993</v>
      </c>
      <c r="L1917" s="5">
        <v>0.76511123999999997</v>
      </c>
      <c r="M1917" s="5">
        <v>3.050475</v>
      </c>
      <c r="N1917" s="5" t="s">
        <v>42</v>
      </c>
      <c r="O1917" s="5" t="s">
        <v>42</v>
      </c>
      <c r="P1917" s="5">
        <v>0.777366</v>
      </c>
      <c r="Q1917" s="5">
        <v>1.7171419999999999</v>
      </c>
      <c r="R1917" s="5">
        <v>1.7171419999999999</v>
      </c>
      <c r="S1917" s="1" t="s">
        <v>49</v>
      </c>
      <c r="T1917" s="7">
        <v>1364452</v>
      </c>
      <c r="U1917" s="7">
        <v>1063111</v>
      </c>
      <c r="V1917" s="7">
        <v>542367</v>
      </c>
      <c r="W1917" s="7">
        <v>886434</v>
      </c>
      <c r="X1917" s="7">
        <v>1191502</v>
      </c>
      <c r="Y1917" s="7">
        <v>1234082</v>
      </c>
      <c r="Z1917" s="7">
        <v>1308138</v>
      </c>
      <c r="AA1917" s="7">
        <v>1364452</v>
      </c>
      <c r="AB1917" s="5">
        <v>49.125</v>
      </c>
      <c r="AC1917" s="8">
        <v>44.82</v>
      </c>
      <c r="AD1917" s="5">
        <v>43.908000000000001</v>
      </c>
      <c r="AE1917" s="5">
        <v>38.545000000000002</v>
      </c>
      <c r="AF1917" s="7">
        <v>34356257</v>
      </c>
      <c r="AG1917" s="7">
        <v>34317589</v>
      </c>
      <c r="AH1917" s="7">
        <v>34079721</v>
      </c>
      <c r="AI1917" s="8">
        <v>53.3</v>
      </c>
      <c r="AJ1917" s="7">
        <v>227</v>
      </c>
      <c r="AK1917" s="7">
        <v>18310843</v>
      </c>
      <c r="AL1917" s="6">
        <v>711.55935799999997</v>
      </c>
      <c r="AM1917" s="7">
        <v>23312216</v>
      </c>
      <c r="AN1917" s="5">
        <v>67.854349999999997</v>
      </c>
    </row>
    <row r="1918" spans="1:40" x14ac:dyDescent="0.3">
      <c r="A1918" s="4" t="s">
        <v>1967</v>
      </c>
      <c r="B1918" s="2">
        <v>4994108</v>
      </c>
      <c r="C1918" s="1" t="s">
        <v>41</v>
      </c>
      <c r="D1918" s="5">
        <v>1209.82912809</v>
      </c>
      <c r="E1918" s="6">
        <v>1818.5751279999999</v>
      </c>
      <c r="F1918" s="6" t="s">
        <v>42</v>
      </c>
      <c r="G1918" s="8">
        <v>1.008</v>
      </c>
      <c r="H1918" s="5">
        <v>9.2290700000000001</v>
      </c>
      <c r="I1918" s="8">
        <v>1.008</v>
      </c>
      <c r="J1918" s="5">
        <v>9.2290700000000001</v>
      </c>
      <c r="K1918" s="5">
        <v>2.9600772699999998</v>
      </c>
      <c r="L1918" s="5">
        <v>1.9174139700000001</v>
      </c>
      <c r="M1918" s="5" t="s">
        <v>799</v>
      </c>
      <c r="N1918" s="5" t="s">
        <v>42</v>
      </c>
      <c r="O1918" s="5" t="s">
        <v>42</v>
      </c>
      <c r="P1918" s="5">
        <v>1.026386</v>
      </c>
      <c r="Q1918" s="5">
        <v>5.0112430000000003</v>
      </c>
      <c r="R1918" s="5">
        <v>5.0112430000000003</v>
      </c>
      <c r="S1918" s="1" t="s">
        <v>49</v>
      </c>
      <c r="T1918" s="7">
        <v>1662139</v>
      </c>
      <c r="U1918" s="7">
        <v>2015456</v>
      </c>
      <c r="V1918" s="7">
        <v>1750980</v>
      </c>
      <c r="W1918" s="7">
        <v>1391083</v>
      </c>
      <c r="X1918" s="7">
        <v>1771824</v>
      </c>
      <c r="Y1918" s="7">
        <v>1766241</v>
      </c>
      <c r="Z1918" s="7">
        <v>1716650</v>
      </c>
      <c r="AA1918" s="7">
        <v>1662139</v>
      </c>
      <c r="AB1918" s="5">
        <v>20.026</v>
      </c>
      <c r="AC1918" s="5">
        <v>23.779</v>
      </c>
      <c r="AD1918" s="5">
        <v>13.385</v>
      </c>
      <c r="AE1918" s="5">
        <v>17.518999999999998</v>
      </c>
      <c r="AF1918" s="7">
        <v>26317797</v>
      </c>
      <c r="AG1918" s="7">
        <v>26317326</v>
      </c>
      <c r="AH1918" s="7">
        <v>26284223</v>
      </c>
      <c r="AI1918" s="5">
        <v>27.33</v>
      </c>
      <c r="AJ1918" s="7">
        <v>120</v>
      </c>
      <c r="AK1918" s="7">
        <v>7193781</v>
      </c>
      <c r="AL1918" s="6">
        <v>330.69811199999998</v>
      </c>
      <c r="AM1918" s="7">
        <v>6750882</v>
      </c>
      <c r="AN1918" s="8">
        <v>25.651399999999999</v>
      </c>
    </row>
    <row r="1919" spans="1:40" x14ac:dyDescent="0.3">
      <c r="A1919" s="4" t="s">
        <v>1968</v>
      </c>
      <c r="B1919" s="2">
        <v>5077131</v>
      </c>
      <c r="C1919" s="1" t="s">
        <v>41</v>
      </c>
      <c r="D1919" s="5">
        <v>1320.3616844000001</v>
      </c>
      <c r="E1919" s="6">
        <v>1215.9316839999999</v>
      </c>
      <c r="F1919" s="6" t="s">
        <v>42</v>
      </c>
      <c r="G1919" s="5">
        <v>0.06</v>
      </c>
      <c r="H1919" s="5">
        <v>58.320611</v>
      </c>
      <c r="I1919" s="5">
        <v>0.06</v>
      </c>
      <c r="J1919" s="5">
        <v>58.320611</v>
      </c>
      <c r="K1919" s="5" t="s">
        <v>799</v>
      </c>
      <c r="L1919" s="5">
        <v>22.017291070000002</v>
      </c>
      <c r="M1919" s="5">
        <v>17.976471</v>
      </c>
      <c r="N1919" s="5" t="s">
        <v>42</v>
      </c>
      <c r="O1919" s="5" t="s">
        <v>42</v>
      </c>
      <c r="P1919" s="5">
        <v>1.791196</v>
      </c>
      <c r="Q1919" s="5">
        <v>20.9619</v>
      </c>
      <c r="R1919" s="5">
        <v>20.9619</v>
      </c>
      <c r="S1919" s="1" t="s">
        <v>49</v>
      </c>
      <c r="T1919" s="7">
        <v>660727</v>
      </c>
      <c r="U1919" s="7">
        <v>619979</v>
      </c>
      <c r="V1919" s="7">
        <v>575080</v>
      </c>
      <c r="W1919" s="7">
        <v>470636</v>
      </c>
      <c r="X1919" s="7">
        <v>678838</v>
      </c>
      <c r="Y1919" s="7">
        <v>677513</v>
      </c>
      <c r="Z1919" s="7">
        <v>669005</v>
      </c>
      <c r="AA1919" s="7">
        <v>660727</v>
      </c>
      <c r="AB1919" s="5">
        <v>63.661000000000001</v>
      </c>
      <c r="AC1919" s="5">
        <v>64.137</v>
      </c>
      <c r="AD1919" s="8">
        <v>4.9450000000000003</v>
      </c>
      <c r="AE1919" s="8">
        <v>7.9589999999999996</v>
      </c>
      <c r="AF1919" s="7">
        <v>173174000</v>
      </c>
      <c r="AG1919" s="7">
        <v>176108000</v>
      </c>
      <c r="AH1919" s="7">
        <v>187776000</v>
      </c>
      <c r="AI1919" s="5">
        <v>48.23</v>
      </c>
      <c r="AJ1919" s="7">
        <v>225</v>
      </c>
      <c r="AK1919" s="7">
        <v>83357100</v>
      </c>
      <c r="AL1919" s="6">
        <v>636.84824400000002</v>
      </c>
      <c r="AM1919" s="7">
        <v>110173514</v>
      </c>
      <c r="AN1919" s="5">
        <v>63.749630000000003</v>
      </c>
    </row>
    <row r="1920" spans="1:40" x14ac:dyDescent="0.3">
      <c r="A1920" s="4" t="s">
        <v>1969</v>
      </c>
      <c r="B1920" s="2">
        <v>4580151</v>
      </c>
      <c r="C1920" s="1" t="s">
        <v>41</v>
      </c>
      <c r="D1920" s="5">
        <v>1203.2720548899999</v>
      </c>
      <c r="E1920" s="6">
        <v>1668.6810539999999</v>
      </c>
      <c r="F1920" s="6" t="s">
        <v>42</v>
      </c>
      <c r="G1920" s="5">
        <v>1.79</v>
      </c>
      <c r="H1920" s="5">
        <v>11.978121</v>
      </c>
      <c r="I1920" s="5">
        <v>1.79</v>
      </c>
      <c r="J1920" s="5">
        <v>11.978121</v>
      </c>
      <c r="K1920" s="5">
        <v>8.2190231400000009</v>
      </c>
      <c r="L1920" s="5">
        <v>1.3243310399999999</v>
      </c>
      <c r="M1920" s="5">
        <v>20.885811</v>
      </c>
      <c r="N1920" s="5" t="s">
        <v>42</v>
      </c>
      <c r="O1920" s="5" t="s">
        <v>42</v>
      </c>
      <c r="P1920" s="5">
        <v>0.93379400000000001</v>
      </c>
      <c r="Q1920" s="5">
        <v>6.8237410000000001</v>
      </c>
      <c r="R1920" s="5">
        <v>6.8237410000000001</v>
      </c>
      <c r="S1920" s="1" t="s">
        <v>152</v>
      </c>
      <c r="T1920" s="7">
        <v>1847502</v>
      </c>
      <c r="U1920" s="7">
        <v>2066200</v>
      </c>
      <c r="V1920" s="7">
        <v>1857186</v>
      </c>
      <c r="W1920" s="7">
        <v>1744014</v>
      </c>
      <c r="X1920" s="7">
        <v>1786990</v>
      </c>
      <c r="Y1920" s="7">
        <v>1808375</v>
      </c>
      <c r="Z1920" s="7">
        <v>1847502</v>
      </c>
      <c r="AA1920" s="7">
        <v>1875319</v>
      </c>
      <c r="AB1920" s="8">
        <v>20.45</v>
      </c>
      <c r="AC1920" s="5">
        <v>19.228999999999999</v>
      </c>
      <c r="AD1920" s="8">
        <v>12.724</v>
      </c>
      <c r="AE1920" s="8">
        <v>11.795999999999999</v>
      </c>
      <c r="AF1920" s="7">
        <v>15161275</v>
      </c>
      <c r="AG1920" s="7">
        <v>15428962</v>
      </c>
      <c r="AH1920" s="7">
        <v>16026398</v>
      </c>
      <c r="AI1920" s="5">
        <v>98.93</v>
      </c>
      <c r="AJ1920" s="7">
        <v>289</v>
      </c>
      <c r="AK1920" s="7">
        <v>14892381</v>
      </c>
      <c r="AL1920" s="6">
        <v>1190.348013</v>
      </c>
      <c r="AM1920" s="7">
        <v>14867059</v>
      </c>
      <c r="AN1920" s="5">
        <v>98.757720000000006</v>
      </c>
    </row>
    <row r="1921" spans="1:40" x14ac:dyDescent="0.3">
      <c r="A1921" s="4" t="s">
        <v>1970</v>
      </c>
      <c r="B1921" s="2">
        <v>4317767</v>
      </c>
      <c r="C1921" s="1" t="s">
        <v>41</v>
      </c>
      <c r="D1921" s="5">
        <v>1224.9490000000001</v>
      </c>
      <c r="E1921" s="6">
        <v>9841.4490000000005</v>
      </c>
      <c r="F1921" s="6">
        <v>9873.9490000000005</v>
      </c>
      <c r="G1921" s="5">
        <v>-2.2200000000000002</v>
      </c>
      <c r="H1921" s="5" t="s">
        <v>799</v>
      </c>
      <c r="I1921" s="5">
        <v>-2.2200000000000002</v>
      </c>
      <c r="J1921" s="5" t="s">
        <v>799</v>
      </c>
      <c r="K1921" s="5" t="s">
        <v>799</v>
      </c>
      <c r="L1921" s="5">
        <v>1.0036876700000001</v>
      </c>
      <c r="M1921" s="5">
        <v>5.9904310000000001</v>
      </c>
      <c r="N1921" s="5" t="s">
        <v>799</v>
      </c>
      <c r="O1921" s="5" t="s">
        <v>799</v>
      </c>
      <c r="P1921" s="5">
        <v>2.201568</v>
      </c>
      <c r="Q1921" s="5">
        <v>5.8667360000000004</v>
      </c>
      <c r="R1921" s="5">
        <v>5.8667360000000004</v>
      </c>
      <c r="S1921" s="1" t="s">
        <v>49</v>
      </c>
      <c r="T1921" s="7">
        <v>4511100</v>
      </c>
      <c r="U1921" s="7">
        <v>4808600</v>
      </c>
      <c r="V1921" s="7">
        <v>4811300</v>
      </c>
      <c r="W1921" s="7">
        <v>3782400</v>
      </c>
      <c r="X1921" s="7">
        <v>4470200</v>
      </c>
      <c r="Y1921" s="7">
        <v>4506800</v>
      </c>
      <c r="Z1921" s="7">
        <v>4509000</v>
      </c>
      <c r="AA1921" s="7">
        <v>4511100</v>
      </c>
      <c r="AB1921" s="8">
        <v>77.38</v>
      </c>
      <c r="AC1921" s="5">
        <v>77.683000000000007</v>
      </c>
      <c r="AD1921" s="5">
        <v>36.058</v>
      </c>
      <c r="AE1921" s="5">
        <v>34.253999999999998</v>
      </c>
      <c r="AF1921" s="7">
        <v>196700000</v>
      </c>
      <c r="AG1921" s="7">
        <v>196200000</v>
      </c>
      <c r="AH1921" s="7">
        <v>205642534</v>
      </c>
      <c r="AI1921" s="8">
        <v>64.099999999999994</v>
      </c>
      <c r="AJ1921" s="7">
        <v>185</v>
      </c>
      <c r="AK1921" s="7">
        <v>126091033</v>
      </c>
      <c r="AL1921" s="6">
        <v>789.32986600000004</v>
      </c>
      <c r="AM1921" s="7">
        <v>162564545</v>
      </c>
      <c r="AN1921" s="5">
        <v>82.645930000000007</v>
      </c>
    </row>
    <row r="1922" spans="1:40" x14ac:dyDescent="0.3">
      <c r="A1922" s="4" t="s">
        <v>1971</v>
      </c>
      <c r="B1922" s="2">
        <v>4978055</v>
      </c>
      <c r="C1922" s="1" t="s">
        <v>54</v>
      </c>
      <c r="D1922" s="5">
        <v>1239.0178553999999</v>
      </c>
      <c r="E1922" s="6">
        <v>996.46585500000003</v>
      </c>
      <c r="F1922" s="6" t="s">
        <v>42</v>
      </c>
      <c r="G1922" s="5">
        <v>8.7999999999999995E-2</v>
      </c>
      <c r="H1922" s="5">
        <v>10.578662</v>
      </c>
      <c r="I1922" s="5">
        <v>8.7999999999999995E-2</v>
      </c>
      <c r="J1922" s="5">
        <v>10.578662</v>
      </c>
      <c r="K1922" s="5">
        <v>1.23028391</v>
      </c>
      <c r="L1922" s="5">
        <v>1.1554414399999999</v>
      </c>
      <c r="M1922" s="5">
        <v>8.9041099999999993</v>
      </c>
      <c r="N1922" s="5" t="s">
        <v>42</v>
      </c>
      <c r="O1922" s="5" t="s">
        <v>42</v>
      </c>
      <c r="P1922" s="5">
        <v>0.67595099999999997</v>
      </c>
      <c r="Q1922" s="5">
        <v>3.6827269999999999</v>
      </c>
      <c r="R1922" s="5">
        <v>3.6827269999999999</v>
      </c>
      <c r="S1922" s="1" t="s">
        <v>49</v>
      </c>
      <c r="T1922" s="7">
        <v>1617474</v>
      </c>
      <c r="U1922" s="7">
        <v>1601762</v>
      </c>
      <c r="V1922" s="7">
        <v>864929</v>
      </c>
      <c r="W1922" s="7">
        <v>598302</v>
      </c>
      <c r="X1922" s="7">
        <v>1474169</v>
      </c>
      <c r="Y1922" s="7">
        <v>1466934</v>
      </c>
      <c r="Z1922" s="7">
        <v>1518639</v>
      </c>
      <c r="AA1922" s="7">
        <v>1617474</v>
      </c>
      <c r="AB1922" s="5">
        <v>32.640999999999998</v>
      </c>
      <c r="AC1922" s="5">
        <v>27.702000000000002</v>
      </c>
      <c r="AD1922" s="5">
        <v>22.428999999999998</v>
      </c>
      <c r="AE1922" s="5">
        <v>17.353999999999999</v>
      </c>
      <c r="AF1922" s="7">
        <v>211797924</v>
      </c>
      <c r="AG1922" s="7">
        <v>211834537</v>
      </c>
      <c r="AH1922" s="7">
        <v>212693527</v>
      </c>
      <c r="AI1922" s="5">
        <v>54.38</v>
      </c>
      <c r="AJ1922" s="7">
        <v>253</v>
      </c>
      <c r="AK1922" s="7">
        <v>115170380</v>
      </c>
      <c r="AL1922" s="6">
        <v>673.74672299999997</v>
      </c>
      <c r="AM1922" s="7">
        <v>83185451</v>
      </c>
      <c r="AN1922" s="5">
        <v>39.275860000000002</v>
      </c>
    </row>
    <row r="1923" spans="1:40" x14ac:dyDescent="0.3">
      <c r="A1923" s="4" t="s">
        <v>1972</v>
      </c>
      <c r="B1923" s="2">
        <v>4772238</v>
      </c>
      <c r="C1923" s="1" t="s">
        <v>54</v>
      </c>
      <c r="D1923" s="5">
        <v>1245.3823304</v>
      </c>
      <c r="E1923" s="6">
        <v>1384.78233</v>
      </c>
      <c r="F1923" s="6" t="s">
        <v>42</v>
      </c>
      <c r="G1923" s="5">
        <v>-0.22</v>
      </c>
      <c r="H1923" s="5" t="s">
        <v>42</v>
      </c>
      <c r="I1923" s="5">
        <v>-0.22</v>
      </c>
      <c r="J1923" s="5" t="s">
        <v>42</v>
      </c>
      <c r="K1923" s="5" t="s">
        <v>42</v>
      </c>
      <c r="L1923" s="5" t="s">
        <v>42</v>
      </c>
      <c r="M1923" s="5" t="s">
        <v>42</v>
      </c>
      <c r="N1923" s="5" t="s">
        <v>42</v>
      </c>
      <c r="O1923" s="5" t="s">
        <v>42</v>
      </c>
      <c r="P1923" s="5">
        <v>2.9980129999999998</v>
      </c>
      <c r="Q1923" s="5" t="s">
        <v>799</v>
      </c>
      <c r="R1923" s="5" t="s">
        <v>42</v>
      </c>
      <c r="S1923" s="1" t="s">
        <v>49</v>
      </c>
      <c r="T1923" s="7">
        <v>570000</v>
      </c>
      <c r="U1923" s="7">
        <v>662100</v>
      </c>
      <c r="V1923" s="7">
        <v>742200</v>
      </c>
      <c r="W1923" s="7">
        <v>585700</v>
      </c>
      <c r="X1923" s="7">
        <v>461900</v>
      </c>
      <c r="Y1923" s="7">
        <v>491600</v>
      </c>
      <c r="Z1923" s="7">
        <v>526400</v>
      </c>
      <c r="AA1923" s="7">
        <v>570000</v>
      </c>
      <c r="AB1923" s="8">
        <v>7.5439999999999996</v>
      </c>
      <c r="AC1923" s="8">
        <v>3.0310000000000001</v>
      </c>
      <c r="AD1923" s="5">
        <v>-17.526</v>
      </c>
      <c r="AE1923" s="5">
        <v>-26.369</v>
      </c>
      <c r="AF1923" s="7">
        <v>62734645</v>
      </c>
      <c r="AG1923" s="7">
        <v>62470771</v>
      </c>
      <c r="AH1923" s="7">
        <v>70761454</v>
      </c>
      <c r="AI1923" s="5">
        <v>84.51</v>
      </c>
      <c r="AJ1923" s="7">
        <v>252</v>
      </c>
      <c r="AK1923" s="7">
        <v>53022031</v>
      </c>
      <c r="AL1923" s="6">
        <v>1052.4873150000001</v>
      </c>
      <c r="AM1923" s="7">
        <v>56829238</v>
      </c>
      <c r="AN1923" s="5">
        <v>90.579440000000005</v>
      </c>
    </row>
    <row r="1924" spans="1:40" x14ac:dyDescent="0.3">
      <c r="A1924" s="4" t="s">
        <v>1973</v>
      </c>
      <c r="B1924" s="2">
        <v>29388582</v>
      </c>
      <c r="C1924" s="1" t="s">
        <v>54</v>
      </c>
      <c r="D1924" s="5">
        <v>1302.29817516</v>
      </c>
      <c r="E1924" s="6">
        <v>1431.9611749999999</v>
      </c>
      <c r="F1924" s="6" t="s">
        <v>42</v>
      </c>
      <c r="G1924" s="5">
        <v>0.09</v>
      </c>
      <c r="H1924" s="5">
        <v>38.731884000000001</v>
      </c>
      <c r="I1924" s="5">
        <v>0.09</v>
      </c>
      <c r="J1924" s="5">
        <v>38.731884000000001</v>
      </c>
      <c r="K1924" s="5">
        <v>32.296072510000002</v>
      </c>
      <c r="L1924" s="5">
        <v>4.3367139999999997</v>
      </c>
      <c r="M1924" s="5">
        <v>44.665737999999997</v>
      </c>
      <c r="N1924" s="5" t="s">
        <v>42</v>
      </c>
      <c r="O1924" s="5" t="s">
        <v>42</v>
      </c>
      <c r="P1924" s="5">
        <v>2.7742580000000001</v>
      </c>
      <c r="Q1924" s="5">
        <v>17.224736</v>
      </c>
      <c r="R1924" s="5">
        <v>17.224736</v>
      </c>
      <c r="S1924" s="1" t="s">
        <v>49</v>
      </c>
      <c r="T1924" s="7">
        <v>482532</v>
      </c>
      <c r="U1924" s="7">
        <v>457837</v>
      </c>
      <c r="V1924" s="7">
        <v>427288</v>
      </c>
      <c r="W1924" s="7">
        <v>404642</v>
      </c>
      <c r="X1924" s="7">
        <v>516160</v>
      </c>
      <c r="Y1924" s="7">
        <v>531866</v>
      </c>
      <c r="Z1924" s="7">
        <v>508644</v>
      </c>
      <c r="AA1924" s="7">
        <v>482532</v>
      </c>
      <c r="AB1924" s="5">
        <v>41.597999999999999</v>
      </c>
      <c r="AC1924" s="5">
        <v>40.665999999999997</v>
      </c>
      <c r="AD1924" s="5">
        <v>15.635999999999999</v>
      </c>
      <c r="AE1924" s="5">
        <v>14.917</v>
      </c>
      <c r="AF1924" s="7">
        <v>40607988</v>
      </c>
      <c r="AG1924" s="7">
        <v>40607988</v>
      </c>
      <c r="AH1924" s="7">
        <v>37586031</v>
      </c>
      <c r="AI1924" s="5">
        <v>54.95</v>
      </c>
      <c r="AJ1924" s="7">
        <v>170</v>
      </c>
      <c r="AK1924" s="7">
        <v>22314515</v>
      </c>
      <c r="AL1924" s="6">
        <v>715.62649599999997</v>
      </c>
      <c r="AM1924" s="7">
        <v>24057335</v>
      </c>
      <c r="AN1924" s="5">
        <v>59.24286</v>
      </c>
    </row>
    <row r="1925" spans="1:40" x14ac:dyDescent="0.3">
      <c r="A1925" s="4" t="s">
        <v>1974</v>
      </c>
      <c r="B1925" s="2">
        <v>4910403</v>
      </c>
      <c r="C1925" s="1" t="s">
        <v>41</v>
      </c>
      <c r="D1925" s="5">
        <v>1245.0830385199999</v>
      </c>
      <c r="E1925" s="6">
        <v>2035.2520380000001</v>
      </c>
      <c r="F1925" s="6" t="s">
        <v>42</v>
      </c>
      <c r="G1925" s="5">
        <v>0.11</v>
      </c>
      <c r="H1925" s="5">
        <v>116.22568099999999</v>
      </c>
      <c r="I1925" s="5">
        <v>0.11</v>
      </c>
      <c r="J1925" s="5">
        <v>116.22568099999999</v>
      </c>
      <c r="K1925" s="5">
        <v>11.80165942</v>
      </c>
      <c r="L1925" s="5">
        <v>1.04011421</v>
      </c>
      <c r="M1925" s="5">
        <v>22.577475</v>
      </c>
      <c r="N1925" s="5" t="s">
        <v>42</v>
      </c>
      <c r="O1925" s="5" t="s">
        <v>42</v>
      </c>
      <c r="P1925" s="5">
        <v>1.4817149999999999</v>
      </c>
      <c r="Q1925" s="5">
        <v>12.193837</v>
      </c>
      <c r="R1925" s="5">
        <v>12.193837</v>
      </c>
      <c r="S1925" s="1" t="s">
        <v>49</v>
      </c>
      <c r="T1925" s="7">
        <v>1464178</v>
      </c>
      <c r="U1925" s="7">
        <v>1602491</v>
      </c>
      <c r="V1925" s="7">
        <v>1299064</v>
      </c>
      <c r="W1925" s="7">
        <v>890554</v>
      </c>
      <c r="X1925" s="7">
        <v>1373579</v>
      </c>
      <c r="Y1925" s="7">
        <v>1345575</v>
      </c>
      <c r="Z1925" s="7">
        <v>1397799</v>
      </c>
      <c r="AA1925" s="7">
        <v>1464178</v>
      </c>
      <c r="AB1925" s="5">
        <v>32.634</v>
      </c>
      <c r="AC1925" s="5">
        <v>30.683</v>
      </c>
      <c r="AD1925" s="5">
        <v>15.907</v>
      </c>
      <c r="AE1925" s="8">
        <v>10.477</v>
      </c>
      <c r="AF1925" s="7">
        <v>41683000</v>
      </c>
      <c r="AG1925" s="7">
        <v>41682000</v>
      </c>
      <c r="AH1925" s="7">
        <v>42380363</v>
      </c>
      <c r="AI1925" s="8">
        <v>110.09</v>
      </c>
      <c r="AJ1925" s="7">
        <v>330</v>
      </c>
      <c r="AK1925" s="7">
        <v>45887396</v>
      </c>
      <c r="AL1925" s="6">
        <v>1370.656518</v>
      </c>
      <c r="AM1925" s="7">
        <v>41511651</v>
      </c>
      <c r="AN1925" s="5">
        <v>99.587980000000002</v>
      </c>
    </row>
    <row r="1926" spans="1:40" x14ac:dyDescent="0.3">
      <c r="A1926" s="4" t="s">
        <v>1975</v>
      </c>
      <c r="B1926" s="2">
        <v>4183607</v>
      </c>
      <c r="C1926" s="1" t="s">
        <v>41</v>
      </c>
      <c r="D1926" s="5">
        <v>1250.95130199</v>
      </c>
      <c r="E1926" s="6">
        <v>2842.5213010000002</v>
      </c>
      <c r="F1926" s="6">
        <v>2825.6783019999998</v>
      </c>
      <c r="G1926" s="5" t="s">
        <v>42</v>
      </c>
      <c r="H1926" s="5">
        <v>21.125</v>
      </c>
      <c r="I1926" s="5" t="s">
        <v>42</v>
      </c>
      <c r="J1926" s="5">
        <v>21.125</v>
      </c>
      <c r="K1926" s="5">
        <v>0.84079987443969595</v>
      </c>
      <c r="L1926" s="5">
        <v>0.84079987443969595</v>
      </c>
      <c r="M1926" s="5">
        <v>64.124718232333905</v>
      </c>
      <c r="N1926" s="5" t="s">
        <v>42</v>
      </c>
      <c r="O1926" s="5" t="s">
        <v>42</v>
      </c>
      <c r="P1926" s="5" t="s">
        <v>42</v>
      </c>
      <c r="Q1926" s="5" t="s">
        <v>42</v>
      </c>
      <c r="R1926" s="5">
        <v>15.157673316507401</v>
      </c>
      <c r="S1926" s="1" t="s">
        <v>43</v>
      </c>
      <c r="T1926" s="7">
        <v>135788</v>
      </c>
      <c r="U1926" s="7">
        <v>205934</v>
      </c>
      <c r="V1926" s="7">
        <v>96522</v>
      </c>
      <c r="W1926" s="7">
        <v>319806</v>
      </c>
      <c r="X1926" s="7">
        <v>135788</v>
      </c>
      <c r="Y1926" s="7">
        <v>151916</v>
      </c>
      <c r="Z1926" s="7">
        <v>192181</v>
      </c>
      <c r="AA1926" s="7">
        <v>205996</v>
      </c>
      <c r="AB1926" s="5" t="s">
        <v>42</v>
      </c>
      <c r="AC1926" s="5" t="s">
        <v>42</v>
      </c>
      <c r="AD1926" s="5" t="s">
        <v>42</v>
      </c>
      <c r="AE1926" s="5" t="s">
        <v>42</v>
      </c>
      <c r="AF1926" s="7">
        <v>82245319</v>
      </c>
      <c r="AG1926" s="7">
        <v>82245000</v>
      </c>
      <c r="AH1926" s="7">
        <v>77225329</v>
      </c>
      <c r="AI1926" s="5">
        <v>35.549999999999997</v>
      </c>
      <c r="AJ1926" s="7">
        <v>217</v>
      </c>
      <c r="AK1926" s="7">
        <v>29234914</v>
      </c>
      <c r="AL1926" s="6">
        <v>444.66304100000002</v>
      </c>
      <c r="AM1926" s="7" t="s">
        <v>42</v>
      </c>
      <c r="AN1926" s="5" t="s">
        <v>42</v>
      </c>
    </row>
    <row r="1927" spans="1:40" x14ac:dyDescent="0.3">
      <c r="A1927" s="4" t="s">
        <v>1976</v>
      </c>
      <c r="B1927" s="2">
        <v>4991374</v>
      </c>
      <c r="C1927" s="1" t="s">
        <v>41</v>
      </c>
      <c r="D1927" s="5">
        <v>994.22101799999996</v>
      </c>
      <c r="E1927" s="6">
        <v>925.45901800000001</v>
      </c>
      <c r="F1927" s="6">
        <v>925.45901800000001</v>
      </c>
      <c r="G1927" s="5">
        <v>0.13</v>
      </c>
      <c r="H1927" s="5" t="s">
        <v>799</v>
      </c>
      <c r="I1927" s="5">
        <v>0.13</v>
      </c>
      <c r="J1927" s="5" t="s">
        <v>799</v>
      </c>
      <c r="K1927" s="5">
        <v>7.6041038000000007</v>
      </c>
      <c r="L1927" s="5">
        <v>5.3164557000000006</v>
      </c>
      <c r="M1927" s="5">
        <v>46.580407000000001</v>
      </c>
      <c r="N1927" s="5" t="s">
        <v>799</v>
      </c>
      <c r="O1927" s="5" t="s">
        <v>799</v>
      </c>
      <c r="P1927" s="5">
        <v>5.2540509999999996</v>
      </c>
      <c r="Q1927" s="5">
        <v>100.516891</v>
      </c>
      <c r="R1927" s="5">
        <v>100.516891</v>
      </c>
      <c r="S1927" s="1" t="s">
        <v>98</v>
      </c>
      <c r="T1927" s="7">
        <v>145639</v>
      </c>
      <c r="U1927" s="7">
        <v>105984</v>
      </c>
      <c r="V1927" s="7">
        <v>108435</v>
      </c>
      <c r="W1927" s="7">
        <v>87125</v>
      </c>
      <c r="X1927" s="7">
        <v>176142</v>
      </c>
      <c r="Y1927" s="7">
        <v>155675</v>
      </c>
      <c r="Z1927" s="7">
        <v>145639</v>
      </c>
      <c r="AA1927" s="7">
        <v>135354</v>
      </c>
      <c r="AB1927" s="5">
        <v>24.225999999999999</v>
      </c>
      <c r="AC1927" s="5">
        <v>27.565000000000001</v>
      </c>
      <c r="AD1927" s="8">
        <v>-1.35</v>
      </c>
      <c r="AE1927" s="8">
        <v>4.3890000000000002</v>
      </c>
      <c r="AF1927" s="7">
        <v>39453215</v>
      </c>
      <c r="AG1927" s="7">
        <v>38295761</v>
      </c>
      <c r="AH1927" s="7">
        <v>30318511</v>
      </c>
      <c r="AI1927" s="5">
        <v>70.650000000000006</v>
      </c>
      <c r="AJ1927" s="7">
        <v>206</v>
      </c>
      <c r="AK1927" s="7">
        <v>27874562</v>
      </c>
      <c r="AL1927" s="6">
        <v>702.43896199999995</v>
      </c>
      <c r="AM1927" s="7">
        <v>37715245</v>
      </c>
      <c r="AN1927" s="5">
        <v>95.594859999999997</v>
      </c>
    </row>
    <row r="1928" spans="1:40" x14ac:dyDescent="0.3">
      <c r="A1928" s="4" t="s">
        <v>1977</v>
      </c>
      <c r="B1928" s="2">
        <v>100551</v>
      </c>
      <c r="C1928" s="1" t="s">
        <v>41</v>
      </c>
      <c r="D1928" s="5">
        <v>1203.1566198600001</v>
      </c>
      <c r="E1928" s="6" t="s">
        <v>42</v>
      </c>
      <c r="F1928" s="6">
        <v>1215.8406199999999</v>
      </c>
      <c r="G1928" s="5">
        <v>0.70899999999999996</v>
      </c>
      <c r="H1928" s="5">
        <v>14.6353790613718</v>
      </c>
      <c r="I1928" s="5">
        <v>0.70899999999999996</v>
      </c>
      <c r="J1928" s="5">
        <v>14.6353790613718</v>
      </c>
      <c r="K1928" s="5">
        <v>2.1446940841867002</v>
      </c>
      <c r="L1928" s="5">
        <v>1.6159889111331101</v>
      </c>
      <c r="M1928" s="5">
        <v>13.056361000000001</v>
      </c>
      <c r="N1928" s="5" t="s">
        <v>42</v>
      </c>
      <c r="O1928" s="5" t="s">
        <v>42</v>
      </c>
      <c r="P1928" s="5" t="s">
        <v>42</v>
      </c>
      <c r="Q1928" s="5" t="s">
        <v>42</v>
      </c>
      <c r="R1928" s="5" t="s">
        <v>42</v>
      </c>
      <c r="S1928" s="1" t="s">
        <v>49</v>
      </c>
      <c r="T1928" s="7">
        <v>250611</v>
      </c>
      <c r="U1928" s="7">
        <v>259699</v>
      </c>
      <c r="V1928" s="7">
        <v>218216</v>
      </c>
      <c r="W1928" s="7">
        <v>208907</v>
      </c>
      <c r="X1928" s="7">
        <v>210918</v>
      </c>
      <c r="Y1928" s="7">
        <v>210868</v>
      </c>
      <c r="Z1928" s="7">
        <v>247451</v>
      </c>
      <c r="AA1928" s="7">
        <v>250611</v>
      </c>
      <c r="AB1928" s="5" t="s">
        <v>42</v>
      </c>
      <c r="AC1928" s="5" t="s">
        <v>42</v>
      </c>
      <c r="AD1928" s="5" t="s">
        <v>42</v>
      </c>
      <c r="AE1928" s="5" t="s">
        <v>42</v>
      </c>
      <c r="AF1928" s="7">
        <v>29679466</v>
      </c>
      <c r="AG1928" s="7">
        <v>29679248</v>
      </c>
      <c r="AH1928" s="7">
        <v>29575451</v>
      </c>
      <c r="AI1928" s="5">
        <v>53.65</v>
      </c>
      <c r="AJ1928" s="7">
        <v>167</v>
      </c>
      <c r="AK1928" s="7">
        <v>15923527</v>
      </c>
      <c r="AL1928" s="6">
        <v>645.53978400000005</v>
      </c>
      <c r="AM1928" s="7">
        <v>28231547</v>
      </c>
      <c r="AN1928" s="5">
        <v>95.125349999999997</v>
      </c>
    </row>
    <row r="1929" spans="1:40" x14ac:dyDescent="0.3">
      <c r="A1929" s="4" t="s">
        <v>1978</v>
      </c>
      <c r="B1929" s="2">
        <v>4092328</v>
      </c>
      <c r="C1929" s="1" t="s">
        <v>41</v>
      </c>
      <c r="D1929" s="5">
        <v>1271.66056968</v>
      </c>
      <c r="E1929" s="6">
        <v>2959.6885689999999</v>
      </c>
      <c r="F1929" s="6">
        <v>2959.6885699999998</v>
      </c>
      <c r="G1929" s="5">
        <v>0.30599999999999999</v>
      </c>
      <c r="H1929" s="5">
        <v>8.8859759999999994</v>
      </c>
      <c r="I1929" s="5">
        <v>0.30599999999999999</v>
      </c>
      <c r="J1929" s="5">
        <v>8.8859759999999994</v>
      </c>
      <c r="K1929" s="5">
        <v>0.89789432000000002</v>
      </c>
      <c r="L1929" s="5">
        <v>0.89789432000000002</v>
      </c>
      <c r="M1929" s="5">
        <v>68.140703999999999</v>
      </c>
      <c r="N1929" s="5" t="s">
        <v>42</v>
      </c>
      <c r="O1929" s="5" t="s">
        <v>42</v>
      </c>
      <c r="P1929" s="5">
        <v>10.150658999999999</v>
      </c>
      <c r="Q1929" s="5" t="s">
        <v>42</v>
      </c>
      <c r="R1929" s="5">
        <v>13.660584465357999</v>
      </c>
      <c r="S1929" s="1" t="s">
        <v>49</v>
      </c>
      <c r="T1929" s="7">
        <v>276522</v>
      </c>
      <c r="U1929" s="7">
        <v>230349</v>
      </c>
      <c r="V1929" s="7">
        <v>216749</v>
      </c>
      <c r="W1929" s="7">
        <v>276916</v>
      </c>
      <c r="X1929" s="7">
        <v>291576</v>
      </c>
      <c r="Y1929" s="7">
        <v>277613</v>
      </c>
      <c r="Z1929" s="7">
        <v>277075</v>
      </c>
      <c r="AA1929" s="7">
        <v>276522</v>
      </c>
      <c r="AB1929" s="8">
        <v>100</v>
      </c>
      <c r="AC1929" s="8">
        <v>100</v>
      </c>
      <c r="AD1929" s="5" t="s">
        <v>42</v>
      </c>
      <c r="AE1929" s="5" t="s">
        <v>42</v>
      </c>
      <c r="AF1929" s="7">
        <v>93780278</v>
      </c>
      <c r="AG1929" s="7">
        <v>65253275</v>
      </c>
      <c r="AH1929" s="7">
        <v>65253275</v>
      </c>
      <c r="AI1929" s="5">
        <v>27.44</v>
      </c>
      <c r="AJ1929" s="7">
        <v>195</v>
      </c>
      <c r="AK1929" s="7">
        <v>25737620</v>
      </c>
      <c r="AL1929" s="6">
        <v>349.00212699999997</v>
      </c>
      <c r="AM1929" s="7" t="s">
        <v>42</v>
      </c>
      <c r="AN1929" s="5" t="s">
        <v>42</v>
      </c>
    </row>
    <row r="1930" spans="1:40" x14ac:dyDescent="0.3">
      <c r="A1930" s="4" t="s">
        <v>1979</v>
      </c>
      <c r="B1930" s="2">
        <v>5208131</v>
      </c>
      <c r="C1930" s="1" t="s">
        <v>41</v>
      </c>
      <c r="D1930" s="5">
        <v>1441.6448103099999</v>
      </c>
      <c r="E1930" s="6">
        <v>1225.4218100000001</v>
      </c>
      <c r="F1930" s="6" t="s">
        <v>42</v>
      </c>
      <c r="G1930" s="5">
        <v>0.11</v>
      </c>
      <c r="H1930" s="5">
        <v>28.216667000000001</v>
      </c>
      <c r="I1930" s="5">
        <v>0.11</v>
      </c>
      <c r="J1930" s="5">
        <v>28.216667000000001</v>
      </c>
      <c r="K1930" s="5">
        <v>3.58155278</v>
      </c>
      <c r="L1930" s="5">
        <v>3.4389599800000004</v>
      </c>
      <c r="M1930" s="5">
        <v>9.7861270000000005</v>
      </c>
      <c r="N1930" s="5" t="s">
        <v>42</v>
      </c>
      <c r="O1930" s="5" t="s">
        <v>42</v>
      </c>
      <c r="P1930" s="5">
        <v>1.07613</v>
      </c>
      <c r="Q1930" s="5">
        <v>17.233006</v>
      </c>
      <c r="R1930" s="5">
        <v>17.233006</v>
      </c>
      <c r="S1930" s="1" t="s">
        <v>49</v>
      </c>
      <c r="T1930" s="7">
        <v>1088598</v>
      </c>
      <c r="U1930" s="7">
        <v>786913</v>
      </c>
      <c r="V1930" s="7">
        <v>500621</v>
      </c>
      <c r="W1930" s="7">
        <v>344858</v>
      </c>
      <c r="X1930" s="7">
        <v>1138730</v>
      </c>
      <c r="Y1930" s="7">
        <v>1132996</v>
      </c>
      <c r="Z1930" s="7">
        <v>1108282</v>
      </c>
      <c r="AA1930" s="7">
        <v>1088598</v>
      </c>
      <c r="AB1930" s="5">
        <v>21.936</v>
      </c>
      <c r="AC1930" s="5">
        <v>21.675000000000001</v>
      </c>
      <c r="AD1930" s="8">
        <v>5.9219999999999997</v>
      </c>
      <c r="AE1930" s="8">
        <v>6.0069999999999997</v>
      </c>
      <c r="AF1930" s="7">
        <v>88343258</v>
      </c>
      <c r="AG1930" s="7">
        <v>90711413</v>
      </c>
      <c r="AH1930" s="7">
        <v>95764690</v>
      </c>
      <c r="AI1930" s="5">
        <v>92.07</v>
      </c>
      <c r="AJ1930" s="7">
        <v>356</v>
      </c>
      <c r="AK1930" s="7">
        <v>78398983</v>
      </c>
      <c r="AL1930" s="6">
        <v>1327.2947819999999</v>
      </c>
      <c r="AM1930" s="7">
        <v>71709067</v>
      </c>
      <c r="AN1930" s="5">
        <v>84.211759999999998</v>
      </c>
    </row>
    <row r="1931" spans="1:40" x14ac:dyDescent="0.3">
      <c r="A1931" s="4" t="s">
        <v>1980</v>
      </c>
      <c r="B1931" s="2">
        <v>117876626</v>
      </c>
      <c r="C1931" s="1" t="s">
        <v>54</v>
      </c>
      <c r="D1931" s="8">
        <v>1136.2842499999999</v>
      </c>
      <c r="E1931" s="6">
        <v>1706.6522500000001</v>
      </c>
      <c r="F1931" s="6" t="s">
        <v>42</v>
      </c>
      <c r="G1931" s="5">
        <v>0</v>
      </c>
      <c r="H1931" s="5" t="s">
        <v>42</v>
      </c>
      <c r="I1931" s="5">
        <v>0</v>
      </c>
      <c r="J1931" s="5" t="s">
        <v>42</v>
      </c>
      <c r="K1931" s="5">
        <v>16.298425389999998</v>
      </c>
      <c r="L1931" s="5">
        <v>11.688474639999999</v>
      </c>
      <c r="M1931" s="5">
        <v>21.736667000000001</v>
      </c>
      <c r="N1931" s="5" t="s">
        <v>42</v>
      </c>
      <c r="O1931" s="5" t="s">
        <v>42</v>
      </c>
      <c r="P1931" s="5">
        <v>18.772573999999999</v>
      </c>
      <c r="Q1931" s="5" t="s">
        <v>799</v>
      </c>
      <c r="R1931" s="5">
        <v>-132.865103</v>
      </c>
      <c r="S1931" s="1"/>
      <c r="T1931" s="7">
        <v>72865</v>
      </c>
      <c r="U1931" s="7">
        <v>51777</v>
      </c>
      <c r="V1931" s="7" t="s">
        <v>42</v>
      </c>
      <c r="W1931" s="7" t="s">
        <v>42</v>
      </c>
      <c r="X1931" s="7">
        <v>90912</v>
      </c>
      <c r="Y1931" s="7">
        <v>80223</v>
      </c>
      <c r="Z1931" s="7">
        <v>75993</v>
      </c>
      <c r="AA1931" s="7">
        <v>72865</v>
      </c>
      <c r="AB1931" s="5">
        <v>95.272000000000006</v>
      </c>
      <c r="AC1931" s="8">
        <v>97</v>
      </c>
      <c r="AD1931" s="5">
        <v>108.105</v>
      </c>
      <c r="AE1931" s="8">
        <v>-14</v>
      </c>
      <c r="AF1931" s="7">
        <v>17425000</v>
      </c>
      <c r="AG1931" s="7">
        <v>17425000</v>
      </c>
      <c r="AH1931" s="7" t="s">
        <v>42</v>
      </c>
      <c r="AI1931" s="5">
        <v>86.75</v>
      </c>
      <c r="AJ1931" s="7">
        <v>70</v>
      </c>
      <c r="AK1931" s="7">
        <v>15116532</v>
      </c>
      <c r="AL1931" s="6">
        <v>985.74905100000001</v>
      </c>
      <c r="AM1931" s="7">
        <v>16413275</v>
      </c>
      <c r="AN1931" s="5">
        <v>94.193830000000005</v>
      </c>
    </row>
    <row r="1932" spans="1:40" x14ac:dyDescent="0.3">
      <c r="A1932" s="4" t="s">
        <v>1981</v>
      </c>
      <c r="B1932" s="2">
        <v>4968288</v>
      </c>
      <c r="C1932" s="1" t="s">
        <v>41</v>
      </c>
      <c r="D1932" s="5">
        <v>1513.31937745</v>
      </c>
      <c r="E1932" s="6">
        <v>1958.059377</v>
      </c>
      <c r="F1932" s="6" t="s">
        <v>42</v>
      </c>
      <c r="G1932" s="5">
        <v>0.17</v>
      </c>
      <c r="H1932" s="5">
        <v>37.432431999999999</v>
      </c>
      <c r="I1932" s="5">
        <v>0.17</v>
      </c>
      <c r="J1932" s="5">
        <v>37.432431999999999</v>
      </c>
      <c r="K1932" s="5" t="s">
        <v>799</v>
      </c>
      <c r="L1932" s="5">
        <v>3.9982679000000001</v>
      </c>
      <c r="M1932" s="5">
        <v>11.493776</v>
      </c>
      <c r="N1932" s="5" t="s">
        <v>42</v>
      </c>
      <c r="O1932" s="5" t="s">
        <v>42</v>
      </c>
      <c r="P1932" s="5">
        <v>5.6966200000000002</v>
      </c>
      <c r="Q1932" s="5">
        <v>10.249580999999999</v>
      </c>
      <c r="R1932" s="5">
        <v>10.249580999999999</v>
      </c>
      <c r="S1932" s="1" t="s">
        <v>49</v>
      </c>
      <c r="T1932" s="7">
        <v>388788</v>
      </c>
      <c r="U1932" s="7">
        <v>438933</v>
      </c>
      <c r="V1932" s="7">
        <v>391212</v>
      </c>
      <c r="W1932" s="7">
        <v>515919</v>
      </c>
      <c r="X1932" s="7">
        <v>343723</v>
      </c>
      <c r="Y1932" s="7">
        <v>359019</v>
      </c>
      <c r="Z1932" s="7">
        <v>354886</v>
      </c>
      <c r="AA1932" s="7">
        <v>388788</v>
      </c>
      <c r="AB1932" s="8">
        <v>100</v>
      </c>
      <c r="AC1932" s="8">
        <v>100</v>
      </c>
      <c r="AD1932" s="5">
        <v>61.945999999999998</v>
      </c>
      <c r="AE1932" s="5">
        <v>54.732999999999997</v>
      </c>
      <c r="AF1932" s="7">
        <v>109193000</v>
      </c>
      <c r="AG1932" s="7">
        <v>108854000</v>
      </c>
      <c r="AH1932" s="7">
        <v>107096000</v>
      </c>
      <c r="AI1932" s="5">
        <v>97.94</v>
      </c>
      <c r="AJ1932" s="7">
        <v>265</v>
      </c>
      <c r="AK1932" s="7">
        <v>107019201</v>
      </c>
      <c r="AL1932" s="6">
        <v>1482.2159329999999</v>
      </c>
      <c r="AM1932" s="7">
        <v>107513489</v>
      </c>
      <c r="AN1932" s="5">
        <v>98.397059999999996</v>
      </c>
    </row>
    <row r="1933" spans="1:40" x14ac:dyDescent="0.3">
      <c r="A1933" s="4" t="s">
        <v>1982</v>
      </c>
      <c r="B1933" s="2">
        <v>19574131</v>
      </c>
      <c r="C1933" s="1" t="s">
        <v>54</v>
      </c>
      <c r="D1933" s="5">
        <v>1138.09564215</v>
      </c>
      <c r="E1933" s="6">
        <v>1901.462642</v>
      </c>
      <c r="F1933" s="6">
        <v>1903.0387780000001</v>
      </c>
      <c r="G1933" s="5">
        <v>-6.9000000000000006E-2</v>
      </c>
      <c r="H1933" s="5" t="s">
        <v>799</v>
      </c>
      <c r="I1933" s="5">
        <v>-6.9000000000000006E-2</v>
      </c>
      <c r="J1933" s="5" t="s">
        <v>799</v>
      </c>
      <c r="K1933" s="5">
        <v>0.96842142886317306</v>
      </c>
      <c r="L1933" s="5">
        <v>0.849254123647873</v>
      </c>
      <c r="M1933" s="5">
        <v>11.286408</v>
      </c>
      <c r="N1933" s="5" t="s">
        <v>42</v>
      </c>
      <c r="O1933" s="5" t="s">
        <v>42</v>
      </c>
      <c r="P1933" s="5">
        <v>12.224361</v>
      </c>
      <c r="Q1933" s="5">
        <v>15.809950000000001</v>
      </c>
      <c r="R1933" s="5">
        <v>19.736357283531898</v>
      </c>
      <c r="S1933" s="1" t="s">
        <v>49</v>
      </c>
      <c r="T1933" s="7">
        <v>132055</v>
      </c>
      <c r="U1933" s="7">
        <v>96279</v>
      </c>
      <c r="V1933" s="7">
        <v>59140</v>
      </c>
      <c r="W1933" s="7">
        <v>33727</v>
      </c>
      <c r="X1933" s="7">
        <v>155646</v>
      </c>
      <c r="Y1933" s="7">
        <v>148013</v>
      </c>
      <c r="Z1933" s="7">
        <v>140176</v>
      </c>
      <c r="AA1933" s="7">
        <v>132055</v>
      </c>
      <c r="AB1933" s="5">
        <v>87.158000000000001</v>
      </c>
      <c r="AC1933" s="5">
        <v>88.408000000000001</v>
      </c>
      <c r="AD1933" s="5">
        <v>72.072999999999993</v>
      </c>
      <c r="AE1933" s="5">
        <v>76.766999999999996</v>
      </c>
      <c r="AF1933" s="7">
        <v>81583917</v>
      </c>
      <c r="AG1933" s="7">
        <v>77377679</v>
      </c>
      <c r="AH1933" s="7">
        <v>68701223</v>
      </c>
      <c r="AI1933" s="5">
        <v>116.35</v>
      </c>
      <c r="AJ1933" s="7">
        <v>247</v>
      </c>
      <c r="AK1933" s="7">
        <v>94922697</v>
      </c>
      <c r="AL1933" s="6">
        <v>1324.171623</v>
      </c>
      <c r="AM1933" s="7">
        <v>81207395</v>
      </c>
      <c r="AN1933" s="5">
        <v>99.538489999999996</v>
      </c>
    </row>
    <row r="1934" spans="1:40" x14ac:dyDescent="0.3">
      <c r="A1934" s="4" t="s">
        <v>1983</v>
      </c>
      <c r="B1934" s="2">
        <v>4081644</v>
      </c>
      <c r="C1934" s="1" t="s">
        <v>41</v>
      </c>
      <c r="D1934" s="5">
        <v>1257.0938282</v>
      </c>
      <c r="E1934" s="6">
        <v>1400.650828</v>
      </c>
      <c r="F1934" s="6" t="s">
        <v>42</v>
      </c>
      <c r="G1934" s="5">
        <v>1.67</v>
      </c>
      <c r="H1934" s="5">
        <v>29.983829</v>
      </c>
      <c r="I1934" s="5">
        <v>1.67</v>
      </c>
      <c r="J1934" s="5">
        <v>29.983829</v>
      </c>
      <c r="K1934" s="5">
        <v>12.25107367</v>
      </c>
      <c r="L1934" s="5">
        <v>6.1303974100000005</v>
      </c>
      <c r="M1934" s="5">
        <v>53.022590999999998</v>
      </c>
      <c r="N1934" s="5" t="s">
        <v>42</v>
      </c>
      <c r="O1934" s="5" t="s">
        <v>42</v>
      </c>
      <c r="P1934" s="5">
        <v>2.0824669999999998</v>
      </c>
      <c r="Q1934" s="5">
        <v>13.475603</v>
      </c>
      <c r="R1934" s="5">
        <v>13.475603</v>
      </c>
      <c r="S1934" s="1" t="s">
        <v>49</v>
      </c>
      <c r="T1934" s="7">
        <v>623976</v>
      </c>
      <c r="U1934" s="7">
        <v>590901</v>
      </c>
      <c r="V1934" s="7">
        <v>565933</v>
      </c>
      <c r="W1934" s="7">
        <v>508373</v>
      </c>
      <c r="X1934" s="7">
        <v>672592</v>
      </c>
      <c r="Y1934" s="7">
        <v>652396</v>
      </c>
      <c r="Z1934" s="7">
        <v>642920</v>
      </c>
      <c r="AA1934" s="7">
        <v>623976</v>
      </c>
      <c r="AB1934" s="5">
        <v>29.375</v>
      </c>
      <c r="AC1934" s="5">
        <v>29.672999999999998</v>
      </c>
      <c r="AD1934" s="8">
        <v>10.926</v>
      </c>
      <c r="AE1934" s="8">
        <v>11.420999999999999</v>
      </c>
      <c r="AF1934" s="7">
        <v>6761582</v>
      </c>
      <c r="AG1934" s="7">
        <v>6752604</v>
      </c>
      <c r="AH1934" s="7">
        <v>6978941</v>
      </c>
      <c r="AI1934" s="5">
        <v>83.82</v>
      </c>
      <c r="AJ1934" s="7">
        <v>223</v>
      </c>
      <c r="AK1934" s="7">
        <v>5682673</v>
      </c>
      <c r="AL1934" s="6">
        <v>1053.681227</v>
      </c>
      <c r="AM1934" s="7">
        <v>6132150</v>
      </c>
      <c r="AN1934" s="5">
        <v>90.448560000000001</v>
      </c>
    </row>
    <row r="1935" spans="1:40" x14ac:dyDescent="0.3">
      <c r="A1935" s="4" t="s">
        <v>1984</v>
      </c>
      <c r="B1935" s="2">
        <v>4971908</v>
      </c>
      <c r="C1935" s="1" t="s">
        <v>54</v>
      </c>
      <c r="D1935" s="5">
        <v>1279.8844748900001</v>
      </c>
      <c r="E1935" s="6">
        <v>584.92547400000001</v>
      </c>
      <c r="F1935" s="6" t="s">
        <v>42</v>
      </c>
      <c r="G1935" s="5">
        <v>-0.91600000000000004</v>
      </c>
      <c r="H1935" s="5" t="s">
        <v>799</v>
      </c>
      <c r="I1935" s="5">
        <v>-0.91600000000000004</v>
      </c>
      <c r="J1935" s="5" t="s">
        <v>799</v>
      </c>
      <c r="K1935" s="5">
        <v>0.28281797000000003</v>
      </c>
      <c r="L1935" s="5">
        <v>0.27321017999999997</v>
      </c>
      <c r="M1935" s="5" t="s">
        <v>799</v>
      </c>
      <c r="N1935" s="5" t="s">
        <v>42</v>
      </c>
      <c r="O1935" s="5" t="s">
        <v>42</v>
      </c>
      <c r="P1935" s="5">
        <v>0.44650200000000001</v>
      </c>
      <c r="Q1935" s="5">
        <v>59.244957999999997</v>
      </c>
      <c r="R1935" s="5">
        <v>59.244957999999997</v>
      </c>
      <c r="S1935" s="1" t="s">
        <v>49</v>
      </c>
      <c r="T1935" s="7">
        <v>2307695</v>
      </c>
      <c r="U1935" s="7">
        <v>4608350</v>
      </c>
      <c r="V1935" s="7">
        <v>1678793</v>
      </c>
      <c r="W1935" s="7">
        <v>675602</v>
      </c>
      <c r="X1935" s="7">
        <v>1310019</v>
      </c>
      <c r="Y1935" s="7">
        <v>1596362</v>
      </c>
      <c r="Z1935" s="7">
        <v>2013172</v>
      </c>
      <c r="AA1935" s="7">
        <v>2307695</v>
      </c>
      <c r="AB1935" s="5">
        <v>39.895000000000003</v>
      </c>
      <c r="AC1935" s="5">
        <v>-4.6159999999999997</v>
      </c>
      <c r="AD1935" s="8">
        <v>40.4</v>
      </c>
      <c r="AE1935" s="5">
        <v>0.754</v>
      </c>
      <c r="AF1935" s="7">
        <v>66306870</v>
      </c>
      <c r="AG1935" s="7">
        <v>66002970</v>
      </c>
      <c r="AH1935" s="7">
        <v>74038122</v>
      </c>
      <c r="AI1935" s="5">
        <v>43.66</v>
      </c>
      <c r="AJ1935" s="7">
        <v>160</v>
      </c>
      <c r="AK1935" s="7">
        <v>28818544</v>
      </c>
      <c r="AL1935" s="6">
        <v>558.79156799999998</v>
      </c>
      <c r="AM1935" s="7">
        <v>50754112</v>
      </c>
      <c r="AN1935" s="5">
        <v>76.891490000000005</v>
      </c>
    </row>
    <row r="1936" spans="1:40" x14ac:dyDescent="0.3">
      <c r="A1936" s="4" t="s">
        <v>1985</v>
      </c>
      <c r="B1936" s="2">
        <v>4142896</v>
      </c>
      <c r="C1936" s="1" t="s">
        <v>54</v>
      </c>
      <c r="D1936" s="5">
        <v>1257.8025325599999</v>
      </c>
      <c r="E1936" s="6">
        <v>1119.3025319999999</v>
      </c>
      <c r="F1936" s="6">
        <v>1119.102533</v>
      </c>
      <c r="G1936" s="8">
        <v>1.21</v>
      </c>
      <c r="H1936" s="5">
        <v>9.5299625468164795</v>
      </c>
      <c r="I1936" s="8">
        <v>1.21</v>
      </c>
      <c r="J1936" s="5">
        <v>9.5299625468164795</v>
      </c>
      <c r="K1936" s="5">
        <v>1.2283783805327899</v>
      </c>
      <c r="L1936" s="5">
        <v>1.1513098265685</v>
      </c>
      <c r="M1936" s="5">
        <v>14.796588632819001</v>
      </c>
      <c r="N1936" s="5" t="s">
        <v>42</v>
      </c>
      <c r="O1936" s="5" t="s">
        <v>42</v>
      </c>
      <c r="P1936" s="5">
        <v>1.2579260000000001</v>
      </c>
      <c r="Q1936" s="5">
        <v>6.3094840000000003</v>
      </c>
      <c r="R1936" s="5">
        <v>6.4095219505154599</v>
      </c>
      <c r="S1936" s="1" t="s">
        <v>49</v>
      </c>
      <c r="T1936" s="7">
        <v>850900</v>
      </c>
      <c r="U1936" s="7">
        <v>713500</v>
      </c>
      <c r="V1936" s="7">
        <v>703100</v>
      </c>
      <c r="W1936" s="7">
        <v>711400</v>
      </c>
      <c r="X1936" s="7">
        <v>889900</v>
      </c>
      <c r="Y1936" s="7">
        <v>869400</v>
      </c>
      <c r="Z1936" s="7">
        <v>867600</v>
      </c>
      <c r="AA1936" s="7">
        <v>850900</v>
      </c>
      <c r="AB1936" s="5">
        <v>19.414999999999999</v>
      </c>
      <c r="AC1936" s="5">
        <v>19.385999999999999</v>
      </c>
      <c r="AD1936" s="5">
        <v>19.978999999999999</v>
      </c>
      <c r="AE1936" s="5">
        <v>19.812999999999999</v>
      </c>
      <c r="AF1936" s="7">
        <v>24736533</v>
      </c>
      <c r="AG1936" s="7">
        <v>24896116</v>
      </c>
      <c r="AH1936" s="7">
        <v>25719074</v>
      </c>
      <c r="AI1936" s="5">
        <v>82.15</v>
      </c>
      <c r="AJ1936" s="7">
        <v>243</v>
      </c>
      <c r="AK1936" s="7">
        <v>20304859</v>
      </c>
      <c r="AL1936" s="6">
        <v>1033.3142740000001</v>
      </c>
      <c r="AM1936" s="7">
        <v>24356446</v>
      </c>
      <c r="AN1936" s="5">
        <v>98.544839999999994</v>
      </c>
    </row>
    <row r="1937" spans="1:40" x14ac:dyDescent="0.3">
      <c r="A1937" s="4" t="s">
        <v>1986</v>
      </c>
      <c r="B1937" s="2">
        <v>6617593</v>
      </c>
      <c r="C1937" s="1" t="s">
        <v>41</v>
      </c>
      <c r="D1937" s="5">
        <v>1600.1434081</v>
      </c>
      <c r="E1937" s="6">
        <v>5251.1434079999999</v>
      </c>
      <c r="F1937" s="6" t="s">
        <v>42</v>
      </c>
      <c r="G1937" s="5">
        <v>0.11</v>
      </c>
      <c r="H1937" s="5" t="s">
        <v>799</v>
      </c>
      <c r="I1937" s="5">
        <v>0.11</v>
      </c>
      <c r="J1937" s="5" t="s">
        <v>799</v>
      </c>
      <c r="K1937" s="5">
        <v>3.05376344</v>
      </c>
      <c r="L1937" s="5">
        <v>2.90388548</v>
      </c>
      <c r="M1937" s="5" t="s">
        <v>799</v>
      </c>
      <c r="N1937" s="5" t="s">
        <v>42</v>
      </c>
      <c r="O1937" s="5" t="s">
        <v>42</v>
      </c>
      <c r="P1937" s="5">
        <v>1.4331719999999999</v>
      </c>
      <c r="Q1937" s="5">
        <v>7.2032150000000001</v>
      </c>
      <c r="R1937" s="5">
        <v>7.2032150000000001</v>
      </c>
      <c r="S1937" s="1" t="s">
        <v>49</v>
      </c>
      <c r="T1937" s="7">
        <v>3589000</v>
      </c>
      <c r="U1937" s="7">
        <v>3326000</v>
      </c>
      <c r="V1937" s="7">
        <v>2060000</v>
      </c>
      <c r="W1937" s="7">
        <v>1250000</v>
      </c>
      <c r="X1937" s="7">
        <v>3664000</v>
      </c>
      <c r="Y1937" s="7">
        <v>3612000</v>
      </c>
      <c r="Z1937" s="7">
        <v>3606000</v>
      </c>
      <c r="AA1937" s="7">
        <v>3589000</v>
      </c>
      <c r="AB1937" s="8">
        <v>9.8079999999999998</v>
      </c>
      <c r="AC1937" s="8">
        <v>6.2229999999999999</v>
      </c>
      <c r="AD1937" s="5">
        <v>-2.758</v>
      </c>
      <c r="AE1937" s="5">
        <v>-6.3049999999999997</v>
      </c>
      <c r="AF1937" s="7">
        <v>224518145</v>
      </c>
      <c r="AG1937" s="7">
        <v>224471666</v>
      </c>
      <c r="AH1937" s="7">
        <v>221054287</v>
      </c>
      <c r="AI1937" s="5">
        <v>25.12</v>
      </c>
      <c r="AJ1937" s="7">
        <v>174</v>
      </c>
      <c r="AK1937" s="7">
        <v>56603850</v>
      </c>
      <c r="AL1937" s="6">
        <v>401.88733500000001</v>
      </c>
      <c r="AM1937" s="7">
        <v>52957436</v>
      </c>
      <c r="AN1937" s="5">
        <v>23.49776</v>
      </c>
    </row>
    <row r="1938" spans="1:40" x14ac:dyDescent="0.3">
      <c r="A1938" s="4" t="s">
        <v>1987</v>
      </c>
      <c r="B1938" s="2">
        <v>6642859</v>
      </c>
      <c r="C1938" s="1" t="s">
        <v>54</v>
      </c>
      <c r="D1938" s="5">
        <v>1300.3725950600001</v>
      </c>
      <c r="E1938" s="6">
        <v>1930.843965</v>
      </c>
      <c r="F1938" s="6" t="s">
        <v>42</v>
      </c>
      <c r="G1938" s="5">
        <v>0.22</v>
      </c>
      <c r="H1938" s="5">
        <v>30.884615</v>
      </c>
      <c r="I1938" s="5">
        <v>0.22</v>
      </c>
      <c r="J1938" s="5">
        <v>30.884615</v>
      </c>
      <c r="K1938" s="5">
        <v>2.4440724399999998</v>
      </c>
      <c r="L1938" s="5">
        <v>2.4440724399999998</v>
      </c>
      <c r="M1938" s="5">
        <v>5.0392219999999996</v>
      </c>
      <c r="N1938" s="5" t="s">
        <v>42</v>
      </c>
      <c r="O1938" s="5" t="s">
        <v>42</v>
      </c>
      <c r="P1938" s="5">
        <v>5.9408459999999996</v>
      </c>
      <c r="Q1938" s="5">
        <v>7.2234360000000004</v>
      </c>
      <c r="R1938" s="5">
        <v>7.2234360000000004</v>
      </c>
      <c r="S1938" s="1" t="s">
        <v>49</v>
      </c>
      <c r="T1938" s="7">
        <v>273179.64</v>
      </c>
      <c r="U1938" s="7">
        <v>285037.73499999999</v>
      </c>
      <c r="V1938" s="7">
        <v>178407.125</v>
      </c>
      <c r="W1938" s="7">
        <v>92932.456000000006</v>
      </c>
      <c r="X1938" s="7">
        <v>325011.60499999998</v>
      </c>
      <c r="Y1938" s="7">
        <v>322560.19900000002</v>
      </c>
      <c r="Z1938" s="7">
        <v>303263.84899999999</v>
      </c>
      <c r="AA1938" s="7">
        <v>273179.64</v>
      </c>
      <c r="AB1938" s="5">
        <v>92.558999999999997</v>
      </c>
      <c r="AC1938" s="5">
        <v>93.195999999999998</v>
      </c>
      <c r="AD1938" s="5">
        <v>82.206999999999994</v>
      </c>
      <c r="AE1938" s="5">
        <v>82.058999999999997</v>
      </c>
      <c r="AF1938" s="7">
        <v>80969651</v>
      </c>
      <c r="AG1938" s="7">
        <v>80969651</v>
      </c>
      <c r="AH1938" s="7">
        <v>73851458</v>
      </c>
      <c r="AI1938" s="5">
        <v>25.18</v>
      </c>
      <c r="AJ1938" s="7">
        <v>167</v>
      </c>
      <c r="AK1938" s="7">
        <v>20388216</v>
      </c>
      <c r="AL1938" s="6">
        <v>327.43474800000001</v>
      </c>
      <c r="AM1938" s="7">
        <v>65810554</v>
      </c>
      <c r="AN1938" s="5">
        <v>81.278049999999993</v>
      </c>
    </row>
    <row r="1939" spans="1:40" x14ac:dyDescent="0.3">
      <c r="A1939" s="4" t="s">
        <v>1988</v>
      </c>
      <c r="B1939" s="2">
        <v>5269261</v>
      </c>
      <c r="C1939" s="1" t="s">
        <v>41</v>
      </c>
      <c r="D1939" s="5">
        <v>1500.3670079999999</v>
      </c>
      <c r="E1939" s="6">
        <v>1629.2260080000001</v>
      </c>
      <c r="F1939" s="6" t="s">
        <v>42</v>
      </c>
      <c r="G1939" s="5">
        <v>0.14000000000000001</v>
      </c>
      <c r="H1939" s="5">
        <v>28.767123000000002</v>
      </c>
      <c r="I1939" s="5">
        <v>0.14000000000000001</v>
      </c>
      <c r="J1939" s="5">
        <v>28.767123000000002</v>
      </c>
      <c r="K1939" s="5">
        <v>16.091954019999999</v>
      </c>
      <c r="L1939" s="5">
        <v>3.0679327999999999</v>
      </c>
      <c r="M1939" s="5">
        <v>13.429257</v>
      </c>
      <c r="N1939" s="5" t="s">
        <v>42</v>
      </c>
      <c r="O1939" s="5" t="s">
        <v>42</v>
      </c>
      <c r="P1939" s="5">
        <v>1.705983</v>
      </c>
      <c r="Q1939" s="5">
        <v>8.5597370000000002</v>
      </c>
      <c r="R1939" s="5">
        <v>8.5597370000000002</v>
      </c>
      <c r="S1939" s="1" t="s">
        <v>49</v>
      </c>
      <c r="T1939" s="7">
        <v>924365</v>
      </c>
      <c r="U1939" s="7">
        <v>960489</v>
      </c>
      <c r="V1939" s="7">
        <v>760703</v>
      </c>
      <c r="W1939" s="7">
        <v>478046</v>
      </c>
      <c r="X1939" s="7">
        <v>955007</v>
      </c>
      <c r="Y1939" s="7">
        <v>925288</v>
      </c>
      <c r="Z1939" s="7">
        <v>916529</v>
      </c>
      <c r="AA1939" s="7">
        <v>924365</v>
      </c>
      <c r="AB1939" s="5">
        <v>41.716999999999999</v>
      </c>
      <c r="AC1939" s="5">
        <v>40.423999999999999</v>
      </c>
      <c r="AD1939" s="5">
        <v>18.073</v>
      </c>
      <c r="AE1939" s="5">
        <v>17.998000000000001</v>
      </c>
      <c r="AF1939" s="7">
        <v>89448124</v>
      </c>
      <c r="AG1939" s="7">
        <v>88629103</v>
      </c>
      <c r="AH1939" s="7">
        <v>90556578</v>
      </c>
      <c r="AI1939" s="5">
        <v>21.42</v>
      </c>
      <c r="AJ1939" s="7">
        <v>122</v>
      </c>
      <c r="AK1939" s="7">
        <v>19132253</v>
      </c>
      <c r="AL1939" s="6">
        <v>321.42185000000001</v>
      </c>
      <c r="AM1939" s="7">
        <v>17225101</v>
      </c>
      <c r="AN1939" s="5">
        <v>19.287389999999998</v>
      </c>
    </row>
    <row r="1940" spans="1:40" x14ac:dyDescent="0.3">
      <c r="A1940" s="4" t="s">
        <v>1989</v>
      </c>
      <c r="B1940" s="2">
        <v>5270726</v>
      </c>
      <c r="C1940" s="1" t="s">
        <v>54</v>
      </c>
      <c r="D1940" s="5">
        <v>1100.4992924000001</v>
      </c>
      <c r="E1940" s="6">
        <v>1177.2242920000001</v>
      </c>
      <c r="F1940" s="6" t="s">
        <v>42</v>
      </c>
      <c r="G1940" s="5">
        <v>-3.2000000000000001E-2</v>
      </c>
      <c r="H1940" s="5" t="s">
        <v>799</v>
      </c>
      <c r="I1940" s="5">
        <v>-3.2000000000000001E-2</v>
      </c>
      <c r="J1940" s="5" t="s">
        <v>799</v>
      </c>
      <c r="K1940" s="5" t="s">
        <v>799</v>
      </c>
      <c r="L1940" s="5" t="s">
        <v>799</v>
      </c>
      <c r="M1940" s="5" t="s">
        <v>799</v>
      </c>
      <c r="N1940" s="5" t="s">
        <v>42</v>
      </c>
      <c r="O1940" s="5" t="s">
        <v>42</v>
      </c>
      <c r="P1940" s="5">
        <v>7.5118799999999997</v>
      </c>
      <c r="Q1940" s="5" t="s">
        <v>799</v>
      </c>
      <c r="R1940" s="5">
        <v>-22.929963000000001</v>
      </c>
      <c r="S1940" s="1" t="s">
        <v>49</v>
      </c>
      <c r="T1940" s="7">
        <v>156846</v>
      </c>
      <c r="U1940" s="7">
        <v>235201</v>
      </c>
      <c r="V1940" s="7">
        <v>234495</v>
      </c>
      <c r="W1940" s="7">
        <v>96029</v>
      </c>
      <c r="X1940" s="7">
        <v>156715</v>
      </c>
      <c r="Y1940" s="7">
        <v>152122</v>
      </c>
      <c r="Z1940" s="7">
        <v>154457</v>
      </c>
      <c r="AA1940" s="7">
        <v>156846</v>
      </c>
      <c r="AB1940" s="5">
        <v>51.728999999999999</v>
      </c>
      <c r="AC1940" s="5">
        <v>54.584000000000003</v>
      </c>
      <c r="AD1940" s="5">
        <v>-82.125</v>
      </c>
      <c r="AE1940" s="5">
        <v>-37.801000000000002</v>
      </c>
      <c r="AF1940" s="7">
        <v>255881000</v>
      </c>
      <c r="AG1940" s="7">
        <v>254207000</v>
      </c>
      <c r="AH1940" s="7">
        <v>247946000</v>
      </c>
      <c r="AI1940" s="5">
        <v>49.25</v>
      </c>
      <c r="AJ1940" s="7">
        <v>199</v>
      </c>
      <c r="AK1940" s="7">
        <v>126036387</v>
      </c>
      <c r="AL1940" s="6">
        <v>541.95646399999998</v>
      </c>
      <c r="AM1940" s="7">
        <v>222141335</v>
      </c>
      <c r="AN1940" s="5">
        <v>86.797669999999997</v>
      </c>
    </row>
    <row r="1941" spans="1:40" x14ac:dyDescent="0.3">
      <c r="A1941" s="4" t="s">
        <v>1990</v>
      </c>
      <c r="B1941" s="2">
        <v>4913840</v>
      </c>
      <c r="C1941" s="1" t="s">
        <v>54</v>
      </c>
      <c r="D1941" s="5">
        <v>1194.6916009700001</v>
      </c>
      <c r="E1941" s="6">
        <v>1622.1415999999999</v>
      </c>
      <c r="F1941" s="6" t="s">
        <v>42</v>
      </c>
      <c r="G1941" s="5">
        <v>-0.251</v>
      </c>
      <c r="H1941" s="5">
        <v>79.926471000000006</v>
      </c>
      <c r="I1941" s="5">
        <v>-0.251</v>
      </c>
      <c r="J1941" s="5">
        <v>79.926471000000006</v>
      </c>
      <c r="K1941" s="5">
        <v>3.6037700099999999</v>
      </c>
      <c r="L1941" s="5">
        <v>1.9515760900000001</v>
      </c>
      <c r="M1941" s="5">
        <v>17.874089999999999</v>
      </c>
      <c r="N1941" s="5" t="s">
        <v>42</v>
      </c>
      <c r="O1941" s="5" t="s">
        <v>42</v>
      </c>
      <c r="P1941" s="5">
        <v>1.05986</v>
      </c>
      <c r="Q1941" s="5">
        <v>4.9249530000000004</v>
      </c>
      <c r="R1941" s="5">
        <v>4.9249530000000004</v>
      </c>
      <c r="S1941" s="1" t="s">
        <v>45</v>
      </c>
      <c r="T1941" s="7">
        <v>1571475</v>
      </c>
      <c r="U1941" s="7">
        <v>1411528</v>
      </c>
      <c r="V1941" s="7">
        <v>1142079</v>
      </c>
      <c r="W1941" s="7">
        <v>748833</v>
      </c>
      <c r="X1941" s="7">
        <v>1530524</v>
      </c>
      <c r="Y1941" s="7">
        <v>1549129</v>
      </c>
      <c r="Z1941" s="7">
        <v>1549562</v>
      </c>
      <c r="AA1941" s="7">
        <v>1571475</v>
      </c>
      <c r="AB1941" s="5">
        <v>62.972000000000001</v>
      </c>
      <c r="AC1941" s="5">
        <v>62.606000000000002</v>
      </c>
      <c r="AD1941" s="5">
        <v>16.347999999999999</v>
      </c>
      <c r="AE1941" s="5">
        <v>13.092000000000001</v>
      </c>
      <c r="AF1941" s="7">
        <v>15701000</v>
      </c>
      <c r="AG1941" s="7">
        <v>15695000</v>
      </c>
      <c r="AH1941" s="7">
        <v>15625000</v>
      </c>
      <c r="AI1941" s="5">
        <v>105.22</v>
      </c>
      <c r="AJ1941" s="7">
        <v>286</v>
      </c>
      <c r="AK1941" s="7">
        <v>16520078</v>
      </c>
      <c r="AL1941" s="6">
        <v>1257.012735</v>
      </c>
      <c r="AM1941" s="7">
        <v>15148372</v>
      </c>
      <c r="AN1941" s="8">
        <v>96.480099999999993</v>
      </c>
    </row>
    <row r="1942" spans="1:40" x14ac:dyDescent="0.3">
      <c r="A1942" s="4" t="s">
        <v>1991</v>
      </c>
      <c r="B1942" s="2">
        <v>4911079</v>
      </c>
      <c r="C1942" s="1" t="s">
        <v>41</v>
      </c>
      <c r="D1942" s="5">
        <v>1225.55958252</v>
      </c>
      <c r="E1942" s="6">
        <v>1325.3585820000001</v>
      </c>
      <c r="F1942" s="6" t="s">
        <v>42</v>
      </c>
      <c r="G1942" s="5">
        <v>0.51</v>
      </c>
      <c r="H1942" s="5">
        <v>18.590226000000001</v>
      </c>
      <c r="I1942" s="5">
        <v>0.51</v>
      </c>
      <c r="J1942" s="5">
        <v>18.590226000000001</v>
      </c>
      <c r="K1942" s="5">
        <v>2.4757494200000001</v>
      </c>
      <c r="L1942" s="5">
        <v>1.8547517500000001</v>
      </c>
      <c r="M1942" s="5">
        <v>24.911839000000001</v>
      </c>
      <c r="N1942" s="5" t="s">
        <v>42</v>
      </c>
      <c r="O1942" s="5" t="s">
        <v>42</v>
      </c>
      <c r="P1942" s="5">
        <v>0.90151700000000001</v>
      </c>
      <c r="Q1942" s="5">
        <v>6.7889470000000003</v>
      </c>
      <c r="R1942" s="5">
        <v>6.7889470000000003</v>
      </c>
      <c r="S1942" s="1" t="s">
        <v>49</v>
      </c>
      <c r="T1942" s="7">
        <v>1469076</v>
      </c>
      <c r="U1942" s="7">
        <v>1204656</v>
      </c>
      <c r="V1942" s="7">
        <v>1046150</v>
      </c>
      <c r="W1942" s="7">
        <v>913098</v>
      </c>
      <c r="X1942" s="7">
        <v>1470143</v>
      </c>
      <c r="Y1942" s="7">
        <v>1464826</v>
      </c>
      <c r="Z1942" s="7">
        <v>1461466</v>
      </c>
      <c r="AA1942" s="7">
        <v>1469076</v>
      </c>
      <c r="AB1942" s="5">
        <v>23.934999999999999</v>
      </c>
      <c r="AC1942" s="5">
        <v>25.617999999999999</v>
      </c>
      <c r="AD1942" s="8">
        <v>10.382</v>
      </c>
      <c r="AE1942" s="8">
        <v>12.321</v>
      </c>
      <c r="AF1942" s="7">
        <v>30976821</v>
      </c>
      <c r="AG1942" s="7">
        <v>31318444</v>
      </c>
      <c r="AH1942" s="7">
        <v>32795093</v>
      </c>
      <c r="AI1942" s="5">
        <v>95.93</v>
      </c>
      <c r="AJ1942" s="7">
        <v>297</v>
      </c>
      <c r="AK1942" s="7">
        <v>29718841</v>
      </c>
      <c r="AL1942" s="6">
        <v>1175.677349</v>
      </c>
      <c r="AM1942" s="7">
        <v>28741092</v>
      </c>
      <c r="AN1942" s="5">
        <v>92.773750000000007</v>
      </c>
    </row>
    <row r="1943" spans="1:40" x14ac:dyDescent="0.3">
      <c r="A1943" s="4" t="s">
        <v>1992</v>
      </c>
      <c r="B1943" s="2">
        <v>4120081</v>
      </c>
      <c r="C1943" s="1" t="s">
        <v>54</v>
      </c>
      <c r="D1943" s="5">
        <v>1193.52897495</v>
      </c>
      <c r="E1943" s="6">
        <v>1037.9779739999999</v>
      </c>
      <c r="F1943" s="6">
        <v>1070.322975</v>
      </c>
      <c r="G1943" s="5">
        <v>0.68</v>
      </c>
      <c r="H1943" s="5">
        <v>16.199452000000001</v>
      </c>
      <c r="I1943" s="5">
        <v>0.68</v>
      </c>
      <c r="J1943" s="5">
        <v>16.199452000000001</v>
      </c>
      <c r="K1943" s="5">
        <v>5.2272475899999993</v>
      </c>
      <c r="L1943" s="5">
        <v>4.5799825600000004</v>
      </c>
      <c r="M1943" s="5">
        <v>27.371164</v>
      </c>
      <c r="N1943" s="5">
        <v>20.819664757772902</v>
      </c>
      <c r="O1943" s="5" t="s">
        <v>42</v>
      </c>
      <c r="P1943" s="5">
        <v>0.85490900000000003</v>
      </c>
      <c r="Q1943" s="5">
        <v>12.400282000000001</v>
      </c>
      <c r="R1943" s="5">
        <v>12.400282000000001</v>
      </c>
      <c r="S1943" s="1" t="s">
        <v>80</v>
      </c>
      <c r="T1943" s="7">
        <v>1205778</v>
      </c>
      <c r="U1943" s="7">
        <v>1238854</v>
      </c>
      <c r="V1943" s="7">
        <v>1364057</v>
      </c>
      <c r="W1943" s="7">
        <v>1446990</v>
      </c>
      <c r="X1943" s="7">
        <v>1214139</v>
      </c>
      <c r="Y1943" s="7">
        <v>1205778</v>
      </c>
      <c r="Z1943" s="7">
        <v>1200753</v>
      </c>
      <c r="AA1943" s="7">
        <v>1200405</v>
      </c>
      <c r="AB1943" s="5">
        <v>32.356999999999999</v>
      </c>
      <c r="AC1943" s="5">
        <v>33.256999999999998</v>
      </c>
      <c r="AD1943" s="8">
        <v>6.3769999999999998</v>
      </c>
      <c r="AE1943" s="8">
        <v>6.8920000000000003</v>
      </c>
      <c r="AF1943" s="7">
        <v>25248000</v>
      </c>
      <c r="AG1943" s="7">
        <v>25258000</v>
      </c>
      <c r="AH1943" s="7">
        <v>25160000</v>
      </c>
      <c r="AI1943" s="5">
        <v>48.16</v>
      </c>
      <c r="AJ1943" s="7">
        <v>187</v>
      </c>
      <c r="AK1943" s="7">
        <v>12161210</v>
      </c>
      <c r="AL1943" s="6">
        <v>574.86039600000004</v>
      </c>
      <c r="AM1943" s="7">
        <v>17048563</v>
      </c>
      <c r="AN1943" s="5">
        <v>67.521240000000006</v>
      </c>
    </row>
    <row r="1944" spans="1:40" x14ac:dyDescent="0.3">
      <c r="A1944" s="4" t="s">
        <v>1993</v>
      </c>
      <c r="B1944" s="2">
        <v>4979947</v>
      </c>
      <c r="C1944" s="1" t="s">
        <v>54</v>
      </c>
      <c r="D1944" s="5">
        <v>1198.54164496</v>
      </c>
      <c r="E1944" s="6">
        <v>2582.450644</v>
      </c>
      <c r="F1944" s="6" t="s">
        <v>42</v>
      </c>
      <c r="G1944" s="5">
        <v>0.32</v>
      </c>
      <c r="H1944" s="5">
        <v>13.147929</v>
      </c>
      <c r="I1944" s="5">
        <v>0.32</v>
      </c>
      <c r="J1944" s="5">
        <v>13.147929</v>
      </c>
      <c r="K1944" s="5">
        <v>1.49871847</v>
      </c>
      <c r="L1944" s="5">
        <v>1.49871847</v>
      </c>
      <c r="M1944" s="5">
        <v>6.4705880000000002</v>
      </c>
      <c r="N1944" s="5" t="s">
        <v>42</v>
      </c>
      <c r="O1944" s="5" t="s">
        <v>42</v>
      </c>
      <c r="P1944" s="5">
        <v>7.1210750000000003</v>
      </c>
      <c r="Q1944" s="5">
        <v>9.7048489999999994</v>
      </c>
      <c r="R1944" s="5">
        <v>9.7048489999999994</v>
      </c>
      <c r="S1944" s="1" t="s">
        <v>49</v>
      </c>
      <c r="T1944" s="7">
        <v>371022</v>
      </c>
      <c r="U1944" s="7">
        <v>347917</v>
      </c>
      <c r="V1944" s="7">
        <v>343448</v>
      </c>
      <c r="W1944" s="7">
        <v>164464</v>
      </c>
      <c r="X1944" s="7">
        <v>362649</v>
      </c>
      <c r="Y1944" s="7">
        <v>366750</v>
      </c>
      <c r="Z1944" s="7">
        <v>368780</v>
      </c>
      <c r="AA1944" s="7">
        <v>371022</v>
      </c>
      <c r="AB1944" s="5">
        <v>81.123999999999995</v>
      </c>
      <c r="AC1944" s="5">
        <v>79.997</v>
      </c>
      <c r="AD1944" s="5">
        <v>76.245000000000005</v>
      </c>
      <c r="AE1944" s="5">
        <v>73.376000000000005</v>
      </c>
      <c r="AF1944" s="7">
        <v>54087768</v>
      </c>
      <c r="AG1944" s="7">
        <v>53870832</v>
      </c>
      <c r="AH1944" s="7">
        <v>53736318</v>
      </c>
      <c r="AI1944" s="5">
        <v>22.55</v>
      </c>
      <c r="AJ1944" s="7">
        <v>215</v>
      </c>
      <c r="AK1944" s="7">
        <v>12163924</v>
      </c>
      <c r="AL1944" s="6">
        <v>270.28239100000002</v>
      </c>
      <c r="AM1944" s="7">
        <v>30446949</v>
      </c>
      <c r="AN1944" s="8">
        <v>56.446199999999997</v>
      </c>
    </row>
    <row r="1945" spans="1:40" x14ac:dyDescent="0.3">
      <c r="A1945" s="4" t="s">
        <v>1994</v>
      </c>
      <c r="B1945" s="2">
        <v>4573867</v>
      </c>
      <c r="C1945" s="1" t="s">
        <v>54</v>
      </c>
      <c r="D1945" s="5">
        <v>1177.6869167499999</v>
      </c>
      <c r="E1945" s="6">
        <v>2689.4849159999999</v>
      </c>
      <c r="F1945" s="6">
        <v>2760.628498</v>
      </c>
      <c r="G1945" s="5">
        <v>4.5999999999999999E-2</v>
      </c>
      <c r="H1945" s="5">
        <v>65.588235294117595</v>
      </c>
      <c r="I1945" s="5">
        <v>4.5999999999999999E-2</v>
      </c>
      <c r="J1945" s="5">
        <v>65.588235294117595</v>
      </c>
      <c r="K1945" s="5">
        <v>1.00787749939905</v>
      </c>
      <c r="L1945" s="5">
        <v>0.89583482681012194</v>
      </c>
      <c r="M1945" s="5">
        <v>7.2923479999999996</v>
      </c>
      <c r="N1945" s="5" t="s">
        <v>42</v>
      </c>
      <c r="O1945" s="5" t="s">
        <v>42</v>
      </c>
      <c r="P1945" s="5">
        <v>8.9020119999999991</v>
      </c>
      <c r="Q1945" s="5">
        <v>15.643815999999999</v>
      </c>
      <c r="R1945" s="5">
        <v>15.9534248582722</v>
      </c>
      <c r="S1945" s="1" t="s">
        <v>49</v>
      </c>
      <c r="T1945" s="7">
        <v>292725</v>
      </c>
      <c r="U1945" s="7">
        <v>296980</v>
      </c>
      <c r="V1945" s="7">
        <v>275131</v>
      </c>
      <c r="W1945" s="7">
        <v>245078</v>
      </c>
      <c r="X1945" s="7">
        <v>302121</v>
      </c>
      <c r="Y1945" s="7">
        <v>299125</v>
      </c>
      <c r="Z1945" s="7">
        <v>294318</v>
      </c>
      <c r="AA1945" s="7">
        <v>292725</v>
      </c>
      <c r="AB1945" s="5">
        <v>64.441999999999993</v>
      </c>
      <c r="AC1945" s="5">
        <v>66.034999999999997</v>
      </c>
      <c r="AD1945" s="5">
        <v>54.246000000000002</v>
      </c>
      <c r="AE1945" s="5">
        <v>56.652999999999999</v>
      </c>
      <c r="AF1945" s="7">
        <v>105666329</v>
      </c>
      <c r="AG1945" s="7">
        <v>103034602</v>
      </c>
      <c r="AH1945" s="7">
        <v>95117527</v>
      </c>
      <c r="AI1945" s="5">
        <v>75.95</v>
      </c>
      <c r="AJ1945" s="7">
        <v>334</v>
      </c>
      <c r="AK1945" s="7">
        <v>80215697</v>
      </c>
      <c r="AL1945" s="6">
        <v>894.40502100000003</v>
      </c>
      <c r="AM1945" s="7">
        <v>99233384</v>
      </c>
      <c r="AN1945" s="5">
        <v>93.951310000000007</v>
      </c>
    </row>
    <row r="1946" spans="1:40" x14ac:dyDescent="0.3">
      <c r="A1946" s="4" t="s">
        <v>1995</v>
      </c>
      <c r="B1946" s="2">
        <v>4492668</v>
      </c>
      <c r="C1946" s="1" t="s">
        <v>54</v>
      </c>
      <c r="D1946" s="5">
        <v>1111.25081256</v>
      </c>
      <c r="E1946" s="6">
        <v>1587.750812</v>
      </c>
      <c r="F1946" s="6" t="s">
        <v>42</v>
      </c>
      <c r="G1946" s="5">
        <v>0.624</v>
      </c>
      <c r="H1946" s="5">
        <v>11.809291</v>
      </c>
      <c r="I1946" s="5">
        <v>0.624</v>
      </c>
      <c r="J1946" s="5">
        <v>11.809291</v>
      </c>
      <c r="K1946" s="5">
        <v>1.3153594799999999</v>
      </c>
      <c r="L1946" s="5">
        <v>1.3114309</v>
      </c>
      <c r="M1946" s="5">
        <v>17.067138</v>
      </c>
      <c r="N1946" s="5" t="s">
        <v>42</v>
      </c>
      <c r="O1946" s="5" t="s">
        <v>42</v>
      </c>
      <c r="P1946" s="5">
        <v>0.85175199999999995</v>
      </c>
      <c r="Q1946" s="5">
        <v>10.39274</v>
      </c>
      <c r="R1946" s="5">
        <v>10.39274</v>
      </c>
      <c r="S1946" s="1" t="s">
        <v>49</v>
      </c>
      <c r="T1946" s="7">
        <v>1666500</v>
      </c>
      <c r="U1946" s="7">
        <v>1930200</v>
      </c>
      <c r="V1946" s="7">
        <v>1939400</v>
      </c>
      <c r="W1946" s="7">
        <v>1638800</v>
      </c>
      <c r="X1946" s="7">
        <v>1864100</v>
      </c>
      <c r="Y1946" s="7">
        <v>1776300</v>
      </c>
      <c r="Z1946" s="7">
        <v>1719000</v>
      </c>
      <c r="AA1946" s="7">
        <v>1666500</v>
      </c>
      <c r="AB1946" s="8">
        <v>9.8949999999999996</v>
      </c>
      <c r="AC1946" s="5">
        <v>17.622</v>
      </c>
      <c r="AD1946" s="5">
        <v>-0.67200000000000004</v>
      </c>
      <c r="AE1946" s="8">
        <v>7.891</v>
      </c>
      <c r="AF1946" s="7">
        <v>115036316</v>
      </c>
      <c r="AG1946" s="7">
        <v>115036316</v>
      </c>
      <c r="AH1946" s="7">
        <v>115027016</v>
      </c>
      <c r="AI1946" s="5">
        <v>15.62</v>
      </c>
      <c r="AJ1946" s="7">
        <v>177</v>
      </c>
      <c r="AK1946" s="7">
        <v>17966578</v>
      </c>
      <c r="AL1946" s="6">
        <v>173.557143</v>
      </c>
      <c r="AM1946" s="7">
        <v>21562049</v>
      </c>
      <c r="AN1946" s="5">
        <v>18.743690000000001</v>
      </c>
    </row>
    <row r="1947" spans="1:40" x14ac:dyDescent="0.3">
      <c r="A1947" s="4" t="s">
        <v>1996</v>
      </c>
      <c r="B1947" s="2">
        <v>4431300</v>
      </c>
      <c r="C1947" s="1" t="s">
        <v>41</v>
      </c>
      <c r="D1947" s="5">
        <v>1425.0013762900001</v>
      </c>
      <c r="E1947" s="6">
        <v>1846.8033760000001</v>
      </c>
      <c r="F1947" s="6" t="s">
        <v>42</v>
      </c>
      <c r="G1947" s="5">
        <v>2.5499999999999998</v>
      </c>
      <c r="H1947" s="5">
        <v>8.5876750000000008</v>
      </c>
      <c r="I1947" s="5">
        <v>2.5499999999999998</v>
      </c>
      <c r="J1947" s="5">
        <v>8.5876750000000008</v>
      </c>
      <c r="K1947" s="5">
        <v>1.4437527800000001</v>
      </c>
      <c r="L1947" s="5">
        <v>0.86427639999999994</v>
      </c>
      <c r="M1947" s="5">
        <v>4.8046759999999997</v>
      </c>
      <c r="N1947" s="5" t="s">
        <v>42</v>
      </c>
      <c r="O1947" s="5" t="s">
        <v>42</v>
      </c>
      <c r="P1947" s="5">
        <v>0.594584</v>
      </c>
      <c r="Q1947" s="5">
        <v>4.6952550000000004</v>
      </c>
      <c r="R1947" s="5">
        <v>4.6952550000000004</v>
      </c>
      <c r="S1947" s="1" t="s">
        <v>45</v>
      </c>
      <c r="T1947" s="7">
        <v>3098242</v>
      </c>
      <c r="U1947" s="7">
        <v>3226728</v>
      </c>
      <c r="V1947" s="7">
        <v>2766538</v>
      </c>
      <c r="W1947" s="7">
        <v>2055146</v>
      </c>
      <c r="X1947" s="7">
        <v>3106043</v>
      </c>
      <c r="Y1947" s="7">
        <v>3086394</v>
      </c>
      <c r="Z1947" s="7">
        <v>3101400</v>
      </c>
      <c r="AA1947" s="7">
        <v>3098242</v>
      </c>
      <c r="AB1947" s="5">
        <v>40.082000000000001</v>
      </c>
      <c r="AC1947" s="5">
        <v>40.207999999999998</v>
      </c>
      <c r="AD1947" s="8">
        <v>10.252000000000001</v>
      </c>
      <c r="AE1947" s="8">
        <v>9.7629999999999999</v>
      </c>
      <c r="AF1947" s="7">
        <v>43885000</v>
      </c>
      <c r="AG1947" s="7">
        <v>43885000</v>
      </c>
      <c r="AH1947" s="7">
        <v>45726000</v>
      </c>
      <c r="AI1947" s="5">
        <v>101.93</v>
      </c>
      <c r="AJ1947" s="7">
        <v>291</v>
      </c>
      <c r="AK1947" s="7">
        <v>44734235</v>
      </c>
      <c r="AL1947" s="6">
        <v>1452.52061</v>
      </c>
      <c r="AM1947" s="7">
        <v>38577800</v>
      </c>
      <c r="AN1947" s="5">
        <v>87.90316</v>
      </c>
    </row>
    <row r="1948" spans="1:40" x14ac:dyDescent="0.3">
      <c r="A1948" s="4" t="s">
        <v>1997</v>
      </c>
      <c r="B1948" s="2">
        <v>4187983</v>
      </c>
      <c r="C1948" s="1" t="s">
        <v>41</v>
      </c>
      <c r="D1948" s="5">
        <v>1115.8162400000001</v>
      </c>
      <c r="E1948" s="6">
        <v>2145.6162399999998</v>
      </c>
      <c r="F1948" s="6" t="s">
        <v>42</v>
      </c>
      <c r="G1948" s="5">
        <v>0.74</v>
      </c>
      <c r="H1948" s="5">
        <v>24.112987</v>
      </c>
      <c r="I1948" s="5">
        <v>0.74</v>
      </c>
      <c r="J1948" s="5">
        <v>24.112987</v>
      </c>
      <c r="K1948" s="5">
        <v>1.8546976799999999</v>
      </c>
      <c r="L1948" s="5">
        <v>1.6728802200000001</v>
      </c>
      <c r="M1948" s="5">
        <v>22.486348</v>
      </c>
      <c r="N1948" s="5" t="s">
        <v>42</v>
      </c>
      <c r="O1948" s="5" t="s">
        <v>42</v>
      </c>
      <c r="P1948" s="5">
        <v>0.71993300000000005</v>
      </c>
      <c r="Q1948" s="5">
        <v>9.6856620000000007</v>
      </c>
      <c r="R1948" s="5">
        <v>9.6856620000000007</v>
      </c>
      <c r="S1948" s="1" t="s">
        <v>49</v>
      </c>
      <c r="T1948" s="7">
        <v>3087000</v>
      </c>
      <c r="U1948" s="7">
        <v>3427900</v>
      </c>
      <c r="V1948" s="7">
        <v>2622000</v>
      </c>
      <c r="W1948" s="7">
        <v>1172700</v>
      </c>
      <c r="X1948" s="7">
        <v>2980300</v>
      </c>
      <c r="Y1948" s="7">
        <v>2976200</v>
      </c>
      <c r="Z1948" s="7">
        <v>3016900</v>
      </c>
      <c r="AA1948" s="7">
        <v>3087000</v>
      </c>
      <c r="AB1948" s="8">
        <v>10.757999999999999</v>
      </c>
      <c r="AC1948" s="8">
        <v>11.237</v>
      </c>
      <c r="AD1948" s="8">
        <v>6.5110000000000001</v>
      </c>
      <c r="AE1948" s="8">
        <v>6.9119999999999999</v>
      </c>
      <c r="AF1948" s="7">
        <v>15939982</v>
      </c>
      <c r="AG1948" s="7">
        <v>15939339</v>
      </c>
      <c r="AH1948" s="7">
        <v>15894242</v>
      </c>
      <c r="AI1948" s="5">
        <v>103.17</v>
      </c>
      <c r="AJ1948" s="7">
        <v>264</v>
      </c>
      <c r="AK1948" s="7">
        <v>16445161</v>
      </c>
      <c r="AL1948" s="6">
        <v>1151.1612700000001</v>
      </c>
      <c r="AM1948" s="7">
        <v>15672524</v>
      </c>
      <c r="AN1948" s="5">
        <v>98.32056</v>
      </c>
    </row>
    <row r="1949" spans="1:40" x14ac:dyDescent="0.3">
      <c r="A1949" s="4" t="s">
        <v>1998</v>
      </c>
      <c r="B1949" s="2">
        <v>4296505</v>
      </c>
      <c r="C1949" s="1" t="s">
        <v>41</v>
      </c>
      <c r="D1949" s="5">
        <v>1223.0350461</v>
      </c>
      <c r="E1949" s="6">
        <v>3161.1260459999999</v>
      </c>
      <c r="F1949" s="6">
        <v>3160.3450459999995</v>
      </c>
      <c r="G1949" s="5">
        <v>0.219</v>
      </c>
      <c r="H1949" s="5">
        <v>10.914341</v>
      </c>
      <c r="I1949" s="5">
        <v>0.219</v>
      </c>
      <c r="J1949" s="5">
        <v>10.914341</v>
      </c>
      <c r="K1949" s="5">
        <v>0.89843130999999998</v>
      </c>
      <c r="L1949" s="5">
        <v>0.89843130999999998</v>
      </c>
      <c r="M1949" s="5" t="s">
        <v>799</v>
      </c>
      <c r="N1949" s="5" t="s">
        <v>42</v>
      </c>
      <c r="O1949" s="5" t="s">
        <v>42</v>
      </c>
      <c r="P1949" s="5">
        <v>8.4632290000000001</v>
      </c>
      <c r="Q1949" s="5" t="s">
        <v>42</v>
      </c>
      <c r="R1949" s="5">
        <v>12.7473874585049</v>
      </c>
      <c r="S1949" s="1" t="s">
        <v>49</v>
      </c>
      <c r="T1949" s="7">
        <v>374836</v>
      </c>
      <c r="U1949" s="7">
        <v>294630</v>
      </c>
      <c r="V1949" s="7">
        <v>270959</v>
      </c>
      <c r="W1949" s="7">
        <v>273711</v>
      </c>
      <c r="X1949" s="7">
        <v>373513</v>
      </c>
      <c r="Y1949" s="7">
        <v>372535</v>
      </c>
      <c r="Z1949" s="7">
        <v>373439</v>
      </c>
      <c r="AA1949" s="7">
        <v>374836</v>
      </c>
      <c r="AB1949" s="8">
        <v>100</v>
      </c>
      <c r="AC1949" s="8">
        <v>100</v>
      </c>
      <c r="AD1949" s="5" t="s">
        <v>42</v>
      </c>
      <c r="AE1949" s="5" t="s">
        <v>42</v>
      </c>
      <c r="AF1949" s="7">
        <v>107851415</v>
      </c>
      <c r="AG1949" s="7">
        <v>107851415</v>
      </c>
      <c r="AH1949" s="7">
        <v>101439649</v>
      </c>
      <c r="AI1949" s="5">
        <v>35.97</v>
      </c>
      <c r="AJ1949" s="7">
        <v>184</v>
      </c>
      <c r="AK1949" s="7">
        <v>38799029</v>
      </c>
      <c r="AL1949" s="6">
        <v>439.98098800000002</v>
      </c>
      <c r="AM1949" s="7" t="s">
        <v>42</v>
      </c>
      <c r="AN1949" s="5" t="s">
        <v>42</v>
      </c>
    </row>
    <row r="1950" spans="1:40" x14ac:dyDescent="0.3">
      <c r="A1950" s="4" t="s">
        <v>1999</v>
      </c>
      <c r="B1950" s="2">
        <v>4206401</v>
      </c>
      <c r="C1950" s="1" t="s">
        <v>54</v>
      </c>
      <c r="D1950" s="5">
        <v>1126.4633501999999</v>
      </c>
      <c r="E1950" s="6">
        <v>1541.8693499999999</v>
      </c>
      <c r="F1950" s="6" t="s">
        <v>42</v>
      </c>
      <c r="G1950" s="5">
        <v>0.28000000000000003</v>
      </c>
      <c r="H1950" s="5">
        <v>29.491524999999999</v>
      </c>
      <c r="I1950" s="5">
        <v>0.28000000000000003</v>
      </c>
      <c r="J1950" s="5">
        <v>29.491524999999999</v>
      </c>
      <c r="K1950" s="5" t="s">
        <v>799</v>
      </c>
      <c r="L1950" s="5">
        <v>2.25184418</v>
      </c>
      <c r="M1950" s="5">
        <v>8.0443829999999998</v>
      </c>
      <c r="N1950" s="5" t="s">
        <v>42</v>
      </c>
      <c r="O1950" s="5" t="s">
        <v>42</v>
      </c>
      <c r="P1950" s="5">
        <v>2.1464729999999999</v>
      </c>
      <c r="Q1950" s="5">
        <v>9.3026599999999995</v>
      </c>
      <c r="R1950" s="5">
        <v>9.3026599999999995</v>
      </c>
      <c r="S1950" s="1" t="s">
        <v>49</v>
      </c>
      <c r="T1950" s="7">
        <v>689183</v>
      </c>
      <c r="U1950" s="7">
        <v>653876</v>
      </c>
      <c r="V1950" s="7">
        <v>623683</v>
      </c>
      <c r="W1950" s="7">
        <v>547503</v>
      </c>
      <c r="X1950" s="7">
        <v>718327</v>
      </c>
      <c r="Y1950" s="7">
        <v>713009</v>
      </c>
      <c r="Z1950" s="7">
        <v>702291</v>
      </c>
      <c r="AA1950" s="7">
        <v>689183</v>
      </c>
      <c r="AB1950" s="5">
        <v>67.819000000000003</v>
      </c>
      <c r="AC1950" s="5">
        <v>67.474000000000004</v>
      </c>
      <c r="AD1950" s="8">
        <v>22.71</v>
      </c>
      <c r="AE1950" s="5">
        <v>22.158000000000001</v>
      </c>
      <c r="AF1950" s="7">
        <v>65022000</v>
      </c>
      <c r="AG1950" s="7">
        <v>66169000</v>
      </c>
      <c r="AH1950" s="7">
        <v>66189000</v>
      </c>
      <c r="AI1950" s="5">
        <v>91.3</v>
      </c>
      <c r="AJ1950" s="7">
        <v>252</v>
      </c>
      <c r="AK1950" s="7">
        <v>59106695</v>
      </c>
      <c r="AL1950" s="6">
        <v>1028.4564929999999</v>
      </c>
      <c r="AM1950" s="7">
        <v>60221943</v>
      </c>
      <c r="AN1950" s="5">
        <v>93.022270000000006</v>
      </c>
    </row>
    <row r="1951" spans="1:40" x14ac:dyDescent="0.3">
      <c r="A1951" s="4" t="s">
        <v>2000</v>
      </c>
      <c r="B1951" s="2">
        <v>4054645</v>
      </c>
      <c r="C1951" s="1" t="s">
        <v>54</v>
      </c>
      <c r="D1951" s="5">
        <v>1190.1348502200001</v>
      </c>
      <c r="E1951" s="6" t="s">
        <v>42</v>
      </c>
      <c r="F1951" s="6">
        <v>1376.9238499999997</v>
      </c>
      <c r="G1951" s="5">
        <v>0.88</v>
      </c>
      <c r="H1951" s="5">
        <v>29.7157894736842</v>
      </c>
      <c r="I1951" s="5">
        <v>0.88</v>
      </c>
      <c r="J1951" s="5">
        <v>29.7157894736842</v>
      </c>
      <c r="K1951" s="5">
        <v>1.15092313761609</v>
      </c>
      <c r="L1951" s="5">
        <v>1.13351388913645</v>
      </c>
      <c r="M1951" s="5">
        <v>8.651548</v>
      </c>
      <c r="N1951" s="5" t="s">
        <v>42</v>
      </c>
      <c r="O1951" s="5" t="s">
        <v>42</v>
      </c>
      <c r="P1951" s="5" t="s">
        <v>42</v>
      </c>
      <c r="Q1951" s="5" t="s">
        <v>42</v>
      </c>
      <c r="R1951" s="5" t="s">
        <v>42</v>
      </c>
      <c r="S1951" s="1" t="s">
        <v>49</v>
      </c>
      <c r="T1951" s="7">
        <v>411829</v>
      </c>
      <c r="U1951" s="7">
        <v>413534</v>
      </c>
      <c r="V1951" s="7">
        <v>381472</v>
      </c>
      <c r="W1951" s="7">
        <v>381849</v>
      </c>
      <c r="X1951" s="7">
        <v>353810</v>
      </c>
      <c r="Y1951" s="7">
        <v>352043</v>
      </c>
      <c r="Z1951" s="7">
        <v>353231</v>
      </c>
      <c r="AA1951" s="7">
        <v>411829</v>
      </c>
      <c r="AB1951" s="5" t="s">
        <v>42</v>
      </c>
      <c r="AC1951" s="5" t="s">
        <v>42</v>
      </c>
      <c r="AD1951" s="5" t="s">
        <v>42</v>
      </c>
      <c r="AE1951" s="5" t="s">
        <v>42</v>
      </c>
      <c r="AF1951" s="7">
        <v>42981618</v>
      </c>
      <c r="AG1951" s="7">
        <v>42959249</v>
      </c>
      <c r="AH1951" s="7">
        <v>43822473</v>
      </c>
      <c r="AI1951" s="5">
        <v>86.54</v>
      </c>
      <c r="AJ1951" s="7">
        <v>238</v>
      </c>
      <c r="AK1951" s="7">
        <v>36482608</v>
      </c>
      <c r="AL1951" s="6">
        <v>1029.9040230000001</v>
      </c>
      <c r="AM1951" s="7">
        <v>41590842</v>
      </c>
      <c r="AN1951" s="5">
        <v>98.653480000000002</v>
      </c>
    </row>
    <row r="1952" spans="1:40" x14ac:dyDescent="0.3">
      <c r="A1952" s="4" t="s">
        <v>2001</v>
      </c>
      <c r="B1952" s="2">
        <v>4189837</v>
      </c>
      <c r="C1952" s="1" t="s">
        <v>54</v>
      </c>
      <c r="D1952" s="5">
        <v>1213.2596558400001</v>
      </c>
      <c r="E1952" s="6">
        <v>939.62065500000006</v>
      </c>
      <c r="F1952" s="6">
        <v>936.31065599999988</v>
      </c>
      <c r="G1952" s="5">
        <v>0.52</v>
      </c>
      <c r="H1952" s="5">
        <v>9.6190476190476204</v>
      </c>
      <c r="I1952" s="5">
        <v>0.52</v>
      </c>
      <c r="J1952" s="5">
        <v>9.6190476190476204</v>
      </c>
      <c r="K1952" s="5">
        <v>2.6840854117688902</v>
      </c>
      <c r="L1952" s="5">
        <v>2.64977865227169</v>
      </c>
      <c r="M1952" s="5">
        <v>3.27842643909444</v>
      </c>
      <c r="N1952" s="5" t="s">
        <v>42</v>
      </c>
      <c r="O1952" s="5" t="s">
        <v>42</v>
      </c>
      <c r="P1952" s="5">
        <v>1.2514160000000001</v>
      </c>
      <c r="Q1952" s="5">
        <v>3.946958</v>
      </c>
      <c r="R1952" s="5">
        <v>3.9235770473145402</v>
      </c>
      <c r="S1952" s="1" t="s">
        <v>49</v>
      </c>
      <c r="T1952" s="7">
        <v>550670</v>
      </c>
      <c r="U1952" s="7">
        <v>496446</v>
      </c>
      <c r="V1952" s="7">
        <v>407915</v>
      </c>
      <c r="W1952" s="7">
        <v>273468</v>
      </c>
      <c r="X1952" s="7">
        <v>750846</v>
      </c>
      <c r="Y1952" s="7">
        <v>707173</v>
      </c>
      <c r="Z1952" s="7">
        <v>628255</v>
      </c>
      <c r="AA1952" s="7">
        <v>550670</v>
      </c>
      <c r="AB1952" s="5">
        <v>37.276000000000003</v>
      </c>
      <c r="AC1952" s="5">
        <v>43.558</v>
      </c>
      <c r="AD1952" s="8">
        <v>24.65</v>
      </c>
      <c r="AE1952" s="5">
        <v>31.620999999999999</v>
      </c>
      <c r="AF1952" s="7">
        <v>10479076</v>
      </c>
      <c r="AG1952" s="7">
        <v>10472741</v>
      </c>
      <c r="AH1952" s="7">
        <v>8590824</v>
      </c>
      <c r="AI1952" s="5">
        <v>75.489999999999995</v>
      </c>
      <c r="AJ1952" s="7">
        <v>248</v>
      </c>
      <c r="AK1952" s="7">
        <v>7954484</v>
      </c>
      <c r="AL1952" s="6">
        <v>915.87928699999998</v>
      </c>
      <c r="AM1952" s="7">
        <v>7572423</v>
      </c>
      <c r="AN1952" s="5">
        <v>71.863330000000005</v>
      </c>
    </row>
    <row r="1953" spans="1:40" x14ac:dyDescent="0.3">
      <c r="A1953" s="4" t="s">
        <v>2002</v>
      </c>
      <c r="B1953" s="2">
        <v>4088672</v>
      </c>
      <c r="C1953" s="1" t="s">
        <v>41</v>
      </c>
      <c r="D1953" s="5">
        <v>1321.0545356</v>
      </c>
      <c r="E1953" s="6">
        <v>1305.909535</v>
      </c>
      <c r="F1953" s="6">
        <v>1305.9095360000001</v>
      </c>
      <c r="G1953" s="5">
        <v>-2.4E-2</v>
      </c>
      <c r="H1953" s="5" t="s">
        <v>799</v>
      </c>
      <c r="I1953" s="5">
        <v>-2.4E-2</v>
      </c>
      <c r="J1953" s="5" t="s">
        <v>799</v>
      </c>
      <c r="K1953" s="5">
        <v>22.25592417</v>
      </c>
      <c r="L1953" s="5">
        <v>5.9959141999999996</v>
      </c>
      <c r="M1953" s="5" t="s">
        <v>799</v>
      </c>
      <c r="N1953" s="5" t="s">
        <v>799</v>
      </c>
      <c r="O1953" s="5">
        <v>163.90883074407199</v>
      </c>
      <c r="P1953" s="5">
        <v>1.698612</v>
      </c>
      <c r="Q1953" s="5" t="s">
        <v>799</v>
      </c>
      <c r="R1953" s="5" t="s">
        <v>799</v>
      </c>
      <c r="S1953" s="1" t="s">
        <v>47</v>
      </c>
      <c r="T1953" s="7">
        <v>613514</v>
      </c>
      <c r="U1953" s="7">
        <v>580624</v>
      </c>
      <c r="V1953" s="7">
        <v>582099</v>
      </c>
      <c r="W1953" s="7">
        <v>578487</v>
      </c>
      <c r="X1953" s="7">
        <v>768810</v>
      </c>
      <c r="Y1953" s="7">
        <v>613514</v>
      </c>
      <c r="Z1953" s="7">
        <v>545505</v>
      </c>
      <c r="AA1953" s="7">
        <v>549589</v>
      </c>
      <c r="AB1953" s="8">
        <v>7.5380000000000003</v>
      </c>
      <c r="AC1953" s="8">
        <v>8.7149999999999999</v>
      </c>
      <c r="AD1953" s="5">
        <v>-2.3319999999999999</v>
      </c>
      <c r="AE1953" s="5">
        <v>-0.58699999999999997</v>
      </c>
      <c r="AF1953" s="7">
        <v>56127603</v>
      </c>
      <c r="AG1953" s="7">
        <v>55473439</v>
      </c>
      <c r="AH1953" s="7">
        <v>54648886</v>
      </c>
      <c r="AI1953" s="5">
        <v>92.28</v>
      </c>
      <c r="AJ1953" s="7">
        <v>212</v>
      </c>
      <c r="AK1953" s="7">
        <v>51916669</v>
      </c>
      <c r="AL1953" s="6">
        <v>1219.0033880000001</v>
      </c>
      <c r="AM1953" s="7">
        <v>53707444</v>
      </c>
      <c r="AN1953" s="5">
        <v>95.457890000000006</v>
      </c>
    </row>
    <row r="1954" spans="1:40" x14ac:dyDescent="0.3">
      <c r="A1954" s="4" t="s">
        <v>2003</v>
      </c>
      <c r="B1954" s="2">
        <v>4084137</v>
      </c>
      <c r="C1954" s="1" t="s">
        <v>54</v>
      </c>
      <c r="D1954" s="5">
        <v>1096.3316319999999</v>
      </c>
      <c r="E1954" s="6">
        <v>2442.8516319999999</v>
      </c>
      <c r="F1954" s="6">
        <v>2442.8516319999999</v>
      </c>
      <c r="G1954" s="5">
        <v>-0.69199999999999995</v>
      </c>
      <c r="H1954" s="5">
        <v>14.912281</v>
      </c>
      <c r="I1954" s="5">
        <v>-0.69199999999999995</v>
      </c>
      <c r="J1954" s="5">
        <v>14.912281</v>
      </c>
      <c r="K1954" s="5" t="s">
        <v>799</v>
      </c>
      <c r="L1954" s="5">
        <v>1.9910986199999998</v>
      </c>
      <c r="M1954" s="5">
        <v>10.807373999999999</v>
      </c>
      <c r="N1954" s="5">
        <v>13.3655176390431</v>
      </c>
      <c r="O1954" s="5" t="s">
        <v>799</v>
      </c>
      <c r="P1954" s="5">
        <v>1.8406439999999999</v>
      </c>
      <c r="Q1954" s="5">
        <v>9.2402750000000005</v>
      </c>
      <c r="R1954" s="5">
        <v>9.2402750000000005</v>
      </c>
      <c r="S1954" s="1" t="s">
        <v>43</v>
      </c>
      <c r="T1954" s="7">
        <v>1327172</v>
      </c>
      <c r="U1954" s="7">
        <v>1429194</v>
      </c>
      <c r="V1954" s="7">
        <v>1501465</v>
      </c>
      <c r="W1954" s="7">
        <v>1288755</v>
      </c>
      <c r="X1954" s="7">
        <v>1327172</v>
      </c>
      <c r="Y1954" s="7">
        <v>1345126</v>
      </c>
      <c r="Z1954" s="7">
        <v>1369144</v>
      </c>
      <c r="AA1954" s="7">
        <v>1397558</v>
      </c>
      <c r="AB1954" s="5">
        <v>24.722999999999999</v>
      </c>
      <c r="AC1954" s="5">
        <v>24.722999999999999</v>
      </c>
      <c r="AD1954" s="8">
        <v>17.95</v>
      </c>
      <c r="AE1954" s="8">
        <v>17.95</v>
      </c>
      <c r="AF1954" s="7">
        <v>64071854</v>
      </c>
      <c r="AG1954" s="7">
        <v>64048139</v>
      </c>
      <c r="AH1954" s="7">
        <v>63521402</v>
      </c>
      <c r="AI1954" s="5">
        <v>34.83</v>
      </c>
      <c r="AJ1954" s="7">
        <v>137</v>
      </c>
      <c r="AK1954" s="7">
        <v>22460510</v>
      </c>
      <c r="AL1954" s="6">
        <v>381.82866999999999</v>
      </c>
      <c r="AM1954" s="7">
        <v>62241084</v>
      </c>
      <c r="AN1954" s="5">
        <v>96.512619999999998</v>
      </c>
    </row>
    <row r="1955" spans="1:40" x14ac:dyDescent="0.3">
      <c r="A1955" s="4" t="s">
        <v>2004</v>
      </c>
      <c r="B1955" s="2">
        <v>29719375</v>
      </c>
      <c r="C1955" s="1" t="s">
        <v>41</v>
      </c>
      <c r="D1955" s="5">
        <v>1146.8564457299999</v>
      </c>
      <c r="E1955" s="6">
        <v>1259.8174449999999</v>
      </c>
      <c r="F1955" s="6" t="s">
        <v>42</v>
      </c>
      <c r="G1955" s="5">
        <v>0.02</v>
      </c>
      <c r="H1955" s="5">
        <v>28.833333</v>
      </c>
      <c r="I1955" s="5">
        <v>0.02</v>
      </c>
      <c r="J1955" s="5">
        <v>28.833333</v>
      </c>
      <c r="K1955" s="5" t="s">
        <v>799</v>
      </c>
      <c r="L1955" s="5">
        <v>1.30271084</v>
      </c>
      <c r="M1955" s="5">
        <v>8.2775119999999998</v>
      </c>
      <c r="N1955" s="5" t="s">
        <v>42</v>
      </c>
      <c r="O1955" s="5" t="s">
        <v>42</v>
      </c>
      <c r="P1955" s="5">
        <v>2.9051749999999998</v>
      </c>
      <c r="Q1955" s="5">
        <v>8.9911879999999993</v>
      </c>
      <c r="R1955" s="5">
        <v>8.9911879999999993</v>
      </c>
      <c r="S1955" s="1" t="s">
        <v>49</v>
      </c>
      <c r="T1955" s="7">
        <v>458300</v>
      </c>
      <c r="U1955" s="7">
        <v>704274</v>
      </c>
      <c r="V1955" s="7">
        <v>598365</v>
      </c>
      <c r="W1955" s="7">
        <v>282250</v>
      </c>
      <c r="X1955" s="7">
        <v>433646</v>
      </c>
      <c r="Y1955" s="7">
        <v>438121</v>
      </c>
      <c r="Z1955" s="7">
        <v>443419</v>
      </c>
      <c r="AA1955" s="7">
        <v>458300</v>
      </c>
      <c r="AB1955" s="5">
        <v>71.346000000000004</v>
      </c>
      <c r="AC1955" s="5">
        <v>71.808000000000007</v>
      </c>
      <c r="AD1955" s="5">
        <v>36.325000000000003</v>
      </c>
      <c r="AE1955" s="5">
        <v>32.311</v>
      </c>
      <c r="AF1955" s="7">
        <v>662479324</v>
      </c>
      <c r="AG1955" s="7">
        <v>661830220</v>
      </c>
      <c r="AH1955" s="7">
        <v>654724366</v>
      </c>
      <c r="AI1955" s="5">
        <v>22.82</v>
      </c>
      <c r="AJ1955" s="7">
        <v>204</v>
      </c>
      <c r="AK1955" s="7">
        <v>151271067</v>
      </c>
      <c r="AL1955" s="6">
        <v>261.69894499999998</v>
      </c>
      <c r="AM1955" s="7">
        <v>154861321</v>
      </c>
      <c r="AN1955" s="5">
        <v>23.360389999999999</v>
      </c>
    </row>
    <row r="1956" spans="1:40" x14ac:dyDescent="0.3">
      <c r="A1956" s="4" t="s">
        <v>2005</v>
      </c>
      <c r="B1956" s="2">
        <v>4237285</v>
      </c>
      <c r="C1956" s="1" t="s">
        <v>54</v>
      </c>
      <c r="D1956" s="5">
        <v>1210.40981136</v>
      </c>
      <c r="E1956" s="6" t="s">
        <v>42</v>
      </c>
      <c r="F1956" s="6">
        <v>7951.0018110000001</v>
      </c>
      <c r="G1956" s="5">
        <v>-0.69</v>
      </c>
      <c r="H1956" s="5" t="s">
        <v>799</v>
      </c>
      <c r="I1956" s="5">
        <v>-0.69</v>
      </c>
      <c r="J1956" s="5" t="s">
        <v>799</v>
      </c>
      <c r="K1956" s="5">
        <v>0.71234296453239299</v>
      </c>
      <c r="L1956" s="5">
        <v>0.71234296453239299</v>
      </c>
      <c r="M1956" s="5">
        <v>7.2548247038192297</v>
      </c>
      <c r="N1956" s="5" t="s">
        <v>42</v>
      </c>
      <c r="O1956" s="5" t="s">
        <v>42</v>
      </c>
      <c r="P1956" s="5" t="s">
        <v>42</v>
      </c>
      <c r="Q1956" s="5" t="s">
        <v>42</v>
      </c>
      <c r="R1956" s="5">
        <v>19.874970469665101</v>
      </c>
      <c r="S1956" s="1" t="s">
        <v>49</v>
      </c>
      <c r="T1956" s="7">
        <v>266007</v>
      </c>
      <c r="U1956" s="7">
        <v>368762</v>
      </c>
      <c r="V1956" s="7">
        <v>278865</v>
      </c>
      <c r="W1956" s="7">
        <v>210576</v>
      </c>
      <c r="X1956" s="7">
        <v>201155</v>
      </c>
      <c r="Y1956" s="7">
        <v>332845</v>
      </c>
      <c r="Z1956" s="7">
        <v>263686</v>
      </c>
      <c r="AA1956" s="7">
        <v>266007</v>
      </c>
      <c r="AB1956" s="5">
        <v>74.484999999999999</v>
      </c>
      <c r="AC1956" s="5">
        <v>49.484999999999999</v>
      </c>
      <c r="AD1956" s="5" t="s">
        <v>42</v>
      </c>
      <c r="AE1956" s="5" t="s">
        <v>42</v>
      </c>
      <c r="AF1956" s="7">
        <v>138169164</v>
      </c>
      <c r="AG1956" s="7">
        <v>138438433</v>
      </c>
      <c r="AH1956" s="7">
        <v>141353133</v>
      </c>
      <c r="AI1956" s="8">
        <v>58.8</v>
      </c>
      <c r="AJ1956" s="7">
        <v>274</v>
      </c>
      <c r="AK1956" s="7">
        <v>81243035</v>
      </c>
      <c r="AL1956" s="6">
        <v>711.688986</v>
      </c>
      <c r="AM1956" s="7">
        <v>128840832</v>
      </c>
      <c r="AN1956" s="5">
        <v>93.244919999999993</v>
      </c>
    </row>
    <row r="1957" spans="1:40" x14ac:dyDescent="0.3">
      <c r="A1957" s="4" t="s">
        <v>2006</v>
      </c>
      <c r="B1957" s="2">
        <v>22795226</v>
      </c>
      <c r="C1957" s="1" t="s">
        <v>54</v>
      </c>
      <c r="D1957" s="5">
        <v>1205.9417327399999</v>
      </c>
      <c r="E1957" s="6">
        <v>1109.442732</v>
      </c>
      <c r="F1957" s="6" t="s">
        <v>42</v>
      </c>
      <c r="G1957" s="5">
        <v>1.4E-2</v>
      </c>
      <c r="H1957" s="5" t="s">
        <v>799</v>
      </c>
      <c r="I1957" s="5">
        <v>1.4E-2</v>
      </c>
      <c r="J1957" s="5" t="s">
        <v>799</v>
      </c>
      <c r="K1957" s="5" t="s">
        <v>799</v>
      </c>
      <c r="L1957" s="5">
        <v>16.299401199999998</v>
      </c>
      <c r="M1957" s="5">
        <v>20.874233</v>
      </c>
      <c r="N1957" s="5" t="s">
        <v>42</v>
      </c>
      <c r="O1957" s="5" t="s">
        <v>42</v>
      </c>
      <c r="P1957" s="5">
        <v>1.284424</v>
      </c>
      <c r="Q1957" s="5">
        <v>26.605501</v>
      </c>
      <c r="R1957" s="5">
        <v>26.605501</v>
      </c>
      <c r="S1957" s="1" t="s">
        <v>49</v>
      </c>
      <c r="T1957" s="7">
        <v>691161</v>
      </c>
      <c r="U1957" s="7">
        <v>592212</v>
      </c>
      <c r="V1957" s="7">
        <v>488105</v>
      </c>
      <c r="W1957" s="7">
        <v>278500</v>
      </c>
      <c r="X1957" s="7">
        <v>863767</v>
      </c>
      <c r="Y1957" s="7">
        <v>801545</v>
      </c>
      <c r="Z1957" s="7">
        <v>746228</v>
      </c>
      <c r="AA1957" s="7">
        <v>691161</v>
      </c>
      <c r="AB1957" s="8">
        <v>32.72</v>
      </c>
      <c r="AC1957" s="5">
        <v>33.747999999999998</v>
      </c>
      <c r="AD1957" s="5">
        <v>-3.1619999999999999</v>
      </c>
      <c r="AE1957" s="8">
        <v>4.5620000000000003</v>
      </c>
      <c r="AF1957" s="7">
        <v>83583534</v>
      </c>
      <c r="AG1957" s="7">
        <v>80481719</v>
      </c>
      <c r="AH1957" s="7">
        <v>70829206</v>
      </c>
      <c r="AI1957" s="5">
        <v>67.95</v>
      </c>
      <c r="AJ1957" s="7">
        <v>212</v>
      </c>
      <c r="AK1957" s="7">
        <v>60204190</v>
      </c>
      <c r="AL1957" s="6">
        <v>819.37902499999996</v>
      </c>
      <c r="AM1957" s="7">
        <v>78549665</v>
      </c>
      <c r="AN1957" s="5">
        <v>88.649469999999994</v>
      </c>
    </row>
    <row r="1958" spans="1:40" x14ac:dyDescent="0.3">
      <c r="A1958" s="4" t="s">
        <v>2007</v>
      </c>
      <c r="B1958" s="2">
        <v>4421052</v>
      </c>
      <c r="C1958" s="1" t="s">
        <v>41</v>
      </c>
      <c r="D1958" s="5">
        <v>1722.6675067599999</v>
      </c>
      <c r="E1958" s="6">
        <v>1726.263506</v>
      </c>
      <c r="F1958" s="6" t="s">
        <v>42</v>
      </c>
      <c r="G1958" s="5">
        <v>-0.90100000000000002</v>
      </c>
      <c r="H1958" s="5" t="s">
        <v>799</v>
      </c>
      <c r="I1958" s="5">
        <v>-0.90100000000000002</v>
      </c>
      <c r="J1958" s="5" t="s">
        <v>799</v>
      </c>
      <c r="K1958" s="5">
        <v>9.5554515700000007</v>
      </c>
      <c r="L1958" s="5">
        <v>3.0934706899999997</v>
      </c>
      <c r="M1958" s="5" t="s">
        <v>799</v>
      </c>
      <c r="N1958" s="5" t="s">
        <v>42</v>
      </c>
      <c r="O1958" s="5" t="s">
        <v>42</v>
      </c>
      <c r="P1958" s="5">
        <v>4.3845619999999998</v>
      </c>
      <c r="Q1958" s="5" t="s">
        <v>799</v>
      </c>
      <c r="R1958" s="5">
        <v>-17.328482999999999</v>
      </c>
      <c r="S1958" s="1" t="s">
        <v>49</v>
      </c>
      <c r="T1958" s="7">
        <v>693263</v>
      </c>
      <c r="U1958" s="7">
        <v>1120252</v>
      </c>
      <c r="V1958" s="7">
        <v>892398</v>
      </c>
      <c r="W1958" s="7">
        <v>478596</v>
      </c>
      <c r="X1958" s="7">
        <v>393714</v>
      </c>
      <c r="Y1958" s="7">
        <v>448142</v>
      </c>
      <c r="Z1958" s="7">
        <v>540090</v>
      </c>
      <c r="AA1958" s="7">
        <v>693263</v>
      </c>
      <c r="AB1958" s="8">
        <v>55.63</v>
      </c>
      <c r="AC1958" s="5">
        <v>53.865000000000002</v>
      </c>
      <c r="AD1958" s="8">
        <v>6.7270000000000003</v>
      </c>
      <c r="AE1958" s="5">
        <v>-27.919</v>
      </c>
      <c r="AF1958" s="7">
        <v>84362000</v>
      </c>
      <c r="AG1958" s="7">
        <v>83898000</v>
      </c>
      <c r="AH1958" s="7">
        <v>81561000</v>
      </c>
      <c r="AI1958" s="5">
        <v>83.74</v>
      </c>
      <c r="AJ1958" s="7">
        <v>268</v>
      </c>
      <c r="AK1958" s="7">
        <v>70644900</v>
      </c>
      <c r="AL1958" s="6">
        <v>1442.5688580000001</v>
      </c>
      <c r="AM1958" s="7">
        <v>78484533</v>
      </c>
      <c r="AN1958" s="5">
        <v>93.033289999999994</v>
      </c>
    </row>
    <row r="1959" spans="1:40" x14ac:dyDescent="0.3">
      <c r="A1959" s="4" t="s">
        <v>2008</v>
      </c>
      <c r="B1959" s="2">
        <v>4074760</v>
      </c>
      <c r="C1959" s="1" t="s">
        <v>41</v>
      </c>
      <c r="D1959" s="5">
        <v>1218.64551491</v>
      </c>
      <c r="E1959" s="6">
        <v>1202.8925139999999</v>
      </c>
      <c r="F1959" s="6">
        <v>1202.892515</v>
      </c>
      <c r="G1959" s="5">
        <v>1.73</v>
      </c>
      <c r="H1959" s="5">
        <v>16.263366336633698</v>
      </c>
      <c r="I1959" s="5">
        <v>1.73</v>
      </c>
      <c r="J1959" s="5">
        <v>16.263366336633698</v>
      </c>
      <c r="K1959" s="5">
        <v>1.47467755782139</v>
      </c>
      <c r="L1959" s="5">
        <v>1.43127417508671</v>
      </c>
      <c r="M1959" s="5">
        <v>11.200001152046999</v>
      </c>
      <c r="N1959" s="5" t="s">
        <v>42</v>
      </c>
      <c r="O1959" s="5" t="s">
        <v>42</v>
      </c>
      <c r="P1959" s="5">
        <v>1.1018589999999999</v>
      </c>
      <c r="Q1959" s="5">
        <v>11.043006</v>
      </c>
      <c r="R1959" s="5">
        <v>11.4086375267695</v>
      </c>
      <c r="S1959" s="1" t="s">
        <v>49</v>
      </c>
      <c r="T1959" s="7">
        <v>930956</v>
      </c>
      <c r="U1959" s="7">
        <v>797559</v>
      </c>
      <c r="V1959" s="7">
        <v>884911</v>
      </c>
      <c r="W1959" s="7">
        <v>846248</v>
      </c>
      <c r="X1959" s="7">
        <v>1091694</v>
      </c>
      <c r="Y1959" s="7">
        <v>1025770</v>
      </c>
      <c r="Z1959" s="7">
        <v>985430</v>
      </c>
      <c r="AA1959" s="7">
        <v>930956</v>
      </c>
      <c r="AB1959" s="8">
        <v>3.4449999999999998</v>
      </c>
      <c r="AC1959" s="8">
        <v>9.4730000000000008</v>
      </c>
      <c r="AD1959" s="8">
        <v>3.4569999999999999</v>
      </c>
      <c r="AE1959" s="8">
        <v>9.6080000000000005</v>
      </c>
      <c r="AF1959" s="7">
        <v>14838007</v>
      </c>
      <c r="AG1959" s="7">
        <v>14836370</v>
      </c>
      <c r="AH1959" s="7">
        <v>14791907</v>
      </c>
      <c r="AI1959" s="5">
        <v>83.74</v>
      </c>
      <c r="AJ1959" s="7">
        <v>225</v>
      </c>
      <c r="AK1959" s="7">
        <v>12424864</v>
      </c>
      <c r="AL1959" s="6">
        <v>1020.45408</v>
      </c>
      <c r="AM1959" s="7">
        <v>14512947</v>
      </c>
      <c r="AN1959" s="5">
        <v>97.809280000000001</v>
      </c>
    </row>
    <row r="1960" spans="1:40" x14ac:dyDescent="0.3">
      <c r="A1960" s="4" t="s">
        <v>2009</v>
      </c>
      <c r="B1960" s="2">
        <v>7267828</v>
      </c>
      <c r="C1960" s="1" t="s">
        <v>54</v>
      </c>
      <c r="D1960" s="5">
        <v>1136.2702325</v>
      </c>
      <c r="E1960" s="6">
        <v>3268.253232</v>
      </c>
      <c r="F1960" s="6" t="s">
        <v>42</v>
      </c>
      <c r="G1960" s="5">
        <v>-0.109</v>
      </c>
      <c r="H1960" s="5" t="s">
        <v>799</v>
      </c>
      <c r="I1960" s="5">
        <v>-0.109</v>
      </c>
      <c r="J1960" s="5" t="s">
        <v>799</v>
      </c>
      <c r="K1960" s="5">
        <v>2.2255752499999999</v>
      </c>
      <c r="L1960" s="5">
        <v>1.8512707900000001</v>
      </c>
      <c r="M1960" s="5" t="s">
        <v>42</v>
      </c>
      <c r="N1960" s="5" t="s">
        <v>42</v>
      </c>
      <c r="O1960" s="5" t="s">
        <v>42</v>
      </c>
      <c r="P1960" s="5">
        <v>5.2080979999999997</v>
      </c>
      <c r="Q1960" s="5">
        <v>14.445684999999999</v>
      </c>
      <c r="R1960" s="5">
        <v>14.445684999999999</v>
      </c>
      <c r="S1960" s="1" t="s">
        <v>49</v>
      </c>
      <c r="T1960" s="7">
        <v>445538</v>
      </c>
      <c r="U1960" s="7">
        <v>11548</v>
      </c>
      <c r="V1960" s="7">
        <v>106868</v>
      </c>
      <c r="W1960" s="7">
        <v>49208</v>
      </c>
      <c r="X1960" s="7">
        <v>627533</v>
      </c>
      <c r="Y1960" s="7">
        <v>590489</v>
      </c>
      <c r="Z1960" s="7">
        <v>544228</v>
      </c>
      <c r="AA1960" s="7">
        <v>445538</v>
      </c>
      <c r="AB1960" s="5">
        <v>61.591999999999999</v>
      </c>
      <c r="AC1960" s="5">
        <v>66.501000000000005</v>
      </c>
      <c r="AD1960" s="5">
        <v>30.771000000000001</v>
      </c>
      <c r="AE1960" s="5">
        <v>35.354999999999997</v>
      </c>
      <c r="AF1960" s="7">
        <v>192588175</v>
      </c>
      <c r="AG1960" s="7">
        <v>192588175</v>
      </c>
      <c r="AH1960" s="7">
        <v>192588175</v>
      </c>
      <c r="AI1960" s="5">
        <v>5.51</v>
      </c>
      <c r="AJ1960" s="7">
        <v>14</v>
      </c>
      <c r="AK1960" s="7">
        <v>10606751</v>
      </c>
      <c r="AL1960" s="6">
        <v>62.579830000000001</v>
      </c>
      <c r="AM1960" s="7">
        <v>16961997</v>
      </c>
      <c r="AN1960" s="5">
        <v>8.8073899999999998</v>
      </c>
    </row>
    <row r="1961" spans="1:40" x14ac:dyDescent="0.3">
      <c r="A1961" s="4" t="s">
        <v>2010</v>
      </c>
      <c r="B1961" s="2">
        <v>5721699</v>
      </c>
      <c r="C1961" s="1" t="s">
        <v>54</v>
      </c>
      <c r="D1961" s="5">
        <v>1182.7709058999999</v>
      </c>
      <c r="E1961" s="6">
        <v>1595.1712150000001</v>
      </c>
      <c r="F1961" s="6" t="s">
        <v>42</v>
      </c>
      <c r="G1961" s="5">
        <v>-0.70499999999999996</v>
      </c>
      <c r="H1961" s="5">
        <v>162.12121200000001</v>
      </c>
      <c r="I1961" s="5">
        <v>-0.70499999999999996</v>
      </c>
      <c r="J1961" s="5">
        <v>162.12121200000001</v>
      </c>
      <c r="K1961" s="5">
        <v>1.1284539100000002</v>
      </c>
      <c r="L1961" s="5">
        <v>1.1284539100000002</v>
      </c>
      <c r="M1961" s="5">
        <v>15.177305</v>
      </c>
      <c r="N1961" s="5" t="s">
        <v>42</v>
      </c>
      <c r="O1961" s="5" t="s">
        <v>42</v>
      </c>
      <c r="P1961" s="5">
        <v>15.672876</v>
      </c>
      <c r="Q1961" s="5" t="s">
        <v>42</v>
      </c>
      <c r="R1961" s="5" t="s">
        <v>42</v>
      </c>
      <c r="S1961" s="1" t="s">
        <v>56</v>
      </c>
      <c r="T1961" s="7">
        <v>101779.1</v>
      </c>
      <c r="U1961" s="7">
        <v>99980.04</v>
      </c>
      <c r="V1961" s="7">
        <v>83387.588000000003</v>
      </c>
      <c r="W1961" s="7">
        <v>72552.073999999993</v>
      </c>
      <c r="X1961" s="7">
        <v>101779.1</v>
      </c>
      <c r="Y1961" s="7">
        <v>103431.44500000001</v>
      </c>
      <c r="Z1961" s="7">
        <v>105083.79</v>
      </c>
      <c r="AA1961" s="7">
        <v>102531.91499999999</v>
      </c>
      <c r="AB1961" s="8">
        <v>100</v>
      </c>
      <c r="AC1961" s="8">
        <v>100</v>
      </c>
      <c r="AD1961" s="5" t="s">
        <v>42</v>
      </c>
      <c r="AE1961" s="5" t="s">
        <v>42</v>
      </c>
      <c r="AF1961" s="7">
        <v>110539338</v>
      </c>
      <c r="AG1961" s="7">
        <v>110539338</v>
      </c>
      <c r="AH1961" s="7">
        <v>109625304</v>
      </c>
      <c r="AI1961" s="8">
        <v>14.8</v>
      </c>
      <c r="AJ1961" s="7">
        <v>121</v>
      </c>
      <c r="AK1961" s="7">
        <v>16364470</v>
      </c>
      <c r="AL1961" s="6">
        <v>175.099829</v>
      </c>
      <c r="AM1961" s="7">
        <v>64074352</v>
      </c>
      <c r="AN1961" s="5">
        <v>99.992850000000004</v>
      </c>
    </row>
    <row r="1962" spans="1:40" x14ac:dyDescent="0.3">
      <c r="A1962" s="4" t="s">
        <v>2011</v>
      </c>
      <c r="B1962" s="2">
        <v>4766940</v>
      </c>
      <c r="C1962" s="1" t="s">
        <v>54</v>
      </c>
      <c r="D1962" s="5">
        <v>1116.55408758</v>
      </c>
      <c r="E1962" s="6">
        <v>1579.755087</v>
      </c>
      <c r="F1962" s="6" t="s">
        <v>42</v>
      </c>
      <c r="G1962" s="5">
        <v>0.23</v>
      </c>
      <c r="H1962" s="5" t="s">
        <v>799</v>
      </c>
      <c r="I1962" s="5">
        <v>0.23</v>
      </c>
      <c r="J1962" s="5" t="s">
        <v>799</v>
      </c>
      <c r="K1962" s="5" t="s">
        <v>799</v>
      </c>
      <c r="L1962" s="5">
        <v>1.52399631</v>
      </c>
      <c r="M1962" s="5">
        <v>9.5241530000000001</v>
      </c>
      <c r="N1962" s="5" t="s">
        <v>42</v>
      </c>
      <c r="O1962" s="5" t="s">
        <v>42</v>
      </c>
      <c r="P1962" s="5">
        <v>0.78712300000000002</v>
      </c>
      <c r="Q1962" s="5">
        <v>6.7728849999999996</v>
      </c>
      <c r="R1962" s="5">
        <v>6.7728849999999996</v>
      </c>
      <c r="S1962" s="1" t="s">
        <v>49</v>
      </c>
      <c r="T1962" s="7">
        <v>1994640</v>
      </c>
      <c r="U1962" s="7">
        <v>1972021</v>
      </c>
      <c r="V1962" s="7">
        <v>1911191</v>
      </c>
      <c r="W1962" s="7">
        <v>1733951</v>
      </c>
      <c r="X1962" s="7">
        <v>2006998</v>
      </c>
      <c r="Y1962" s="7">
        <v>2002452</v>
      </c>
      <c r="Z1962" s="7">
        <v>1998733</v>
      </c>
      <c r="AA1962" s="7">
        <v>1994640</v>
      </c>
      <c r="AB1962" s="5">
        <v>21.135000000000002</v>
      </c>
      <c r="AC1962" s="5">
        <v>21.274999999999999</v>
      </c>
      <c r="AD1962" s="8">
        <v>9.7270000000000003</v>
      </c>
      <c r="AE1962" s="8">
        <v>9.9169999999999998</v>
      </c>
      <c r="AF1962" s="7">
        <v>84508752</v>
      </c>
      <c r="AG1962" s="7">
        <v>84396169</v>
      </c>
      <c r="AH1962" s="7">
        <v>82733603</v>
      </c>
      <c r="AI1962" s="8">
        <v>92.7</v>
      </c>
      <c r="AJ1962" s="7">
        <v>264</v>
      </c>
      <c r="AK1962" s="7">
        <v>78348971</v>
      </c>
      <c r="AL1962" s="6">
        <v>1034.989906</v>
      </c>
      <c r="AM1962" s="7">
        <v>74899953</v>
      </c>
      <c r="AN1962" s="5">
        <v>88.614459999999994</v>
      </c>
    </row>
    <row r="1963" spans="1:40" x14ac:dyDescent="0.3">
      <c r="A1963" s="4" t="s">
        <v>2012</v>
      </c>
      <c r="B1963" s="2">
        <v>6517750</v>
      </c>
      <c r="C1963" s="1" t="s">
        <v>54</v>
      </c>
      <c r="D1963" s="5">
        <v>1317.8864524799999</v>
      </c>
      <c r="E1963" s="6">
        <v>602.17445199999997</v>
      </c>
      <c r="F1963" s="6" t="s">
        <v>42</v>
      </c>
      <c r="G1963" s="5">
        <v>-8.6999999999999994E-2</v>
      </c>
      <c r="H1963" s="5" t="s">
        <v>799</v>
      </c>
      <c r="I1963" s="5">
        <v>-8.6999999999999994E-2</v>
      </c>
      <c r="J1963" s="5" t="s">
        <v>799</v>
      </c>
      <c r="K1963" s="5">
        <v>2.3008849599999999</v>
      </c>
      <c r="L1963" s="5">
        <v>2.2210357699999999</v>
      </c>
      <c r="M1963" s="5">
        <v>22.547425</v>
      </c>
      <c r="N1963" s="5" t="s">
        <v>42</v>
      </c>
      <c r="O1963" s="5" t="s">
        <v>42</v>
      </c>
      <c r="P1963" s="5">
        <v>0.87989099999999998</v>
      </c>
      <c r="Q1963" s="5" t="s">
        <v>799</v>
      </c>
      <c r="R1963" s="5">
        <v>-6.4687510000000001</v>
      </c>
      <c r="S1963" s="1" t="s">
        <v>49</v>
      </c>
      <c r="T1963" s="7">
        <v>635764</v>
      </c>
      <c r="U1963" s="7">
        <v>523756</v>
      </c>
      <c r="V1963" s="7">
        <v>415287</v>
      </c>
      <c r="W1963" s="7">
        <v>293511</v>
      </c>
      <c r="X1963" s="7">
        <v>684374</v>
      </c>
      <c r="Y1963" s="7">
        <v>673825</v>
      </c>
      <c r="Z1963" s="7">
        <v>657190</v>
      </c>
      <c r="AA1963" s="7">
        <v>635764</v>
      </c>
      <c r="AB1963" s="5">
        <v>51.887999999999998</v>
      </c>
      <c r="AC1963" s="5">
        <v>53.381999999999998</v>
      </c>
      <c r="AD1963" s="5">
        <v>-22.213999999999999</v>
      </c>
      <c r="AE1963" s="8">
        <v>-14.28</v>
      </c>
      <c r="AF1963" s="7">
        <v>158371436</v>
      </c>
      <c r="AG1963" s="7">
        <v>156792969</v>
      </c>
      <c r="AH1963" s="7">
        <v>152258980</v>
      </c>
      <c r="AI1963" s="5">
        <v>62.26</v>
      </c>
      <c r="AJ1963" s="7">
        <v>260</v>
      </c>
      <c r="AK1963" s="7">
        <v>98618215</v>
      </c>
      <c r="AL1963" s="6">
        <v>820.50354800000002</v>
      </c>
      <c r="AM1963" s="7">
        <v>128165520</v>
      </c>
      <c r="AN1963" s="5">
        <v>80.912670000000006</v>
      </c>
    </row>
    <row r="1964" spans="1:40" x14ac:dyDescent="0.3">
      <c r="A1964" s="4" t="s">
        <v>2013</v>
      </c>
      <c r="B1964" s="2">
        <v>4433033</v>
      </c>
      <c r="C1964" s="1" t="s">
        <v>54</v>
      </c>
      <c r="D1964" s="5">
        <v>1358.63773059</v>
      </c>
      <c r="E1964" s="6">
        <v>1189.75873</v>
      </c>
      <c r="F1964" s="6" t="s">
        <v>42</v>
      </c>
      <c r="G1964" s="5">
        <v>0.17</v>
      </c>
      <c r="H1964" s="5">
        <v>27.851739999999999</v>
      </c>
      <c r="I1964" s="5">
        <v>0.17</v>
      </c>
      <c r="J1964" s="5">
        <v>27.851739999999999</v>
      </c>
      <c r="K1964" s="5">
        <v>6.3417154700000005</v>
      </c>
      <c r="L1964" s="5">
        <v>6.25127334</v>
      </c>
      <c r="M1964" s="5">
        <v>25.081744</v>
      </c>
      <c r="N1964" s="5" t="s">
        <v>42</v>
      </c>
      <c r="O1964" s="5" t="s">
        <v>42</v>
      </c>
      <c r="P1964" s="5">
        <v>4.6130950000000004</v>
      </c>
      <c r="Q1964" s="5">
        <v>20.239155</v>
      </c>
      <c r="R1964" s="5">
        <v>20.239155</v>
      </c>
      <c r="S1964" s="1" t="s">
        <v>49</v>
      </c>
      <c r="T1964" s="7">
        <v>251700</v>
      </c>
      <c r="U1964" s="7">
        <v>280338</v>
      </c>
      <c r="V1964" s="7">
        <v>250042</v>
      </c>
      <c r="W1964" s="7">
        <v>225527</v>
      </c>
      <c r="X1964" s="7">
        <v>257909</v>
      </c>
      <c r="Y1964" s="7">
        <v>248963</v>
      </c>
      <c r="Z1964" s="7">
        <v>254684</v>
      </c>
      <c r="AA1964" s="7">
        <v>251700</v>
      </c>
      <c r="AB1964" s="5">
        <v>80.944999999999993</v>
      </c>
      <c r="AC1964" s="5">
        <v>80.692999999999998</v>
      </c>
      <c r="AD1964" s="5">
        <v>18.949000000000002</v>
      </c>
      <c r="AE1964" s="5">
        <v>20.908999999999999</v>
      </c>
      <c r="AF1964" s="7">
        <v>73783000</v>
      </c>
      <c r="AG1964" s="7">
        <v>73860000</v>
      </c>
      <c r="AH1964" s="7">
        <v>74750000</v>
      </c>
      <c r="AI1964" s="5">
        <v>91.6</v>
      </c>
      <c r="AJ1964" s="7">
        <v>278</v>
      </c>
      <c r="AK1964" s="7">
        <v>67596895</v>
      </c>
      <c r="AL1964" s="6">
        <v>1244.458836</v>
      </c>
      <c r="AM1964" s="7">
        <v>73191220</v>
      </c>
      <c r="AN1964" s="5">
        <v>99.176569999999998</v>
      </c>
    </row>
    <row r="1965" spans="1:40" x14ac:dyDescent="0.3">
      <c r="A1965" s="4" t="s">
        <v>2014</v>
      </c>
      <c r="B1965" s="2">
        <v>5724200</v>
      </c>
      <c r="C1965" s="1" t="s">
        <v>54</v>
      </c>
      <c r="D1965" s="5">
        <v>1201.1360312700001</v>
      </c>
      <c r="E1965" s="6">
        <v>1162.540031</v>
      </c>
      <c r="F1965" s="6" t="s">
        <v>42</v>
      </c>
      <c r="G1965" s="5">
        <v>-9.7000000000000003E-2</v>
      </c>
      <c r="H1965" s="5">
        <v>12.581927</v>
      </c>
      <c r="I1965" s="5">
        <v>-9.7000000000000003E-2</v>
      </c>
      <c r="J1965" s="5">
        <v>12.581927</v>
      </c>
      <c r="K1965" s="5">
        <v>0.89112393000000001</v>
      </c>
      <c r="L1965" s="5">
        <v>0.89112393000000001</v>
      </c>
      <c r="M1965" s="5" t="s">
        <v>42</v>
      </c>
      <c r="N1965" s="5" t="s">
        <v>42</v>
      </c>
      <c r="O1965" s="5" t="s">
        <v>42</v>
      </c>
      <c r="P1965" s="5">
        <v>37.676304000000002</v>
      </c>
      <c r="Q1965" s="5" t="s">
        <v>42</v>
      </c>
      <c r="R1965" s="5" t="s">
        <v>42</v>
      </c>
      <c r="S1965" s="1" t="s">
        <v>45</v>
      </c>
      <c r="T1965" s="7">
        <v>30856</v>
      </c>
      <c r="U1965" s="7">
        <v>20623</v>
      </c>
      <c r="V1965" s="7">
        <v>19454</v>
      </c>
      <c r="W1965" s="7">
        <v>24679.41</v>
      </c>
      <c r="X1965" s="7">
        <v>30856</v>
      </c>
      <c r="Y1965" s="7">
        <v>27904</v>
      </c>
      <c r="Z1965" s="7">
        <v>24952</v>
      </c>
      <c r="AA1965" s="7">
        <v>22787.5</v>
      </c>
      <c r="AB1965" s="8">
        <v>100</v>
      </c>
      <c r="AC1965" s="8">
        <v>100</v>
      </c>
      <c r="AD1965" s="5" t="s">
        <v>42</v>
      </c>
      <c r="AE1965" s="5" t="s">
        <v>42</v>
      </c>
      <c r="AF1965" s="7">
        <v>94801581</v>
      </c>
      <c r="AG1965" s="7">
        <v>94801581</v>
      </c>
      <c r="AH1965" s="7">
        <v>94801581</v>
      </c>
      <c r="AI1965" s="5">
        <v>38.65</v>
      </c>
      <c r="AJ1965" s="7">
        <v>141</v>
      </c>
      <c r="AK1965" s="7">
        <v>36642395</v>
      </c>
      <c r="AL1965" s="6">
        <v>464.25914399999999</v>
      </c>
      <c r="AM1965" s="7" t="s">
        <v>42</v>
      </c>
      <c r="AN1965" s="5" t="s">
        <v>42</v>
      </c>
    </row>
    <row r="1966" spans="1:40" x14ac:dyDescent="0.3">
      <c r="A1966" s="4" t="s">
        <v>2015</v>
      </c>
      <c r="B1966" s="2">
        <v>4093941</v>
      </c>
      <c r="C1966" s="1" t="s">
        <v>54</v>
      </c>
      <c r="D1966" s="5">
        <v>1296.7417499999999</v>
      </c>
      <c r="E1966" s="6" t="s">
        <v>42</v>
      </c>
      <c r="F1966" s="6">
        <v>3520.8087500000001</v>
      </c>
      <c r="G1966" s="8">
        <v>1.4410000000000001</v>
      </c>
      <c r="H1966" s="5">
        <v>6.4395319999999998</v>
      </c>
      <c r="I1966" s="8">
        <v>1.4410000000000001</v>
      </c>
      <c r="J1966" s="5">
        <v>6.4395319999999998</v>
      </c>
      <c r="K1966" s="5">
        <v>0.99234277000000004</v>
      </c>
      <c r="L1966" s="5">
        <v>0.99000169000000005</v>
      </c>
      <c r="M1966" s="5" t="s">
        <v>799</v>
      </c>
      <c r="N1966" s="5" t="s">
        <v>42</v>
      </c>
      <c r="O1966" s="5" t="s">
        <v>42</v>
      </c>
      <c r="P1966" s="5" t="s">
        <v>42</v>
      </c>
      <c r="Q1966" s="5" t="s">
        <v>42</v>
      </c>
      <c r="R1966" s="5">
        <v>4.8251310666239897</v>
      </c>
      <c r="S1966" s="1" t="s">
        <v>49</v>
      </c>
      <c r="T1966" s="7">
        <v>238653</v>
      </c>
      <c r="U1966" s="7">
        <v>147145</v>
      </c>
      <c r="V1966" s="7">
        <v>101623</v>
      </c>
      <c r="W1966" s="7">
        <v>100887</v>
      </c>
      <c r="X1966" s="7">
        <v>279781</v>
      </c>
      <c r="Y1966" s="7">
        <v>271035</v>
      </c>
      <c r="Z1966" s="7">
        <v>255368</v>
      </c>
      <c r="AA1966" s="7">
        <v>238653</v>
      </c>
      <c r="AB1966" s="5" t="s">
        <v>42</v>
      </c>
      <c r="AC1966" s="5" t="s">
        <v>42</v>
      </c>
      <c r="AD1966" s="5" t="s">
        <v>42</v>
      </c>
      <c r="AE1966" s="5" t="s">
        <v>42</v>
      </c>
      <c r="AF1966" s="7">
        <v>36786978</v>
      </c>
      <c r="AG1966" s="7">
        <v>36786978</v>
      </c>
      <c r="AH1966" s="7">
        <v>36539978</v>
      </c>
      <c r="AI1966" s="5">
        <v>41.65</v>
      </c>
      <c r="AJ1966" s="7">
        <v>58</v>
      </c>
      <c r="AK1966" s="7">
        <v>15322425</v>
      </c>
      <c r="AL1966" s="6">
        <v>540.11548100000005</v>
      </c>
      <c r="AM1966" s="7">
        <v>27313175</v>
      </c>
      <c r="AN1966" s="5">
        <v>74.246809999999996</v>
      </c>
    </row>
    <row r="1967" spans="1:40" x14ac:dyDescent="0.3">
      <c r="A1967" s="4" t="s">
        <v>2016</v>
      </c>
      <c r="B1967" s="2">
        <v>1023519</v>
      </c>
      <c r="C1967" s="1" t="s">
        <v>41</v>
      </c>
      <c r="D1967" s="5">
        <v>1153.5070528799999</v>
      </c>
      <c r="E1967" s="6" t="s">
        <v>42</v>
      </c>
      <c r="F1967" s="6">
        <v>523.65305300000011</v>
      </c>
      <c r="G1967" s="5">
        <v>2.46</v>
      </c>
      <c r="H1967" s="5">
        <v>8.7114228456913807</v>
      </c>
      <c r="I1967" s="5">
        <v>2.46</v>
      </c>
      <c r="J1967" s="5">
        <v>8.7114228456913807</v>
      </c>
      <c r="K1967" s="5">
        <v>1.5386659012912198</v>
      </c>
      <c r="L1967" s="5">
        <v>1.5377695117961598</v>
      </c>
      <c r="M1967" s="5" t="s">
        <v>42</v>
      </c>
      <c r="N1967" s="5" t="s">
        <v>42</v>
      </c>
      <c r="O1967" s="5" t="s">
        <v>42</v>
      </c>
      <c r="P1967" s="5" t="s">
        <v>42</v>
      </c>
      <c r="Q1967" s="5" t="s">
        <v>42</v>
      </c>
      <c r="R1967" s="5" t="s">
        <v>42</v>
      </c>
      <c r="S1967" s="1" t="s">
        <v>49</v>
      </c>
      <c r="T1967" s="7">
        <v>296487</v>
      </c>
      <c r="U1967" s="7">
        <v>257220</v>
      </c>
      <c r="V1967" s="7">
        <v>193620</v>
      </c>
      <c r="W1967" s="7">
        <v>180217</v>
      </c>
      <c r="X1967" s="7">
        <v>284885</v>
      </c>
      <c r="Y1967" s="7">
        <v>288504</v>
      </c>
      <c r="Z1967" s="7">
        <v>295403</v>
      </c>
      <c r="AA1967" s="7">
        <v>296487</v>
      </c>
      <c r="AB1967" s="5" t="s">
        <v>42</v>
      </c>
      <c r="AC1967" s="5" t="s">
        <v>42</v>
      </c>
      <c r="AD1967" s="5" t="s">
        <v>42</v>
      </c>
      <c r="AE1967" s="5" t="s">
        <v>42</v>
      </c>
      <c r="AF1967" s="7">
        <v>13267852</v>
      </c>
      <c r="AG1967" s="7">
        <v>13334752</v>
      </c>
      <c r="AH1967" s="7">
        <v>13753246</v>
      </c>
      <c r="AI1967" s="5">
        <v>85.51</v>
      </c>
      <c r="AJ1967" s="7">
        <v>265</v>
      </c>
      <c r="AK1967" s="7">
        <v>11345937</v>
      </c>
      <c r="AL1967" s="6">
        <v>986.41576199999997</v>
      </c>
      <c r="AM1967" s="7">
        <v>12229973</v>
      </c>
      <c r="AN1967" s="5">
        <v>92.177490000000006</v>
      </c>
    </row>
    <row r="1968" spans="1:40" x14ac:dyDescent="0.3">
      <c r="A1968" s="4" t="s">
        <v>2017</v>
      </c>
      <c r="B1968" s="2">
        <v>25685256</v>
      </c>
      <c r="C1968" s="1" t="s">
        <v>54</v>
      </c>
      <c r="D1968" s="5">
        <v>1185.2499975200001</v>
      </c>
      <c r="E1968" s="6">
        <v>2720.1929970000001</v>
      </c>
      <c r="F1968" s="6">
        <v>2808.6195560000001</v>
      </c>
      <c r="G1968" s="5">
        <v>-0.16</v>
      </c>
      <c r="H1968" s="5" t="s">
        <v>799</v>
      </c>
      <c r="I1968" s="5">
        <v>-0.16</v>
      </c>
      <c r="J1968" s="5" t="s">
        <v>799</v>
      </c>
      <c r="K1968" s="5">
        <v>5.3085494499720509</v>
      </c>
      <c r="L1968" s="5">
        <v>4.9994851585090796</v>
      </c>
      <c r="M1968" s="5" t="s">
        <v>799</v>
      </c>
      <c r="N1968" s="5" t="s">
        <v>42</v>
      </c>
      <c r="O1968" s="5" t="s">
        <v>42</v>
      </c>
      <c r="P1968" s="5">
        <v>13.286409000000001</v>
      </c>
      <c r="Q1968" s="5">
        <v>31.475335999999999</v>
      </c>
      <c r="R1968" s="5" t="s">
        <v>799</v>
      </c>
      <c r="S1968" s="1" t="s">
        <v>49</v>
      </c>
      <c r="T1968" s="7">
        <v>200906</v>
      </c>
      <c r="U1968" s="7">
        <v>483704</v>
      </c>
      <c r="V1968" s="7">
        <v>210031</v>
      </c>
      <c r="W1968" s="7">
        <v>181003</v>
      </c>
      <c r="X1968" s="7">
        <v>212924</v>
      </c>
      <c r="Y1968" s="7">
        <v>212225</v>
      </c>
      <c r="Z1968" s="7">
        <v>209800</v>
      </c>
      <c r="AA1968" s="7">
        <v>200906</v>
      </c>
      <c r="AB1968" s="5">
        <v>60.764000000000003</v>
      </c>
      <c r="AC1968" s="5">
        <v>57.917999999999999</v>
      </c>
      <c r="AD1968" s="5">
        <v>43.271000000000001</v>
      </c>
      <c r="AE1968" s="5">
        <v>42.164000000000001</v>
      </c>
      <c r="AF1968" s="7">
        <v>136914387</v>
      </c>
      <c r="AG1968" s="7">
        <v>137167349</v>
      </c>
      <c r="AH1968" s="7">
        <v>141994719</v>
      </c>
      <c r="AI1968" s="5">
        <v>84.96</v>
      </c>
      <c r="AJ1968" s="7">
        <v>243</v>
      </c>
      <c r="AK1968" s="7">
        <v>120016129</v>
      </c>
      <c r="AL1968" s="6">
        <v>1006.935322</v>
      </c>
      <c r="AM1968" s="7">
        <v>129111852</v>
      </c>
      <c r="AN1968" s="5">
        <v>91.394090000000006</v>
      </c>
    </row>
    <row r="1969" spans="1:40" x14ac:dyDescent="0.3">
      <c r="A1969" s="4" t="s">
        <v>2018</v>
      </c>
      <c r="B1969" s="2">
        <v>101393009</v>
      </c>
      <c r="C1969" s="1" t="s">
        <v>54</v>
      </c>
      <c r="D1969" s="5">
        <v>1654.90229688</v>
      </c>
      <c r="E1969" s="6">
        <v>1444.613296</v>
      </c>
      <c r="F1969" s="6" t="s">
        <v>42</v>
      </c>
      <c r="G1969" s="5">
        <v>-0.12</v>
      </c>
      <c r="H1969" s="5" t="s">
        <v>799</v>
      </c>
      <c r="I1969" s="5">
        <v>-0.12</v>
      </c>
      <c r="J1969" s="5" t="s">
        <v>799</v>
      </c>
      <c r="K1969" s="5">
        <v>10.109090909999999</v>
      </c>
      <c r="L1969" s="5">
        <v>10.109090909999999</v>
      </c>
      <c r="M1969" s="5" t="s">
        <v>799</v>
      </c>
      <c r="N1969" s="5" t="s">
        <v>42</v>
      </c>
      <c r="O1969" s="5" t="s">
        <v>42</v>
      </c>
      <c r="P1969" s="5" t="s">
        <v>42</v>
      </c>
      <c r="Q1969" s="5" t="s">
        <v>799</v>
      </c>
      <c r="R1969" s="5">
        <v>-9.3121550000000006</v>
      </c>
      <c r="S1969" s="1" t="s">
        <v>49</v>
      </c>
      <c r="T1969" s="7" t="s">
        <v>42</v>
      </c>
      <c r="U1969" s="7" t="s">
        <v>42</v>
      </c>
      <c r="V1969" s="7" t="s">
        <v>42</v>
      </c>
      <c r="W1969" s="7" t="s">
        <v>42</v>
      </c>
      <c r="X1969" s="7" t="s">
        <v>42</v>
      </c>
      <c r="Y1969" s="7" t="s">
        <v>42</v>
      </c>
      <c r="Z1969" s="7" t="s">
        <v>42</v>
      </c>
      <c r="AA1969" s="7" t="s">
        <v>42</v>
      </c>
      <c r="AB1969" s="5" t="s">
        <v>42</v>
      </c>
      <c r="AC1969" s="5" t="s">
        <v>42</v>
      </c>
      <c r="AD1969" s="5" t="s">
        <v>42</v>
      </c>
      <c r="AE1969" s="5" t="s">
        <v>42</v>
      </c>
      <c r="AF1969" s="7">
        <v>297644298</v>
      </c>
      <c r="AG1969" s="7">
        <v>269526000</v>
      </c>
      <c r="AH1969" s="7">
        <v>269209021</v>
      </c>
      <c r="AI1969" s="8">
        <v>6.23</v>
      </c>
      <c r="AJ1969" s="7">
        <v>76</v>
      </c>
      <c r="AK1969" s="7">
        <v>18529872</v>
      </c>
      <c r="AL1969" s="6">
        <v>103.026088</v>
      </c>
      <c r="AM1969" s="7">
        <v>47667566</v>
      </c>
      <c r="AN1969" s="5">
        <v>16.014939999999999</v>
      </c>
    </row>
    <row r="1970" spans="1:40" x14ac:dyDescent="0.3">
      <c r="A1970" s="4" t="s">
        <v>2019</v>
      </c>
      <c r="B1970" s="2">
        <v>4347641</v>
      </c>
      <c r="C1970" s="1" t="s">
        <v>54</v>
      </c>
      <c r="D1970" s="5">
        <v>1157.8059364799999</v>
      </c>
      <c r="E1970" s="6" t="s">
        <v>42</v>
      </c>
      <c r="F1970" s="6">
        <v>9337.3436339999989</v>
      </c>
      <c r="G1970" s="5">
        <v>-7.0000000000000007E-2</v>
      </c>
      <c r="H1970" s="5" t="s">
        <v>799</v>
      </c>
      <c r="I1970" s="5">
        <v>-6.9000000000000006E-2</v>
      </c>
      <c r="J1970" s="5" t="s">
        <v>799</v>
      </c>
      <c r="K1970" s="5">
        <v>0.56956523105939805</v>
      </c>
      <c r="L1970" s="5">
        <v>0.54655020229051299</v>
      </c>
      <c r="M1970" s="5">
        <v>5.3233629181767004</v>
      </c>
      <c r="N1970" s="5" t="s">
        <v>42</v>
      </c>
      <c r="O1970" s="5" t="s">
        <v>42</v>
      </c>
      <c r="P1970" s="5" t="s">
        <v>42</v>
      </c>
      <c r="Q1970" s="5" t="s">
        <v>42</v>
      </c>
      <c r="R1970" s="5" t="s">
        <v>42</v>
      </c>
      <c r="S1970" s="1" t="s">
        <v>49</v>
      </c>
      <c r="T1970" s="7">
        <v>438831</v>
      </c>
      <c r="U1970" s="7">
        <v>429165</v>
      </c>
      <c r="V1970" s="7">
        <v>325114</v>
      </c>
      <c r="W1970" s="7">
        <v>429681</v>
      </c>
      <c r="X1970" s="7">
        <v>131668</v>
      </c>
      <c r="Y1970" s="7">
        <v>173819</v>
      </c>
      <c r="Z1970" s="7">
        <v>295634</v>
      </c>
      <c r="AA1970" s="7">
        <v>438831</v>
      </c>
      <c r="AB1970" s="5">
        <v>90.494</v>
      </c>
      <c r="AC1970" s="5">
        <v>69.272999999999996</v>
      </c>
      <c r="AD1970" s="5" t="s">
        <v>42</v>
      </c>
      <c r="AE1970" s="5" t="s">
        <v>42</v>
      </c>
      <c r="AF1970" s="7">
        <v>168530704</v>
      </c>
      <c r="AG1970" s="7">
        <v>168167272</v>
      </c>
      <c r="AH1970" s="7">
        <v>172023871</v>
      </c>
      <c r="AI1970" s="5">
        <v>60.99</v>
      </c>
      <c r="AJ1970" s="7">
        <v>314</v>
      </c>
      <c r="AK1970" s="7">
        <v>102779527</v>
      </c>
      <c r="AL1970" s="6">
        <v>706.09535000000005</v>
      </c>
      <c r="AM1970" s="7">
        <v>166846651</v>
      </c>
      <c r="AN1970" s="5">
        <v>99.000739999999993</v>
      </c>
    </row>
    <row r="1971" spans="1:40" x14ac:dyDescent="0.3">
      <c r="A1971" s="4" t="s">
        <v>2020</v>
      </c>
      <c r="B1971" s="2">
        <v>4811690</v>
      </c>
      <c r="C1971" s="1" t="s">
        <v>54</v>
      </c>
      <c r="D1971" s="5">
        <v>1198.48982664</v>
      </c>
      <c r="E1971" s="6">
        <v>1506.0818260000001</v>
      </c>
      <c r="F1971" s="6" t="s">
        <v>42</v>
      </c>
      <c r="G1971" s="5">
        <v>-5.5E-2</v>
      </c>
      <c r="H1971" s="5" t="s">
        <v>799</v>
      </c>
      <c r="I1971" s="5">
        <v>-5.5E-2</v>
      </c>
      <c r="J1971" s="5" t="s">
        <v>799</v>
      </c>
      <c r="K1971" s="5" t="s">
        <v>799</v>
      </c>
      <c r="L1971" s="5">
        <v>3.93151815</v>
      </c>
      <c r="M1971" s="5">
        <v>202.76595699999999</v>
      </c>
      <c r="N1971" s="5" t="s">
        <v>42</v>
      </c>
      <c r="O1971" s="5" t="s">
        <v>42</v>
      </c>
      <c r="P1971" s="5">
        <v>3.9129269999999998</v>
      </c>
      <c r="Q1971" s="5">
        <v>25.164273999999999</v>
      </c>
      <c r="R1971" s="5">
        <v>25.164273999999999</v>
      </c>
      <c r="S1971" s="1" t="s">
        <v>49</v>
      </c>
      <c r="T1971" s="7">
        <v>354004</v>
      </c>
      <c r="U1971" s="7">
        <v>313789</v>
      </c>
      <c r="V1971" s="7">
        <v>298836</v>
      </c>
      <c r="W1971" s="7">
        <v>253227</v>
      </c>
      <c r="X1971" s="7">
        <v>384899</v>
      </c>
      <c r="Y1971" s="7">
        <v>376974</v>
      </c>
      <c r="Z1971" s="7">
        <v>368206</v>
      </c>
      <c r="AA1971" s="7">
        <v>354004</v>
      </c>
      <c r="AB1971" s="5">
        <v>64.738</v>
      </c>
      <c r="AC1971" s="8">
        <v>64.53</v>
      </c>
      <c r="AD1971" s="8">
        <v>10.773999999999999</v>
      </c>
      <c r="AE1971" s="5">
        <v>13.669</v>
      </c>
      <c r="AF1971" s="7">
        <v>41905000</v>
      </c>
      <c r="AG1971" s="7">
        <v>41792000</v>
      </c>
      <c r="AH1971" s="7">
        <v>41050000</v>
      </c>
      <c r="AI1971" s="5">
        <v>75.17</v>
      </c>
      <c r="AJ1971" s="7">
        <v>217</v>
      </c>
      <c r="AK1971" s="7">
        <v>31509552</v>
      </c>
      <c r="AL1971" s="6">
        <v>900.85809099999994</v>
      </c>
      <c r="AM1971" s="7">
        <v>34553221</v>
      </c>
      <c r="AN1971" s="5">
        <v>82.426779999999994</v>
      </c>
    </row>
    <row r="1972" spans="1:40" x14ac:dyDescent="0.3">
      <c r="A1972" s="4" t="s">
        <v>2021</v>
      </c>
      <c r="B1972" s="2">
        <v>4202114</v>
      </c>
      <c r="C1972" s="1" t="s">
        <v>41</v>
      </c>
      <c r="D1972" s="5">
        <v>1201.9950719999999</v>
      </c>
      <c r="E1972" s="6">
        <v>2442.1110720000001</v>
      </c>
      <c r="F1972" s="6" t="s">
        <v>42</v>
      </c>
      <c r="G1972" s="5">
        <v>0.218</v>
      </c>
      <c r="H1972" s="5">
        <v>30.016676</v>
      </c>
      <c r="I1972" s="5">
        <v>0.218</v>
      </c>
      <c r="J1972" s="5">
        <v>30.016676</v>
      </c>
      <c r="K1972" s="5">
        <v>2.88523189</v>
      </c>
      <c r="L1972" s="5">
        <v>2.7253457200000004</v>
      </c>
      <c r="M1972" s="5">
        <v>31.671554</v>
      </c>
      <c r="N1972" s="5" t="s">
        <v>42</v>
      </c>
      <c r="O1972" s="5" t="s">
        <v>42</v>
      </c>
      <c r="P1972" s="5">
        <v>0.69934200000000002</v>
      </c>
      <c r="Q1972" s="5">
        <v>8.1031499999999994</v>
      </c>
      <c r="R1972" s="5">
        <v>8.1031499999999994</v>
      </c>
      <c r="S1972" s="1" t="s">
        <v>80</v>
      </c>
      <c r="T1972" s="7">
        <v>3470762</v>
      </c>
      <c r="U1972" s="7">
        <v>3442808</v>
      </c>
      <c r="V1972" s="7">
        <v>3267786</v>
      </c>
      <c r="W1972" s="7">
        <v>2821444</v>
      </c>
      <c r="X1972" s="7">
        <v>3492012</v>
      </c>
      <c r="Y1972" s="7">
        <v>3470762</v>
      </c>
      <c r="Z1972" s="7">
        <v>3413107</v>
      </c>
      <c r="AA1972" s="7">
        <v>3428661</v>
      </c>
      <c r="AB1972" s="5">
        <v>32.027000000000001</v>
      </c>
      <c r="AC1972" s="5">
        <v>32.265000000000001</v>
      </c>
      <c r="AD1972" s="8">
        <v>5.3159999999999998</v>
      </c>
      <c r="AE1972" s="8">
        <v>5.25</v>
      </c>
      <c r="AF1972" s="7">
        <v>22242228</v>
      </c>
      <c r="AG1972" s="7">
        <v>22203043</v>
      </c>
      <c r="AH1972" s="7">
        <v>22185112</v>
      </c>
      <c r="AI1972" s="5">
        <v>80.42</v>
      </c>
      <c r="AJ1972" s="7">
        <v>311</v>
      </c>
      <c r="AK1972" s="7">
        <v>17900090</v>
      </c>
      <c r="AL1972" s="6">
        <v>966.60486000000003</v>
      </c>
      <c r="AM1972" s="7">
        <v>19866787</v>
      </c>
      <c r="AN1972" s="5">
        <v>89.25215</v>
      </c>
    </row>
    <row r="1973" spans="1:40" x14ac:dyDescent="0.3">
      <c r="A1973" s="4" t="s">
        <v>2022</v>
      </c>
      <c r="B1973" s="2">
        <v>4655036</v>
      </c>
      <c r="C1973" s="1" t="s">
        <v>41</v>
      </c>
      <c r="D1973" s="5">
        <v>1231.5349051200001</v>
      </c>
      <c r="E1973" s="6">
        <v>997.34890499999995</v>
      </c>
      <c r="F1973" s="6" t="s">
        <v>42</v>
      </c>
      <c r="G1973" s="5">
        <v>-0.39</v>
      </c>
      <c r="H1973" s="5" t="s">
        <v>799</v>
      </c>
      <c r="I1973" s="5">
        <v>-0.39</v>
      </c>
      <c r="J1973" s="5" t="s">
        <v>799</v>
      </c>
      <c r="K1973" s="5">
        <v>2.3726986999999999</v>
      </c>
      <c r="L1973" s="5">
        <v>1.3922849900000001</v>
      </c>
      <c r="M1973" s="5" t="s">
        <v>799</v>
      </c>
      <c r="N1973" s="5" t="s">
        <v>42</v>
      </c>
      <c r="O1973" s="5" t="s">
        <v>42</v>
      </c>
      <c r="P1973" s="5">
        <v>2.2418230000000001</v>
      </c>
      <c r="Q1973" s="5">
        <v>81.696338999999995</v>
      </c>
      <c r="R1973" s="5">
        <v>81.696338999999995</v>
      </c>
      <c r="S1973" s="1" t="s">
        <v>49</v>
      </c>
      <c r="T1973" s="7">
        <v>636322</v>
      </c>
      <c r="U1973" s="7">
        <v>812775</v>
      </c>
      <c r="V1973" s="7">
        <v>887214</v>
      </c>
      <c r="W1973" s="7">
        <v>636007</v>
      </c>
      <c r="X1973" s="7">
        <v>444883</v>
      </c>
      <c r="Y1973" s="7">
        <v>500345</v>
      </c>
      <c r="Z1973" s="7">
        <v>564565</v>
      </c>
      <c r="AA1973" s="7">
        <v>636322</v>
      </c>
      <c r="AB1973" s="5">
        <v>47.587000000000003</v>
      </c>
      <c r="AC1973" s="5">
        <v>46.006</v>
      </c>
      <c r="AD1973" s="8">
        <v>15.24</v>
      </c>
      <c r="AE1973" s="5">
        <v>0.76100000000000001</v>
      </c>
      <c r="AF1973" s="7">
        <v>46614000</v>
      </c>
      <c r="AG1973" s="7">
        <v>46920000</v>
      </c>
      <c r="AH1973" s="7">
        <v>47485000</v>
      </c>
      <c r="AI1973" s="5">
        <v>92.47</v>
      </c>
      <c r="AJ1973" s="7">
        <v>259</v>
      </c>
      <c r="AK1973" s="7">
        <v>43105304</v>
      </c>
      <c r="AL1973" s="6">
        <v>1138.8421310000001</v>
      </c>
      <c r="AM1973" s="7">
        <v>45423265</v>
      </c>
      <c r="AN1973" s="5">
        <v>97.446089999999998</v>
      </c>
    </row>
    <row r="1974" spans="1:40" x14ac:dyDescent="0.3">
      <c r="A1974" s="4" t="s">
        <v>2023</v>
      </c>
      <c r="B1974" s="2">
        <v>5722042</v>
      </c>
      <c r="C1974" s="1" t="s">
        <v>54</v>
      </c>
      <c r="D1974" s="5">
        <v>1259.03947905</v>
      </c>
      <c r="E1974" s="6">
        <v>1259.0075690000001</v>
      </c>
      <c r="F1974" s="6" t="s">
        <v>42</v>
      </c>
      <c r="G1974" s="8">
        <v>1.8580000000000001</v>
      </c>
      <c r="H1974" s="5">
        <v>4.3660439999999996</v>
      </c>
      <c r="I1974" s="8">
        <v>1.8580000000000001</v>
      </c>
      <c r="J1974" s="5">
        <v>4.3660439999999996</v>
      </c>
      <c r="K1974" s="5">
        <v>1.0637733700000001</v>
      </c>
      <c r="L1974" s="5">
        <v>1.0637733700000001</v>
      </c>
      <c r="M1974" s="5" t="s">
        <v>42</v>
      </c>
      <c r="N1974" s="5" t="s">
        <v>42</v>
      </c>
      <c r="O1974" s="5" t="s">
        <v>42</v>
      </c>
      <c r="P1974" s="5">
        <v>179.84424799999999</v>
      </c>
      <c r="Q1974" s="5" t="s">
        <v>42</v>
      </c>
      <c r="R1974" s="5" t="s">
        <v>42</v>
      </c>
      <c r="S1974" s="1" t="s">
        <v>49</v>
      </c>
      <c r="T1974" s="7">
        <v>7596.9260000000004</v>
      </c>
      <c r="U1974" s="7">
        <v>9201.1550000000007</v>
      </c>
      <c r="V1974" s="7">
        <v>8241.0310000000009</v>
      </c>
      <c r="W1974" s="7">
        <v>6596.7049999999999</v>
      </c>
      <c r="X1974" s="7">
        <v>7000.5439999999999</v>
      </c>
      <c r="Y1974" s="7">
        <v>7298.7349999999997</v>
      </c>
      <c r="Z1974" s="7">
        <v>7596.9260000000004</v>
      </c>
      <c r="AA1974" s="7">
        <v>8090.1540000000005</v>
      </c>
      <c r="AB1974" s="8">
        <v>100</v>
      </c>
      <c r="AC1974" s="8">
        <v>100</v>
      </c>
      <c r="AD1974" s="5" t="s">
        <v>42</v>
      </c>
      <c r="AE1974" s="5" t="s">
        <v>42</v>
      </c>
      <c r="AF1974" s="7">
        <v>52307415</v>
      </c>
      <c r="AG1974" s="7">
        <v>52307415</v>
      </c>
      <c r="AH1974" s="7">
        <v>52307415</v>
      </c>
      <c r="AI1974" s="5">
        <v>19.88</v>
      </c>
      <c r="AJ1974" s="7">
        <v>120</v>
      </c>
      <c r="AK1974" s="7">
        <v>10396392</v>
      </c>
      <c r="AL1974" s="6">
        <v>250.24115499999999</v>
      </c>
      <c r="AM1974" s="7" t="s">
        <v>42</v>
      </c>
      <c r="AN1974" s="5" t="s">
        <v>42</v>
      </c>
    </row>
    <row r="1975" spans="1:40" x14ac:dyDescent="0.3">
      <c r="A1975" s="4" t="s">
        <v>2024</v>
      </c>
      <c r="B1975" s="2">
        <v>4963492</v>
      </c>
      <c r="C1975" s="1" t="s">
        <v>41</v>
      </c>
      <c r="D1975" s="5">
        <v>1066.2537600000001</v>
      </c>
      <c r="E1975" s="6">
        <v>951.67776000000003</v>
      </c>
      <c r="F1975" s="6" t="s">
        <v>42</v>
      </c>
      <c r="G1975" s="5">
        <v>5.7000000000000002E-2</v>
      </c>
      <c r="H1975" s="5">
        <v>250</v>
      </c>
      <c r="I1975" s="5">
        <v>5.7000000000000002E-2</v>
      </c>
      <c r="J1975" s="5">
        <v>250</v>
      </c>
      <c r="K1975" s="5">
        <v>5.0209969000000001</v>
      </c>
      <c r="L1975" s="5">
        <v>4.4333387100000001</v>
      </c>
      <c r="M1975" s="5" t="s">
        <v>799</v>
      </c>
      <c r="N1975" s="5" t="s">
        <v>42</v>
      </c>
      <c r="O1975" s="5" t="s">
        <v>42</v>
      </c>
      <c r="P1975" s="5">
        <v>5.5815239999999999</v>
      </c>
      <c r="Q1975" s="5">
        <v>100.37736099999999</v>
      </c>
      <c r="R1975" s="5">
        <v>100.37736099999999</v>
      </c>
      <c r="S1975" s="1" t="s">
        <v>49</v>
      </c>
      <c r="T1975" s="7">
        <v>165835</v>
      </c>
      <c r="U1975" s="7">
        <v>148549</v>
      </c>
      <c r="V1975" s="7">
        <v>111060</v>
      </c>
      <c r="W1975" s="7">
        <v>88046</v>
      </c>
      <c r="X1975" s="7">
        <v>170505</v>
      </c>
      <c r="Y1975" s="7">
        <v>166446</v>
      </c>
      <c r="Z1975" s="7">
        <v>166386</v>
      </c>
      <c r="AA1975" s="7">
        <v>165835</v>
      </c>
      <c r="AB1975" s="5">
        <v>68.795000000000002</v>
      </c>
      <c r="AC1975" s="5">
        <v>69.832999999999998</v>
      </c>
      <c r="AD1975" s="8">
        <v>5.0570000000000004</v>
      </c>
      <c r="AE1975" s="8">
        <v>4.0670000000000002</v>
      </c>
      <c r="AF1975" s="7">
        <v>38763000</v>
      </c>
      <c r="AG1975" s="7">
        <v>38431000</v>
      </c>
      <c r="AH1975" s="7">
        <v>38245000</v>
      </c>
      <c r="AI1975" s="8">
        <v>73.7</v>
      </c>
      <c r="AJ1975" s="7">
        <v>224</v>
      </c>
      <c r="AK1975" s="7">
        <v>28574879</v>
      </c>
      <c r="AL1975" s="6">
        <v>785.80917199999999</v>
      </c>
      <c r="AM1975" s="7">
        <v>28681640</v>
      </c>
      <c r="AN1975" s="5">
        <v>73.973489999999998</v>
      </c>
    </row>
    <row r="1976" spans="1:40" x14ac:dyDescent="0.3">
      <c r="A1976" s="4" t="s">
        <v>2025</v>
      </c>
      <c r="B1976" s="2">
        <v>4963899</v>
      </c>
      <c r="C1976" s="1" t="s">
        <v>54</v>
      </c>
      <c r="D1976" s="5">
        <v>862.06480875</v>
      </c>
      <c r="E1976" s="6">
        <v>5483.7648079999999</v>
      </c>
      <c r="F1976" s="6" t="s">
        <v>42</v>
      </c>
      <c r="G1976" s="5">
        <v>-2.23</v>
      </c>
      <c r="H1976" s="5" t="s">
        <v>799</v>
      </c>
      <c r="I1976" s="5">
        <v>-2.23</v>
      </c>
      <c r="J1976" s="5" t="s">
        <v>799</v>
      </c>
      <c r="K1976" s="5">
        <v>3.48117586</v>
      </c>
      <c r="L1976" s="5">
        <v>1.3619854699999998</v>
      </c>
      <c r="M1976" s="5" t="s">
        <v>799</v>
      </c>
      <c r="N1976" s="5" t="s">
        <v>42</v>
      </c>
      <c r="O1976" s="5" t="s">
        <v>42</v>
      </c>
      <c r="P1976" s="5">
        <v>6.8163640000000001</v>
      </c>
      <c r="Q1976" s="5" t="s">
        <v>799</v>
      </c>
      <c r="R1976" s="5">
        <v>-27.626018999999999</v>
      </c>
      <c r="S1976" s="1" t="s">
        <v>47</v>
      </c>
      <c r="T1976" s="7">
        <v>807200</v>
      </c>
      <c r="U1976" s="7">
        <v>758500</v>
      </c>
      <c r="V1976" s="7">
        <v>572100</v>
      </c>
      <c r="W1976" s="7">
        <v>525600</v>
      </c>
      <c r="X1976" s="7">
        <v>804500</v>
      </c>
      <c r="Y1976" s="7">
        <v>807200</v>
      </c>
      <c r="Z1976" s="7">
        <v>972600</v>
      </c>
      <c r="AA1976" s="7">
        <v>964500</v>
      </c>
      <c r="AB1976" s="8">
        <v>9.5890000000000004</v>
      </c>
      <c r="AC1976" s="8">
        <v>6.3140000000000001</v>
      </c>
      <c r="AD1976" s="5">
        <v>-23.797999999999998</v>
      </c>
      <c r="AE1976" s="5">
        <v>-26.451000000000001</v>
      </c>
      <c r="AF1976" s="7">
        <v>126888000</v>
      </c>
      <c r="AG1976" s="7">
        <v>126409000</v>
      </c>
      <c r="AH1976" s="7">
        <v>125321000</v>
      </c>
      <c r="AI1976" s="5">
        <v>109.68</v>
      </c>
      <c r="AJ1976" s="7">
        <v>413</v>
      </c>
      <c r="AK1976" s="7">
        <v>140071962</v>
      </c>
      <c r="AL1976" s="6">
        <v>945.48574299999996</v>
      </c>
      <c r="AM1976" s="7">
        <v>126426913</v>
      </c>
      <c r="AN1976" s="5">
        <v>98.992750000000001</v>
      </c>
    </row>
    <row r="1977" spans="1:40" x14ac:dyDescent="0.3">
      <c r="A1977" s="4" t="s">
        <v>2026</v>
      </c>
      <c r="B1977" s="2">
        <v>5721930</v>
      </c>
      <c r="C1977" s="1" t="s">
        <v>54</v>
      </c>
      <c r="D1977" s="5">
        <v>1211.86793048</v>
      </c>
      <c r="E1977" s="6">
        <v>1686.88796</v>
      </c>
      <c r="F1977" s="6" t="s">
        <v>42</v>
      </c>
      <c r="G1977" s="5">
        <v>0.26500000000000001</v>
      </c>
      <c r="H1977" s="5">
        <v>7.7596569999999998</v>
      </c>
      <c r="I1977" s="5">
        <v>0.26500000000000001</v>
      </c>
      <c r="J1977" s="5">
        <v>7.7596569999999998</v>
      </c>
      <c r="K1977" s="5">
        <v>0.97413792999999993</v>
      </c>
      <c r="L1977" s="5">
        <v>0.97413792999999993</v>
      </c>
      <c r="M1977" s="5">
        <v>9.0219559999999994</v>
      </c>
      <c r="N1977" s="5" t="s">
        <v>42</v>
      </c>
      <c r="O1977" s="5" t="s">
        <v>42</v>
      </c>
      <c r="P1977" s="5">
        <v>9.0039020000000001</v>
      </c>
      <c r="Q1977" s="5" t="s">
        <v>42</v>
      </c>
      <c r="R1977" s="5" t="s">
        <v>42</v>
      </c>
      <c r="S1977" s="1" t="s">
        <v>80</v>
      </c>
      <c r="T1977" s="7">
        <v>187350.76</v>
      </c>
      <c r="U1977" s="7">
        <v>44274.534</v>
      </c>
      <c r="V1977" s="7">
        <v>43408.101000000002</v>
      </c>
      <c r="W1977" s="7">
        <v>51446.218999999997</v>
      </c>
      <c r="X1977" s="7">
        <v>187350.76</v>
      </c>
      <c r="Y1977" s="7">
        <v>57620.542999999998</v>
      </c>
      <c r="Z1977" s="7">
        <v>50947.538999999997</v>
      </c>
      <c r="AA1977" s="7">
        <v>44274.534</v>
      </c>
      <c r="AB1977" s="8">
        <v>100</v>
      </c>
      <c r="AC1977" s="8">
        <v>100</v>
      </c>
      <c r="AD1977" s="5" t="s">
        <v>42</v>
      </c>
      <c r="AE1977" s="5" t="s">
        <v>42</v>
      </c>
      <c r="AF1977" s="7">
        <v>134056187</v>
      </c>
      <c r="AG1977" s="7">
        <v>134056187</v>
      </c>
      <c r="AH1977" s="7">
        <v>56918468</v>
      </c>
      <c r="AI1977" s="5">
        <v>28.18</v>
      </c>
      <c r="AJ1977" s="7">
        <v>172</v>
      </c>
      <c r="AK1977" s="7">
        <v>37774608</v>
      </c>
      <c r="AL1977" s="6">
        <v>341.48245600000001</v>
      </c>
      <c r="AM1977" s="7" t="s">
        <v>42</v>
      </c>
      <c r="AN1977" s="5" t="s">
        <v>42</v>
      </c>
    </row>
    <row r="1978" spans="1:40" x14ac:dyDescent="0.3">
      <c r="A1978" s="4" t="s">
        <v>2027</v>
      </c>
      <c r="B1978" s="2">
        <v>100532</v>
      </c>
      <c r="C1978" s="1" t="s">
        <v>41</v>
      </c>
      <c r="D1978" s="5">
        <v>1110.5772546000001</v>
      </c>
      <c r="E1978" s="6" t="s">
        <v>42</v>
      </c>
      <c r="F1978" s="6">
        <v>1250.824255</v>
      </c>
      <c r="G1978" s="5">
        <v>0.89</v>
      </c>
      <c r="H1978" s="5">
        <v>9.0883190883190892</v>
      </c>
      <c r="I1978" s="5">
        <v>0.89</v>
      </c>
      <c r="J1978" s="5">
        <v>9.0883190883190892</v>
      </c>
      <c r="K1978" s="5">
        <v>1.56954173301712</v>
      </c>
      <c r="L1978" s="5">
        <v>1.00774202673489</v>
      </c>
      <c r="M1978" s="5">
        <v>8.9230769999999993</v>
      </c>
      <c r="N1978" s="5" t="s">
        <v>42</v>
      </c>
      <c r="O1978" s="5" t="s">
        <v>42</v>
      </c>
      <c r="P1978" s="5" t="s">
        <v>42</v>
      </c>
      <c r="Q1978" s="5" t="s">
        <v>42</v>
      </c>
      <c r="R1978" s="5" t="s">
        <v>42</v>
      </c>
      <c r="S1978" s="1" t="s">
        <v>49</v>
      </c>
      <c r="T1978" s="7">
        <v>428410</v>
      </c>
      <c r="U1978" s="7">
        <v>332169</v>
      </c>
      <c r="V1978" s="7">
        <v>241382</v>
      </c>
      <c r="W1978" s="7">
        <v>201926</v>
      </c>
      <c r="X1978" s="7">
        <v>447361</v>
      </c>
      <c r="Y1978" s="7">
        <v>451231</v>
      </c>
      <c r="Z1978" s="7">
        <v>448395</v>
      </c>
      <c r="AA1978" s="7">
        <v>428410</v>
      </c>
      <c r="AB1978" s="5" t="s">
        <v>42</v>
      </c>
      <c r="AC1978" s="5" t="s">
        <v>42</v>
      </c>
      <c r="AD1978" s="5" t="s">
        <v>42</v>
      </c>
      <c r="AE1978" s="5" t="s">
        <v>42</v>
      </c>
      <c r="AF1978" s="7">
        <v>35538607</v>
      </c>
      <c r="AG1978" s="7">
        <v>35498977</v>
      </c>
      <c r="AH1978" s="7">
        <v>35395990</v>
      </c>
      <c r="AI1978" s="5">
        <v>58.41</v>
      </c>
      <c r="AJ1978" s="7">
        <v>212</v>
      </c>
      <c r="AK1978" s="7">
        <v>20334441</v>
      </c>
      <c r="AL1978" s="6">
        <v>648.66866700000003</v>
      </c>
      <c r="AM1978" s="7">
        <v>33505216</v>
      </c>
      <c r="AN1978" s="5">
        <v>96.239720000000005</v>
      </c>
    </row>
    <row r="1979" spans="1:40" x14ac:dyDescent="0.3">
      <c r="A1979" s="4" t="s">
        <v>2028</v>
      </c>
      <c r="B1979" s="2">
        <v>101352435</v>
      </c>
      <c r="C1979" s="1" t="s">
        <v>54</v>
      </c>
      <c r="D1979" s="5">
        <v>953.24366311999995</v>
      </c>
      <c r="E1979" s="6">
        <v>865.80466300000001</v>
      </c>
      <c r="F1979" s="6" t="s">
        <v>42</v>
      </c>
      <c r="G1979" s="5">
        <v>-0.112</v>
      </c>
      <c r="H1979" s="5" t="s">
        <v>799</v>
      </c>
      <c r="I1979" s="5">
        <v>-0.112</v>
      </c>
      <c r="J1979" s="5" t="s">
        <v>799</v>
      </c>
      <c r="K1979" s="5">
        <v>7.4326465900000009</v>
      </c>
      <c r="L1979" s="5">
        <v>6.9276218600000004</v>
      </c>
      <c r="M1979" s="5" t="s">
        <v>799</v>
      </c>
      <c r="N1979" s="5" t="s">
        <v>42</v>
      </c>
      <c r="O1979" s="5" t="s">
        <v>42</v>
      </c>
      <c r="P1979" s="5">
        <v>27.962557</v>
      </c>
      <c r="Q1979" s="5" t="s">
        <v>799</v>
      </c>
      <c r="R1979" s="5">
        <v>-8.566217</v>
      </c>
      <c r="S1979" s="1" t="s">
        <v>49</v>
      </c>
      <c r="T1979" s="7">
        <v>38023</v>
      </c>
      <c r="U1979" s="7">
        <v>46833</v>
      </c>
      <c r="V1979" s="7">
        <v>35806</v>
      </c>
      <c r="W1979" s="7">
        <v>30863</v>
      </c>
      <c r="X1979" s="7">
        <v>30963</v>
      </c>
      <c r="Y1979" s="7">
        <v>34662</v>
      </c>
      <c r="Z1979" s="7">
        <v>35239</v>
      </c>
      <c r="AA1979" s="7">
        <v>38023</v>
      </c>
      <c r="AB1979" s="8">
        <v>-15.18</v>
      </c>
      <c r="AC1979" s="5">
        <v>-40.749000000000002</v>
      </c>
      <c r="AD1979" s="5">
        <v>-289.71100000000001</v>
      </c>
      <c r="AE1979" s="5" t="s">
        <v>799</v>
      </c>
      <c r="AF1979" s="7">
        <v>203250000</v>
      </c>
      <c r="AG1979" s="7">
        <v>203250000</v>
      </c>
      <c r="AH1979" s="7">
        <v>202544000</v>
      </c>
      <c r="AI1979" s="5">
        <v>0.93</v>
      </c>
      <c r="AJ1979" s="7">
        <v>49</v>
      </c>
      <c r="AK1979" s="7">
        <v>1887527</v>
      </c>
      <c r="AL1979" s="6">
        <v>8.8525010000000002</v>
      </c>
      <c r="AM1979" s="7">
        <v>11300540</v>
      </c>
      <c r="AN1979" s="5">
        <v>5.5599100000000004</v>
      </c>
    </row>
    <row r="1980" spans="1:40" x14ac:dyDescent="0.3">
      <c r="A1980" s="4" t="s">
        <v>2029</v>
      </c>
      <c r="B1980" s="2">
        <v>4244702</v>
      </c>
      <c r="C1980" s="1" t="s">
        <v>54</v>
      </c>
      <c r="D1980" s="5">
        <v>1203.37796286</v>
      </c>
      <c r="E1980" s="6" t="s">
        <v>42</v>
      </c>
      <c r="F1980" s="6">
        <v>11327.969963000001</v>
      </c>
      <c r="G1980" s="5">
        <v>-2.42</v>
      </c>
      <c r="H1980" s="5" t="s">
        <v>799</v>
      </c>
      <c r="I1980" s="5">
        <v>-2.42</v>
      </c>
      <c r="J1980" s="5" t="s">
        <v>799</v>
      </c>
      <c r="K1980" s="5">
        <v>0.76750182</v>
      </c>
      <c r="L1980" s="5">
        <v>0.77757485949894001</v>
      </c>
      <c r="M1980" s="5">
        <v>4.1444786508367999</v>
      </c>
      <c r="N1980" s="5" t="s">
        <v>42</v>
      </c>
      <c r="O1980" s="5" t="s">
        <v>42</v>
      </c>
      <c r="P1980" s="5" t="s">
        <v>42</v>
      </c>
      <c r="Q1980" s="5" t="s">
        <v>42</v>
      </c>
      <c r="R1980" s="5" t="s">
        <v>42</v>
      </c>
      <c r="S1980" s="1" t="s">
        <v>49</v>
      </c>
      <c r="T1980" s="7">
        <v>126728</v>
      </c>
      <c r="U1980" s="7">
        <v>504029</v>
      </c>
      <c r="V1980" s="7">
        <v>351232</v>
      </c>
      <c r="W1980" s="7">
        <v>-1409324</v>
      </c>
      <c r="X1980" s="7">
        <v>-227771</v>
      </c>
      <c r="Y1980" s="7">
        <v>375926</v>
      </c>
      <c r="Z1980" s="7">
        <v>524992</v>
      </c>
      <c r="AA1980" s="7">
        <v>126728</v>
      </c>
      <c r="AB1980" s="5">
        <v>62.856000000000002</v>
      </c>
      <c r="AC1980" s="5">
        <v>76.963999999999999</v>
      </c>
      <c r="AD1980" s="5" t="s">
        <v>42</v>
      </c>
      <c r="AE1980" s="5" t="s">
        <v>42</v>
      </c>
      <c r="AF1980" s="7">
        <v>103650126</v>
      </c>
      <c r="AG1980" s="7">
        <v>103622239</v>
      </c>
      <c r="AH1980" s="7">
        <v>96186425</v>
      </c>
      <c r="AI1980" s="8">
        <v>68.099999999999994</v>
      </c>
      <c r="AJ1980" s="7">
        <v>252</v>
      </c>
      <c r="AK1980" s="7">
        <v>70585971</v>
      </c>
      <c r="AL1980" s="6">
        <v>819.50312299999996</v>
      </c>
      <c r="AM1980" s="7">
        <v>102968006</v>
      </c>
      <c r="AN1980" s="8">
        <v>99.341899999999995</v>
      </c>
    </row>
    <row r="1981" spans="1:40" x14ac:dyDescent="0.3">
      <c r="A1981" s="4" t="s">
        <v>2030</v>
      </c>
      <c r="B1981" s="2">
        <v>4121692</v>
      </c>
      <c r="C1981" s="1" t="s">
        <v>41</v>
      </c>
      <c r="D1981" s="5">
        <v>1038.1539780000001</v>
      </c>
      <c r="E1981" s="6">
        <v>4724.1539780000003</v>
      </c>
      <c r="F1981" s="6">
        <v>4724.1539780000003</v>
      </c>
      <c r="G1981" s="8">
        <v>1.417</v>
      </c>
      <c r="H1981" s="5" t="s">
        <v>799</v>
      </c>
      <c r="I1981" s="8">
        <v>1.417</v>
      </c>
      <c r="J1981" s="5" t="s">
        <v>799</v>
      </c>
      <c r="K1981" s="5" t="s">
        <v>799</v>
      </c>
      <c r="L1981" s="5">
        <v>2.4992005100000001</v>
      </c>
      <c r="M1981" s="5" t="s">
        <v>799</v>
      </c>
      <c r="N1981" s="5" t="s">
        <v>799</v>
      </c>
      <c r="O1981" s="5">
        <v>1.56619904485758</v>
      </c>
      <c r="P1981" s="5">
        <v>1.401826</v>
      </c>
      <c r="Q1981" s="5">
        <v>15.997812</v>
      </c>
      <c r="R1981" s="5">
        <v>15.997812</v>
      </c>
      <c r="S1981" s="1" t="s">
        <v>49</v>
      </c>
      <c r="T1981" s="7">
        <v>3134000</v>
      </c>
      <c r="U1981" s="7">
        <v>3928000</v>
      </c>
      <c r="V1981" s="7">
        <v>6134000</v>
      </c>
      <c r="W1981" s="7">
        <v>5943000</v>
      </c>
      <c r="X1981" s="7">
        <v>3370000</v>
      </c>
      <c r="Y1981" s="7">
        <v>3220000</v>
      </c>
      <c r="Z1981" s="7">
        <v>3159000</v>
      </c>
      <c r="AA1981" s="7">
        <v>3134000</v>
      </c>
      <c r="AB1981" s="8">
        <v>44.48</v>
      </c>
      <c r="AC1981" s="5">
        <v>47.329000000000001</v>
      </c>
      <c r="AD1981" s="5">
        <v>-1.4359999999999999</v>
      </c>
      <c r="AE1981" s="8">
        <v>4.0949999999999998</v>
      </c>
      <c r="AF1981" s="7">
        <v>66359146</v>
      </c>
      <c r="AG1981" s="7">
        <v>66280827</v>
      </c>
      <c r="AH1981" s="7">
        <v>63424315</v>
      </c>
      <c r="AI1981" s="5">
        <v>41.69</v>
      </c>
      <c r="AJ1981" s="7">
        <v>192</v>
      </c>
      <c r="AK1981" s="7">
        <v>27692380</v>
      </c>
      <c r="AL1981" s="6">
        <v>432.83189900000002</v>
      </c>
      <c r="AM1981" s="7">
        <v>35754378</v>
      </c>
      <c r="AN1981" s="5">
        <v>53.830249999999999</v>
      </c>
    </row>
    <row r="1982" spans="1:40" x14ac:dyDescent="0.3">
      <c r="A1982" s="4" t="s">
        <v>2031</v>
      </c>
      <c r="B1982" s="2">
        <v>4964032</v>
      </c>
      <c r="C1982" s="1" t="s">
        <v>41</v>
      </c>
      <c r="D1982" s="5">
        <v>1105.53511712</v>
      </c>
      <c r="E1982" s="6">
        <v>1215.4111170000001</v>
      </c>
      <c r="F1982" s="6" t="s">
        <v>42</v>
      </c>
      <c r="G1982" s="5">
        <v>0.31900000000000001</v>
      </c>
      <c r="H1982" s="5">
        <v>49.540984000000002</v>
      </c>
      <c r="I1982" s="5">
        <v>0.31900000000000001</v>
      </c>
      <c r="J1982" s="5">
        <v>49.540984000000002</v>
      </c>
      <c r="K1982" s="5" t="s">
        <v>799</v>
      </c>
      <c r="L1982" s="5">
        <v>1.90086803</v>
      </c>
      <c r="M1982" s="5">
        <v>13.208042000000001</v>
      </c>
      <c r="N1982" s="5" t="s">
        <v>42</v>
      </c>
      <c r="O1982" s="5" t="s">
        <v>42</v>
      </c>
      <c r="P1982" s="5">
        <v>2.866225</v>
      </c>
      <c r="Q1982" s="5">
        <v>14.032501999999999</v>
      </c>
      <c r="R1982" s="5">
        <v>14.032501999999999</v>
      </c>
      <c r="S1982" s="1" t="s">
        <v>43</v>
      </c>
      <c r="T1982" s="7">
        <v>424046</v>
      </c>
      <c r="U1982" s="7">
        <v>444849</v>
      </c>
      <c r="V1982" s="7">
        <v>388225</v>
      </c>
      <c r="W1982" s="7">
        <v>308632</v>
      </c>
      <c r="X1982" s="7">
        <v>424046</v>
      </c>
      <c r="Y1982" s="7">
        <v>431157</v>
      </c>
      <c r="Z1982" s="7">
        <v>438190</v>
      </c>
      <c r="AA1982" s="7">
        <v>441632</v>
      </c>
      <c r="AB1982" s="5">
        <v>59.832999999999998</v>
      </c>
      <c r="AC1982" s="5">
        <v>59.832999999999998</v>
      </c>
      <c r="AD1982" s="5">
        <v>19.268000000000001</v>
      </c>
      <c r="AE1982" s="5">
        <v>19.268000000000001</v>
      </c>
      <c r="AF1982" s="7">
        <v>36547361</v>
      </c>
      <c r="AG1982" s="7">
        <v>36407314</v>
      </c>
      <c r="AH1982" s="7">
        <v>36064946</v>
      </c>
      <c r="AI1982" s="8">
        <v>101.07</v>
      </c>
      <c r="AJ1982" s="7">
        <v>238</v>
      </c>
      <c r="AK1982" s="7">
        <v>36974989</v>
      </c>
      <c r="AL1982" s="6">
        <v>1117.3841669999999</v>
      </c>
      <c r="AM1982" s="7">
        <v>35879991</v>
      </c>
      <c r="AN1982" s="8">
        <v>98.078599999999994</v>
      </c>
    </row>
    <row r="1983" spans="1:40" x14ac:dyDescent="0.3">
      <c r="A1983" s="4" t="s">
        <v>2032</v>
      </c>
      <c r="B1983" s="2">
        <v>5116714</v>
      </c>
      <c r="C1983" s="1" t="s">
        <v>54</v>
      </c>
      <c r="D1983" s="5">
        <v>1495.53262986</v>
      </c>
      <c r="E1983" s="6">
        <v>1434.811629</v>
      </c>
      <c r="F1983" s="6" t="s">
        <v>42</v>
      </c>
      <c r="G1983" s="5">
        <v>-0.249</v>
      </c>
      <c r="H1983" s="5" t="s">
        <v>799</v>
      </c>
      <c r="I1983" s="5">
        <v>-0.249</v>
      </c>
      <c r="J1983" s="5" t="s">
        <v>799</v>
      </c>
      <c r="K1983" s="5">
        <v>15.18890201</v>
      </c>
      <c r="L1983" s="5">
        <v>5.8704083999999996</v>
      </c>
      <c r="M1983" s="5" t="s">
        <v>799</v>
      </c>
      <c r="N1983" s="5" t="s">
        <v>42</v>
      </c>
      <c r="O1983" s="5" t="s">
        <v>42</v>
      </c>
      <c r="P1983" s="5">
        <v>3.541547</v>
      </c>
      <c r="Q1983" s="5" t="s">
        <v>799</v>
      </c>
      <c r="R1983" s="5">
        <v>-25.809678000000002</v>
      </c>
      <c r="S1983" s="1" t="s">
        <v>45</v>
      </c>
      <c r="T1983" s="7">
        <v>356299</v>
      </c>
      <c r="U1983" s="7">
        <v>280910</v>
      </c>
      <c r="V1983" s="7">
        <v>213233</v>
      </c>
      <c r="W1983" s="7">
        <v>148677</v>
      </c>
      <c r="X1983" s="7">
        <v>405137</v>
      </c>
      <c r="Y1983" s="7">
        <v>389956</v>
      </c>
      <c r="Z1983" s="7">
        <v>373671</v>
      </c>
      <c r="AA1983" s="7">
        <v>356299</v>
      </c>
      <c r="AB1983" s="5">
        <v>65.194999999999993</v>
      </c>
      <c r="AC1983" s="5">
        <v>67.137</v>
      </c>
      <c r="AD1983" s="5">
        <v>-31.382000000000001</v>
      </c>
      <c r="AE1983" s="5">
        <v>-13.946</v>
      </c>
      <c r="AF1983" s="7">
        <v>58084028</v>
      </c>
      <c r="AG1983" s="7">
        <v>57702001</v>
      </c>
      <c r="AH1983" s="7">
        <v>55609110</v>
      </c>
      <c r="AI1983" s="5">
        <v>97.64</v>
      </c>
      <c r="AJ1983" s="7">
        <v>250</v>
      </c>
      <c r="AK1983" s="7">
        <v>56750902</v>
      </c>
      <c r="AL1983" s="6">
        <v>1460.2007080000001</v>
      </c>
      <c r="AM1983" s="7">
        <v>55109613</v>
      </c>
      <c r="AN1983" s="5">
        <v>94.813739999999996</v>
      </c>
    </row>
    <row r="1984" spans="1:40" x14ac:dyDescent="0.3">
      <c r="A1984" s="4" t="s">
        <v>2033</v>
      </c>
      <c r="B1984" s="2">
        <v>4977885</v>
      </c>
      <c r="C1984" s="1" t="s">
        <v>54</v>
      </c>
      <c r="D1984" s="5">
        <v>986.20840176000002</v>
      </c>
      <c r="E1984" s="6">
        <v>1076.4404010000001</v>
      </c>
      <c r="F1984" s="6" t="s">
        <v>42</v>
      </c>
      <c r="G1984" s="5">
        <v>-0.17</v>
      </c>
      <c r="H1984" s="5" t="s">
        <v>799</v>
      </c>
      <c r="I1984" s="5">
        <v>-0.17</v>
      </c>
      <c r="J1984" s="5" t="s">
        <v>799</v>
      </c>
      <c r="K1984" s="5">
        <v>1.82674772</v>
      </c>
      <c r="L1984" s="5">
        <v>1.82674772</v>
      </c>
      <c r="M1984" s="5" t="s">
        <v>799</v>
      </c>
      <c r="N1984" s="5" t="s">
        <v>42</v>
      </c>
      <c r="O1984" s="5" t="s">
        <v>42</v>
      </c>
      <c r="P1984" s="5">
        <v>2.6011660000000001</v>
      </c>
      <c r="Q1984" s="5">
        <v>14.339346000000001</v>
      </c>
      <c r="R1984" s="5">
        <v>14.339346000000001</v>
      </c>
      <c r="S1984" s="1" t="s">
        <v>49</v>
      </c>
      <c r="T1984" s="7">
        <v>238718</v>
      </c>
      <c r="U1984" s="7">
        <v>180364</v>
      </c>
      <c r="V1984" s="7">
        <v>121622</v>
      </c>
      <c r="W1984" s="7">
        <v>100273</v>
      </c>
      <c r="X1984" s="7">
        <v>413830</v>
      </c>
      <c r="Y1984" s="7">
        <v>357245</v>
      </c>
      <c r="Z1984" s="7">
        <v>287633</v>
      </c>
      <c r="AA1984" s="7">
        <v>238718</v>
      </c>
      <c r="AB1984" s="5">
        <v>23.844000000000001</v>
      </c>
      <c r="AC1984" s="5">
        <v>40.956000000000003</v>
      </c>
      <c r="AD1984" s="5">
        <v>-14.195</v>
      </c>
      <c r="AE1984" s="5">
        <v>16.835000000000001</v>
      </c>
      <c r="AF1984" s="7">
        <v>77155896</v>
      </c>
      <c r="AG1984" s="7">
        <v>77081039</v>
      </c>
      <c r="AH1984" s="7">
        <v>70226633</v>
      </c>
      <c r="AI1984" s="5">
        <v>86.39</v>
      </c>
      <c r="AJ1984" s="7">
        <v>297</v>
      </c>
      <c r="AK1984" s="7">
        <v>70879730</v>
      </c>
      <c r="AL1984" s="6">
        <v>851.97435399999995</v>
      </c>
      <c r="AM1984" s="7">
        <v>80907173</v>
      </c>
      <c r="AN1984" s="5">
        <v>98.610420000000005</v>
      </c>
    </row>
    <row r="1985" spans="1:40" x14ac:dyDescent="0.3">
      <c r="A1985" s="4" t="s">
        <v>2034</v>
      </c>
      <c r="B1985" s="2">
        <v>4844747</v>
      </c>
      <c r="C1985" s="1" t="s">
        <v>41</v>
      </c>
      <c r="D1985" s="5">
        <v>1132.8655885200001</v>
      </c>
      <c r="E1985" s="6">
        <v>1142.8545879999999</v>
      </c>
      <c r="F1985" s="6" t="s">
        <v>42</v>
      </c>
      <c r="G1985" s="5">
        <v>0.69</v>
      </c>
      <c r="H1985" s="5">
        <v>15.009548000000001</v>
      </c>
      <c r="I1985" s="5">
        <v>0.69</v>
      </c>
      <c r="J1985" s="5">
        <v>15.009548000000001</v>
      </c>
      <c r="K1985" s="5">
        <v>1.8551591199999999</v>
      </c>
      <c r="L1985" s="5">
        <v>1.2293415400000001</v>
      </c>
      <c r="M1985" s="5">
        <v>3.7031800000000001</v>
      </c>
      <c r="N1985" s="5" t="s">
        <v>42</v>
      </c>
      <c r="O1985" s="5" t="s">
        <v>42</v>
      </c>
      <c r="P1985" s="5">
        <v>0.36176799999999998</v>
      </c>
      <c r="Q1985" s="5">
        <v>8.7427010000000003</v>
      </c>
      <c r="R1985" s="5">
        <v>8.7427010000000003</v>
      </c>
      <c r="S1985" s="1" t="s">
        <v>47</v>
      </c>
      <c r="T1985" s="7">
        <v>3259809</v>
      </c>
      <c r="U1985" s="7">
        <v>3787721</v>
      </c>
      <c r="V1985" s="7">
        <v>3529935</v>
      </c>
      <c r="W1985" s="7">
        <v>3150806</v>
      </c>
      <c r="X1985" s="7">
        <v>3159084</v>
      </c>
      <c r="Y1985" s="7">
        <v>3259809</v>
      </c>
      <c r="Z1985" s="7">
        <v>3460844</v>
      </c>
      <c r="AA1985" s="7">
        <v>3593764</v>
      </c>
      <c r="AB1985" s="8">
        <v>12.242000000000001</v>
      </c>
      <c r="AC1985" s="8">
        <v>12.477</v>
      </c>
      <c r="AD1985" s="8">
        <v>3.843</v>
      </c>
      <c r="AE1985" s="8">
        <v>3.9420000000000002</v>
      </c>
      <c r="AF1985" s="7">
        <v>24005107</v>
      </c>
      <c r="AG1985" s="7">
        <v>24243848</v>
      </c>
      <c r="AH1985" s="7">
        <v>24960231</v>
      </c>
      <c r="AI1985" s="5">
        <v>102.31</v>
      </c>
      <c r="AJ1985" s="7">
        <v>250</v>
      </c>
      <c r="AK1985" s="7">
        <v>24576162</v>
      </c>
      <c r="AL1985" s="6">
        <v>1159.0117990000001</v>
      </c>
      <c r="AM1985" s="7">
        <v>22003650</v>
      </c>
      <c r="AN1985" s="5">
        <v>91.598879999999994</v>
      </c>
    </row>
    <row r="1986" spans="1:40" x14ac:dyDescent="0.3">
      <c r="A1986" s="4" t="s">
        <v>2035</v>
      </c>
      <c r="B1986" s="2">
        <v>4810709</v>
      </c>
      <c r="C1986" s="1" t="s">
        <v>41</v>
      </c>
      <c r="D1986" s="5">
        <v>1228.46930952</v>
      </c>
      <c r="E1986" s="6">
        <v>1342.1583089999999</v>
      </c>
      <c r="F1986" s="6" t="s">
        <v>42</v>
      </c>
      <c r="G1986" s="5">
        <v>-4.4999999999999998E-2</v>
      </c>
      <c r="H1986" s="5" t="s">
        <v>799</v>
      </c>
      <c r="I1986" s="5">
        <v>-4.4999999999999998E-2</v>
      </c>
      <c r="J1986" s="5" t="s">
        <v>799</v>
      </c>
      <c r="K1986" s="5">
        <v>2.1283255099999998</v>
      </c>
      <c r="L1986" s="5">
        <v>0.34231060000000002</v>
      </c>
      <c r="M1986" s="5" t="s">
        <v>799</v>
      </c>
      <c r="N1986" s="5" t="s">
        <v>42</v>
      </c>
      <c r="O1986" s="5" t="s">
        <v>42</v>
      </c>
      <c r="P1986" s="5">
        <v>1.6528290000000001</v>
      </c>
      <c r="Q1986" s="5">
        <v>37.159343</v>
      </c>
      <c r="R1986" s="5">
        <v>37.159343</v>
      </c>
      <c r="S1986" s="1" t="s">
        <v>63</v>
      </c>
      <c r="T1986" s="7">
        <v>788942</v>
      </c>
      <c r="U1986" s="7">
        <v>627124</v>
      </c>
      <c r="V1986" s="7">
        <v>628372</v>
      </c>
      <c r="W1986" s="7">
        <v>513085</v>
      </c>
      <c r="X1986" s="7">
        <v>812037</v>
      </c>
      <c r="Y1986" s="7">
        <v>788942</v>
      </c>
      <c r="Z1986" s="7">
        <v>743248</v>
      </c>
      <c r="AA1986" s="7">
        <v>700497</v>
      </c>
      <c r="AB1986" s="8">
        <v>29.86</v>
      </c>
      <c r="AC1986" s="5">
        <v>30.314</v>
      </c>
      <c r="AD1986" s="8">
        <v>3.8759999999999999</v>
      </c>
      <c r="AE1986" s="8">
        <v>3.8330000000000002</v>
      </c>
      <c r="AF1986" s="7">
        <v>875444828</v>
      </c>
      <c r="AG1986" s="7">
        <v>831925373</v>
      </c>
      <c r="AH1986" s="7">
        <v>723292600</v>
      </c>
      <c r="AI1986" s="8">
        <v>10.19</v>
      </c>
      <c r="AJ1986" s="7">
        <v>375</v>
      </c>
      <c r="AK1986" s="7">
        <v>92077429</v>
      </c>
      <c r="AL1986" s="6">
        <v>125.225303</v>
      </c>
      <c r="AM1986" s="7">
        <v>897213791</v>
      </c>
      <c r="AN1986" s="5">
        <v>99.327740000000006</v>
      </c>
    </row>
    <row r="1987" spans="1:40" x14ac:dyDescent="0.3">
      <c r="A1987" s="4" t="s">
        <v>2036</v>
      </c>
      <c r="B1987" s="2">
        <v>102614</v>
      </c>
      <c r="C1987" s="1" t="s">
        <v>41</v>
      </c>
      <c r="D1987" s="5">
        <v>1043.0015777599999</v>
      </c>
      <c r="E1987" s="6" t="s">
        <v>42</v>
      </c>
      <c r="F1987" s="6">
        <v>2295.9925780000003</v>
      </c>
      <c r="G1987" s="5">
        <v>0.41499999999999998</v>
      </c>
      <c r="H1987" s="5">
        <v>10.1942857142857</v>
      </c>
      <c r="I1987" s="5">
        <v>0.41499999999999998</v>
      </c>
      <c r="J1987" s="5">
        <v>10.1942857142857</v>
      </c>
      <c r="K1987" s="5">
        <v>0.92610988017867801</v>
      </c>
      <c r="L1987" s="5">
        <v>0.63597276460249996</v>
      </c>
      <c r="M1987" s="5">
        <v>115.844156</v>
      </c>
      <c r="N1987" s="5" t="s">
        <v>42</v>
      </c>
      <c r="O1987" s="5" t="s">
        <v>42</v>
      </c>
      <c r="P1987" s="5" t="s">
        <v>42</v>
      </c>
      <c r="Q1987" s="5" t="s">
        <v>42</v>
      </c>
      <c r="R1987" s="5" t="s">
        <v>42</v>
      </c>
      <c r="S1987" s="1" t="s">
        <v>49</v>
      </c>
      <c r="T1987" s="7">
        <v>403355</v>
      </c>
      <c r="U1987" s="7">
        <v>436523</v>
      </c>
      <c r="V1987" s="7">
        <v>357284</v>
      </c>
      <c r="W1987" s="7">
        <v>381741</v>
      </c>
      <c r="X1987" s="7">
        <v>385401</v>
      </c>
      <c r="Y1987" s="7">
        <v>391694</v>
      </c>
      <c r="Z1987" s="7">
        <v>399483</v>
      </c>
      <c r="AA1987" s="7">
        <v>403355</v>
      </c>
      <c r="AB1987" s="5" t="s">
        <v>42</v>
      </c>
      <c r="AC1987" s="5" t="s">
        <v>42</v>
      </c>
      <c r="AD1987" s="5" t="s">
        <v>42</v>
      </c>
      <c r="AE1987" s="5" t="s">
        <v>42</v>
      </c>
      <c r="AF1987" s="7">
        <v>58397094</v>
      </c>
      <c r="AG1987" s="7">
        <v>58481418</v>
      </c>
      <c r="AH1987" s="7">
        <v>59421498</v>
      </c>
      <c r="AI1987" s="5">
        <v>72.209999999999994</v>
      </c>
      <c r="AJ1987" s="7">
        <v>233</v>
      </c>
      <c r="AK1987" s="7">
        <v>42216716</v>
      </c>
      <c r="AL1987" s="6">
        <v>753.14621299999999</v>
      </c>
      <c r="AM1987" s="7">
        <v>56604184</v>
      </c>
      <c r="AN1987" s="5">
        <v>96.818520000000007</v>
      </c>
    </row>
    <row r="1988" spans="1:40" x14ac:dyDescent="0.3">
      <c r="A1988" s="4" t="s">
        <v>2037</v>
      </c>
      <c r="B1988" s="2">
        <v>10409085</v>
      </c>
      <c r="C1988" s="1" t="s">
        <v>54</v>
      </c>
      <c r="D1988" s="5">
        <v>1040.43328064</v>
      </c>
      <c r="E1988" s="6">
        <v>3273.16428</v>
      </c>
      <c r="F1988" s="6">
        <v>3272.7872810000003</v>
      </c>
      <c r="G1988" s="5">
        <v>-0.214</v>
      </c>
      <c r="H1988" s="5" t="s">
        <v>799</v>
      </c>
      <c r="I1988" s="5">
        <v>-0.214</v>
      </c>
      <c r="J1988" s="5" t="s">
        <v>799</v>
      </c>
      <c r="K1988" s="5" t="s">
        <v>799</v>
      </c>
      <c r="L1988" s="5">
        <v>1.1863349700000001</v>
      </c>
      <c r="M1988" s="5">
        <v>7.2358409999999997</v>
      </c>
      <c r="N1988" s="5">
        <v>5.9412073616218199</v>
      </c>
      <c r="O1988" s="5">
        <v>6.0304532593282598</v>
      </c>
      <c r="P1988" s="5">
        <v>1.926177</v>
      </c>
      <c r="Q1988" s="5">
        <v>7.423063</v>
      </c>
      <c r="R1988" s="5">
        <v>7.423063</v>
      </c>
      <c r="S1988" s="1" t="s">
        <v>49</v>
      </c>
      <c r="T1988" s="7">
        <v>1601138</v>
      </c>
      <c r="U1988" s="7">
        <v>1496137</v>
      </c>
      <c r="V1988" s="7">
        <v>1487013</v>
      </c>
      <c r="W1988" s="7">
        <v>1426489</v>
      </c>
      <c r="X1988" s="7">
        <v>1699306</v>
      </c>
      <c r="Y1988" s="7">
        <v>1668613</v>
      </c>
      <c r="Z1988" s="7">
        <v>1631027</v>
      </c>
      <c r="AA1988" s="7">
        <v>1601138</v>
      </c>
      <c r="AB1988" s="5">
        <v>58.579000000000001</v>
      </c>
      <c r="AC1988" s="5">
        <v>58.460999999999999</v>
      </c>
      <c r="AD1988" s="5">
        <v>26.707000000000001</v>
      </c>
      <c r="AE1988" s="5">
        <v>25.338999999999999</v>
      </c>
      <c r="AF1988" s="7">
        <v>60772972</v>
      </c>
      <c r="AG1988" s="7">
        <v>60714503</v>
      </c>
      <c r="AH1988" s="7">
        <v>61652633</v>
      </c>
      <c r="AI1988" s="5">
        <v>34.42</v>
      </c>
      <c r="AJ1988" s="7">
        <v>170</v>
      </c>
      <c r="AK1988" s="7">
        <v>20917957</v>
      </c>
      <c r="AL1988" s="6">
        <v>358.11542300000002</v>
      </c>
      <c r="AM1988" s="7">
        <v>35216788</v>
      </c>
      <c r="AN1988" s="5">
        <v>57.94811</v>
      </c>
    </row>
    <row r="1989" spans="1:40" x14ac:dyDescent="0.3">
      <c r="A1989" s="4" t="s">
        <v>2038</v>
      </c>
      <c r="B1989" s="2">
        <v>4968391</v>
      </c>
      <c r="C1989" s="1" t="s">
        <v>41</v>
      </c>
      <c r="D1989" s="5">
        <v>1071.8185389600001</v>
      </c>
      <c r="E1989" s="6">
        <v>959.60553800000002</v>
      </c>
      <c r="F1989" s="6" t="s">
        <v>42</v>
      </c>
      <c r="G1989" s="5">
        <v>-0.09</v>
      </c>
      <c r="H1989" s="5" t="s">
        <v>799</v>
      </c>
      <c r="I1989" s="5">
        <v>-0.09</v>
      </c>
      <c r="J1989" s="5" t="s">
        <v>799</v>
      </c>
      <c r="K1989" s="5">
        <v>1.2005332799999999</v>
      </c>
      <c r="L1989" s="5">
        <v>1.1969137000000001</v>
      </c>
      <c r="M1989" s="5" t="s">
        <v>799</v>
      </c>
      <c r="N1989" s="5" t="s">
        <v>42</v>
      </c>
      <c r="O1989" s="5" t="s">
        <v>42</v>
      </c>
      <c r="P1989" s="5">
        <v>1.457198</v>
      </c>
      <c r="Q1989" s="5">
        <v>21.263611999999998</v>
      </c>
      <c r="R1989" s="5">
        <v>21.263611999999998</v>
      </c>
      <c r="S1989" s="1" t="s">
        <v>47</v>
      </c>
      <c r="T1989" s="7">
        <v>657274</v>
      </c>
      <c r="U1989" s="7">
        <v>691321</v>
      </c>
      <c r="V1989" s="7">
        <v>777552</v>
      </c>
      <c r="W1989" s="7">
        <v>656902</v>
      </c>
      <c r="X1989" s="7">
        <v>658528</v>
      </c>
      <c r="Y1989" s="7">
        <v>657274</v>
      </c>
      <c r="Z1989" s="7">
        <v>657503</v>
      </c>
      <c r="AA1989" s="7">
        <v>640003</v>
      </c>
      <c r="AB1989" s="5">
        <v>26.155999999999999</v>
      </c>
      <c r="AC1989" s="5">
        <v>25.135000000000002</v>
      </c>
      <c r="AD1989" s="8">
        <v>7.516</v>
      </c>
      <c r="AE1989" s="8">
        <v>6.2839999999999998</v>
      </c>
      <c r="AF1989" s="7">
        <v>29024000</v>
      </c>
      <c r="AG1989" s="7">
        <v>28969000</v>
      </c>
      <c r="AH1989" s="7">
        <v>27746000</v>
      </c>
      <c r="AI1989" s="5">
        <v>68.48</v>
      </c>
      <c r="AJ1989" s="7">
        <v>220</v>
      </c>
      <c r="AK1989" s="7">
        <v>19879426</v>
      </c>
      <c r="AL1989" s="6">
        <v>733.94840699999997</v>
      </c>
      <c r="AM1989" s="7">
        <v>24192413</v>
      </c>
      <c r="AN1989" s="8">
        <v>83.333500000000001</v>
      </c>
    </row>
    <row r="1990" spans="1:40" x14ac:dyDescent="0.3">
      <c r="A1990" s="4" t="s">
        <v>2039</v>
      </c>
      <c r="B1990" s="2">
        <v>4122365</v>
      </c>
      <c r="C1990" s="1" t="s">
        <v>54</v>
      </c>
      <c r="D1990" s="5">
        <v>1121.0822271</v>
      </c>
      <c r="E1990" s="6">
        <v>3388.3822270000001</v>
      </c>
      <c r="F1990" s="6" t="s">
        <v>42</v>
      </c>
      <c r="G1990" s="5">
        <v>-2.6890000000000001</v>
      </c>
      <c r="H1990" s="5" t="s">
        <v>799</v>
      </c>
      <c r="I1990" s="5">
        <v>-1.2</v>
      </c>
      <c r="J1990" s="5" t="s">
        <v>799</v>
      </c>
      <c r="K1990" s="5" t="s">
        <v>799</v>
      </c>
      <c r="L1990" s="5">
        <v>1.6061566300000001</v>
      </c>
      <c r="M1990" s="5" t="s">
        <v>799</v>
      </c>
      <c r="N1990" s="5" t="s">
        <v>42</v>
      </c>
      <c r="O1990" s="5" t="s">
        <v>42</v>
      </c>
      <c r="P1990" s="5">
        <v>0.244282</v>
      </c>
      <c r="Q1990" s="5">
        <v>8.5624669999999998</v>
      </c>
      <c r="R1990" s="5">
        <v>8.5624669999999998</v>
      </c>
      <c r="S1990" s="1" t="s">
        <v>49</v>
      </c>
      <c r="T1990" s="7">
        <v>16917400</v>
      </c>
      <c r="U1990" s="7">
        <v>20245800</v>
      </c>
      <c r="V1990" s="7">
        <v>10648200</v>
      </c>
      <c r="W1990" s="7">
        <v>7301800</v>
      </c>
      <c r="X1990" s="7">
        <v>13870800</v>
      </c>
      <c r="Y1990" s="7">
        <v>15457200</v>
      </c>
      <c r="Z1990" s="7">
        <v>16220700</v>
      </c>
      <c r="AA1990" s="7">
        <v>16917400</v>
      </c>
      <c r="AB1990" s="8">
        <v>6.1239999999999997</v>
      </c>
      <c r="AC1990" s="8">
        <v>3.968</v>
      </c>
      <c r="AD1990" s="8">
        <v>3.9249999999999998</v>
      </c>
      <c r="AE1990" s="8">
        <v>1.3029999999999999</v>
      </c>
      <c r="AF1990" s="7">
        <v>63655781</v>
      </c>
      <c r="AG1990" s="7">
        <v>64510043</v>
      </c>
      <c r="AH1990" s="7">
        <v>64665992</v>
      </c>
      <c r="AI1990" s="5">
        <v>104.74</v>
      </c>
      <c r="AJ1990" s="7">
        <v>262</v>
      </c>
      <c r="AK1990" s="7">
        <v>66188661</v>
      </c>
      <c r="AL1990" s="6">
        <v>1174.1868460000001</v>
      </c>
      <c r="AM1990" s="7">
        <v>58289211</v>
      </c>
      <c r="AN1990" s="5">
        <v>92.236819999999994</v>
      </c>
    </row>
    <row r="1991" spans="1:40" x14ac:dyDescent="0.3">
      <c r="A1991" s="4" t="s">
        <v>2040</v>
      </c>
      <c r="B1991" s="2">
        <v>117245140</v>
      </c>
      <c r="C1991" s="1" t="s">
        <v>54</v>
      </c>
      <c r="D1991" s="5">
        <v>1128.3623346500001</v>
      </c>
      <c r="E1991" s="6">
        <v>999.61233400000003</v>
      </c>
      <c r="F1991" s="6">
        <v>970.945335</v>
      </c>
      <c r="G1991" s="5">
        <v>0.36</v>
      </c>
      <c r="H1991" s="5">
        <v>31.961147</v>
      </c>
      <c r="I1991" s="5">
        <v>0.36</v>
      </c>
      <c r="J1991" s="5">
        <v>31.961147</v>
      </c>
      <c r="K1991" s="5">
        <v>3.0941926685971799</v>
      </c>
      <c r="L1991" s="5">
        <v>3.0941926685971799</v>
      </c>
      <c r="M1991" s="5">
        <v>3.219344</v>
      </c>
      <c r="N1991" s="5" t="s">
        <v>42</v>
      </c>
      <c r="O1991" s="5" t="s">
        <v>42</v>
      </c>
      <c r="P1991" s="5">
        <v>2.5688059999999999</v>
      </c>
      <c r="Q1991" s="5">
        <v>21.000259</v>
      </c>
      <c r="R1991" s="5">
        <v>21.000259</v>
      </c>
      <c r="S1991" s="1" t="s">
        <v>49</v>
      </c>
      <c r="T1991" s="7">
        <v>283398</v>
      </c>
      <c r="U1991" s="7">
        <v>187602</v>
      </c>
      <c r="V1991" s="7" t="s">
        <v>42</v>
      </c>
      <c r="W1991" s="7" t="s">
        <v>42</v>
      </c>
      <c r="X1991" s="7">
        <v>389136</v>
      </c>
      <c r="Y1991" s="7">
        <v>348468</v>
      </c>
      <c r="Z1991" s="7">
        <v>315023</v>
      </c>
      <c r="AA1991" s="7">
        <v>283398</v>
      </c>
      <c r="AB1991" s="5">
        <v>33.938000000000002</v>
      </c>
      <c r="AC1991" s="5">
        <v>32.457000000000001</v>
      </c>
      <c r="AD1991" s="8">
        <v>11.606999999999999</v>
      </c>
      <c r="AE1991" s="8">
        <v>11.988</v>
      </c>
      <c r="AF1991" s="7">
        <v>32658823</v>
      </c>
      <c r="AG1991" s="7">
        <v>32658823</v>
      </c>
      <c r="AH1991" s="7" t="s">
        <v>42</v>
      </c>
      <c r="AI1991" s="5">
        <v>43.42</v>
      </c>
      <c r="AJ1991" s="7">
        <v>100</v>
      </c>
      <c r="AK1991" s="7">
        <v>14180732</v>
      </c>
      <c r="AL1991" s="6">
        <v>489.94429000000002</v>
      </c>
      <c r="AM1991" s="7">
        <v>20371561</v>
      </c>
      <c r="AN1991" s="8">
        <v>62.376899999999999</v>
      </c>
    </row>
    <row r="1992" spans="1:40" x14ac:dyDescent="0.3">
      <c r="A1992" s="4" t="s">
        <v>2041</v>
      </c>
      <c r="B1992" s="2">
        <v>101376177</v>
      </c>
      <c r="C1992" s="1" t="s">
        <v>41</v>
      </c>
      <c r="D1992" s="5">
        <v>1191.6765005</v>
      </c>
      <c r="E1992" s="6">
        <v>2550.4765000000002</v>
      </c>
      <c r="F1992" s="6" t="s">
        <v>42</v>
      </c>
      <c r="G1992" s="5">
        <v>0.24299999999999999</v>
      </c>
      <c r="H1992" s="5">
        <v>15.298507000000001</v>
      </c>
      <c r="I1992" s="5">
        <v>0.24299999999999999</v>
      </c>
      <c r="J1992" s="5">
        <v>15.298507000000001</v>
      </c>
      <c r="K1992" s="5" t="s">
        <v>799</v>
      </c>
      <c r="L1992" s="5" t="s">
        <v>799</v>
      </c>
      <c r="M1992" s="5">
        <v>59.420290000000001</v>
      </c>
      <c r="N1992" s="5" t="s">
        <v>42</v>
      </c>
      <c r="O1992" s="5" t="s">
        <v>42</v>
      </c>
      <c r="P1992" s="5">
        <v>2.2709259999999998</v>
      </c>
      <c r="Q1992" s="5">
        <v>27.632465</v>
      </c>
      <c r="R1992" s="5">
        <v>27.632465</v>
      </c>
      <c r="S1992" s="1" t="s">
        <v>43</v>
      </c>
      <c r="T1992" s="7">
        <v>1123100</v>
      </c>
      <c r="U1992" s="7">
        <v>1120800</v>
      </c>
      <c r="V1992" s="7">
        <v>1129500</v>
      </c>
      <c r="W1992" s="7">
        <v>1165300</v>
      </c>
      <c r="X1992" s="7">
        <v>1123100</v>
      </c>
      <c r="Y1992" s="7">
        <v>1118900</v>
      </c>
      <c r="Z1992" s="7">
        <v>1132500</v>
      </c>
      <c r="AA1992" s="7">
        <v>1122400</v>
      </c>
      <c r="AB1992" s="5">
        <v>65.462000000000003</v>
      </c>
      <c r="AC1992" s="5">
        <v>65.462000000000003</v>
      </c>
      <c r="AD1992" s="8">
        <v>7.5510000000000002</v>
      </c>
      <c r="AE1992" s="8">
        <v>7.5510000000000002</v>
      </c>
      <c r="AF1992" s="7">
        <v>57707285</v>
      </c>
      <c r="AG1992" s="7">
        <v>57676467</v>
      </c>
      <c r="AH1992" s="7">
        <v>57333353</v>
      </c>
      <c r="AI1992" s="8">
        <v>91.7</v>
      </c>
      <c r="AJ1992" s="7">
        <v>438</v>
      </c>
      <c r="AK1992" s="7">
        <v>53305439</v>
      </c>
      <c r="AL1992" s="6">
        <v>1092.761499</v>
      </c>
      <c r="AM1992" s="7">
        <v>54746578</v>
      </c>
      <c r="AN1992" s="5">
        <v>94.178650000000005</v>
      </c>
    </row>
    <row r="1993" spans="1:40" x14ac:dyDescent="0.3">
      <c r="A1993" s="4" t="s">
        <v>2042</v>
      </c>
      <c r="B1993" s="2">
        <v>107231</v>
      </c>
      <c r="C1993" s="1" t="s">
        <v>54</v>
      </c>
      <c r="D1993" s="5">
        <v>1079.66417125</v>
      </c>
      <c r="E1993" s="6">
        <v>2219.1621709999999</v>
      </c>
      <c r="F1993" s="6">
        <v>2056.4245209999999</v>
      </c>
      <c r="G1993" s="5">
        <v>-0.4</v>
      </c>
      <c r="H1993" s="5" t="s">
        <v>799</v>
      </c>
      <c r="I1993" s="5">
        <v>-0.4</v>
      </c>
      <c r="J1993" s="5" t="s">
        <v>799</v>
      </c>
      <c r="K1993" s="5">
        <v>1.6051542299999999</v>
      </c>
      <c r="L1993" s="5">
        <v>1.6051732906637499</v>
      </c>
      <c r="M1993" s="5">
        <v>11.633929</v>
      </c>
      <c r="N1993" s="5" t="s">
        <v>42</v>
      </c>
      <c r="O1993" s="5" t="s">
        <v>42</v>
      </c>
      <c r="P1993" s="5">
        <v>8.5800529999999995</v>
      </c>
      <c r="Q1993" s="5">
        <v>17.322994000000001</v>
      </c>
      <c r="R1993" s="5">
        <v>16.646627821085701</v>
      </c>
      <c r="S1993" s="1" t="s">
        <v>49</v>
      </c>
      <c r="T1993" s="7">
        <v>262516</v>
      </c>
      <c r="U1993" s="7">
        <v>257969</v>
      </c>
      <c r="V1993" s="7">
        <v>199325</v>
      </c>
      <c r="W1993" s="7">
        <v>179820</v>
      </c>
      <c r="X1993" s="7">
        <v>260637</v>
      </c>
      <c r="Y1993" s="7">
        <v>259865</v>
      </c>
      <c r="Z1993" s="7">
        <v>259416</v>
      </c>
      <c r="AA1993" s="7">
        <v>262516</v>
      </c>
      <c r="AB1993" s="5">
        <v>57.152000000000001</v>
      </c>
      <c r="AC1993" s="5">
        <v>58.301000000000002</v>
      </c>
      <c r="AD1993" s="5">
        <v>48.814999999999998</v>
      </c>
      <c r="AE1993" s="8">
        <v>49.53</v>
      </c>
      <c r="AF1993" s="7">
        <v>16568000</v>
      </c>
      <c r="AG1993" s="7">
        <v>15057000</v>
      </c>
      <c r="AH1993" s="7">
        <v>15052000</v>
      </c>
      <c r="AI1993" s="5">
        <v>83.13</v>
      </c>
      <c r="AJ1993" s="7">
        <v>245</v>
      </c>
      <c r="AK1993" s="7">
        <v>13776562</v>
      </c>
      <c r="AL1993" s="6">
        <v>897.54301399999997</v>
      </c>
      <c r="AM1993" s="7">
        <v>16427965</v>
      </c>
      <c r="AN1993" s="8">
        <v>99.131</v>
      </c>
    </row>
    <row r="1994" spans="1:40" x14ac:dyDescent="0.3">
      <c r="A1994" s="4" t="s">
        <v>2043</v>
      </c>
      <c r="B1994" s="2">
        <v>4121873</v>
      </c>
      <c r="C1994" s="1" t="s">
        <v>54</v>
      </c>
      <c r="D1994" s="5">
        <v>863.25715979999995</v>
      </c>
      <c r="E1994" s="6">
        <v>2193.6761590000001</v>
      </c>
      <c r="F1994" s="6" t="s">
        <v>42</v>
      </c>
      <c r="G1994" s="5">
        <v>-0.01</v>
      </c>
      <c r="H1994" s="5">
        <v>15.789474</v>
      </c>
      <c r="I1994" s="5">
        <v>-0.01</v>
      </c>
      <c r="J1994" s="5">
        <v>15.789474</v>
      </c>
      <c r="K1994" s="5" t="s">
        <v>799</v>
      </c>
      <c r="L1994" s="5">
        <v>1.26277811</v>
      </c>
      <c r="M1994" s="5">
        <v>15.555555999999999</v>
      </c>
      <c r="N1994" s="5" t="s">
        <v>42</v>
      </c>
      <c r="O1994" s="5" t="s">
        <v>42</v>
      </c>
      <c r="P1994" s="5">
        <v>2.3898809999999999</v>
      </c>
      <c r="Q1994" s="5">
        <v>8.1664359999999991</v>
      </c>
      <c r="R1994" s="5">
        <v>8.1664359999999991</v>
      </c>
      <c r="S1994" s="1" t="s">
        <v>49</v>
      </c>
      <c r="T1994" s="7">
        <v>916555</v>
      </c>
      <c r="U1994" s="7">
        <v>926244</v>
      </c>
      <c r="V1994" s="7">
        <v>918688</v>
      </c>
      <c r="W1994" s="7">
        <v>815401</v>
      </c>
      <c r="X1994" s="7">
        <v>917902</v>
      </c>
      <c r="Y1994" s="7">
        <v>906656</v>
      </c>
      <c r="Z1994" s="7">
        <v>903191</v>
      </c>
      <c r="AA1994" s="7">
        <v>916555</v>
      </c>
      <c r="AB1994" s="5">
        <v>72.697000000000003</v>
      </c>
      <c r="AC1994" s="5">
        <v>72.751000000000005</v>
      </c>
      <c r="AD1994" s="5">
        <v>28.638000000000002</v>
      </c>
      <c r="AE1994" s="5">
        <v>28.385000000000002</v>
      </c>
      <c r="AF1994" s="7">
        <v>411064838</v>
      </c>
      <c r="AG1994" s="7">
        <v>410148296</v>
      </c>
      <c r="AH1994" s="7">
        <v>402686738</v>
      </c>
      <c r="AI1994" s="5">
        <v>27.28</v>
      </c>
      <c r="AJ1994" s="7">
        <v>104</v>
      </c>
      <c r="AK1994" s="7">
        <v>112131854</v>
      </c>
      <c r="AL1994" s="6">
        <v>235.47689299999999</v>
      </c>
      <c r="AM1994" s="7">
        <v>206489599</v>
      </c>
      <c r="AN1994" s="5">
        <v>50.231630000000003</v>
      </c>
    </row>
    <row r="1995" spans="1:40" x14ac:dyDescent="0.3">
      <c r="A1995" s="4" t="s">
        <v>2044</v>
      </c>
      <c r="B1995" s="2">
        <v>4168892</v>
      </c>
      <c r="C1995" s="1" t="s">
        <v>54</v>
      </c>
      <c r="D1995" s="5">
        <v>1129.8284439199999</v>
      </c>
      <c r="E1995" s="6" t="s">
        <v>42</v>
      </c>
      <c r="F1995" s="6">
        <v>12712.272444000002</v>
      </c>
      <c r="G1995" s="5">
        <v>1.39</v>
      </c>
      <c r="H1995" s="5">
        <v>4.2333333333333298</v>
      </c>
      <c r="I1995" s="5">
        <v>1.39</v>
      </c>
      <c r="J1995" s="5">
        <v>4.2333333333333298</v>
      </c>
      <c r="K1995" s="5">
        <v>0.62514087339098001</v>
      </c>
      <c r="L1995" s="5">
        <v>0.62514087339098001</v>
      </c>
      <c r="M1995" s="5">
        <v>9.8427799039770392</v>
      </c>
      <c r="N1995" s="5" t="s">
        <v>42</v>
      </c>
      <c r="O1995" s="5" t="s">
        <v>42</v>
      </c>
      <c r="P1995" s="5" t="s">
        <v>42</v>
      </c>
      <c r="Q1995" s="5" t="s">
        <v>42</v>
      </c>
      <c r="R1995" s="5">
        <v>14.965033808244</v>
      </c>
      <c r="S1995" s="1" t="s">
        <v>49</v>
      </c>
      <c r="T1995" s="7">
        <v>237392</v>
      </c>
      <c r="U1995" s="7">
        <v>-379205</v>
      </c>
      <c r="V1995" s="7">
        <v>1093588</v>
      </c>
      <c r="W1995" s="7">
        <v>266299</v>
      </c>
      <c r="X1995" s="7">
        <v>450058</v>
      </c>
      <c r="Y1995" s="7">
        <v>317003</v>
      </c>
      <c r="Z1995" s="7">
        <v>301651</v>
      </c>
      <c r="AA1995" s="7">
        <v>237392</v>
      </c>
      <c r="AB1995" s="5">
        <v>85.566000000000003</v>
      </c>
      <c r="AC1995" s="5">
        <v>93.188999999999993</v>
      </c>
      <c r="AD1995" s="5" t="s">
        <v>42</v>
      </c>
      <c r="AE1995" s="5" t="s">
        <v>42</v>
      </c>
      <c r="AF1995" s="7">
        <v>80875061</v>
      </c>
      <c r="AG1995" s="7">
        <v>80472871</v>
      </c>
      <c r="AH1995" s="7">
        <v>75586716</v>
      </c>
      <c r="AI1995" s="5">
        <v>56.69</v>
      </c>
      <c r="AJ1995" s="7">
        <v>235</v>
      </c>
      <c r="AK1995" s="7">
        <v>45847265</v>
      </c>
      <c r="AL1995" s="6">
        <v>640.48629200000005</v>
      </c>
      <c r="AM1995" s="7">
        <v>79938536</v>
      </c>
      <c r="AN1995" s="5">
        <v>98.841669999999993</v>
      </c>
    </row>
    <row r="1996" spans="1:40" x14ac:dyDescent="0.3">
      <c r="A1996" s="4" t="s">
        <v>2045</v>
      </c>
      <c r="B1996" s="2">
        <v>109838</v>
      </c>
      <c r="C1996" s="1" t="s">
        <v>54</v>
      </c>
      <c r="D1996" s="5">
        <v>1195.0665669800001</v>
      </c>
      <c r="E1996" s="6">
        <v>1381.883086</v>
      </c>
      <c r="F1996" s="6" t="s">
        <v>42</v>
      </c>
      <c r="G1996" s="8">
        <v>2.9369999999999998</v>
      </c>
      <c r="H1996" s="5">
        <v>4.2165010000000001</v>
      </c>
      <c r="I1996" s="8">
        <v>2.9369999999999998</v>
      </c>
      <c r="J1996" s="5">
        <v>4.2165010000000001</v>
      </c>
      <c r="K1996" s="5">
        <v>0.84881602999999994</v>
      </c>
      <c r="L1996" s="5">
        <v>0.84881602999999994</v>
      </c>
      <c r="M1996" s="5" t="s">
        <v>42</v>
      </c>
      <c r="N1996" s="5" t="s">
        <v>42</v>
      </c>
      <c r="O1996" s="5" t="s">
        <v>42</v>
      </c>
      <c r="P1996" s="5">
        <v>51.662503000000001</v>
      </c>
      <c r="Q1996" s="5">
        <v>115.955169</v>
      </c>
      <c r="R1996" s="5">
        <v>115.955169</v>
      </c>
      <c r="S1996" s="1" t="s">
        <v>49</v>
      </c>
      <c r="T1996" s="7">
        <v>26110.344000000001</v>
      </c>
      <c r="U1996" s="7">
        <v>18097.352999999999</v>
      </c>
      <c r="V1996" s="7">
        <v>15354.67</v>
      </c>
      <c r="W1996" s="7">
        <v>15206.24</v>
      </c>
      <c r="X1996" s="7">
        <v>26748.28</v>
      </c>
      <c r="Y1996" s="7">
        <v>26666.940999999999</v>
      </c>
      <c r="Z1996" s="7">
        <v>26110.344000000001</v>
      </c>
      <c r="AA1996" s="7">
        <v>24070.286</v>
      </c>
      <c r="AB1996" s="8">
        <v>100</v>
      </c>
      <c r="AC1996" s="8">
        <v>100</v>
      </c>
      <c r="AD1996" s="5" t="s">
        <v>42</v>
      </c>
      <c r="AE1996" s="5" t="s">
        <v>42</v>
      </c>
      <c r="AF1996" s="7" t="s">
        <v>42</v>
      </c>
      <c r="AG1996" s="7">
        <v>23584493</v>
      </c>
      <c r="AH1996" s="7">
        <v>23775433</v>
      </c>
      <c r="AI1996" s="5">
        <v>25.27</v>
      </c>
      <c r="AJ1996" s="7">
        <v>97</v>
      </c>
      <c r="AK1996" s="7">
        <v>5890931</v>
      </c>
      <c r="AL1996" s="6">
        <v>301.96912300000002</v>
      </c>
      <c r="AM1996" s="7">
        <v>20684494</v>
      </c>
      <c r="AN1996" s="5">
        <v>88.722020000000001</v>
      </c>
    </row>
    <row r="1997" spans="1:40" x14ac:dyDescent="0.3">
      <c r="A1997" s="4" t="s">
        <v>2046</v>
      </c>
      <c r="B1997" s="2">
        <v>4242781</v>
      </c>
      <c r="C1997" s="1" t="s">
        <v>41</v>
      </c>
      <c r="D1997" s="5">
        <v>1079.79676103</v>
      </c>
      <c r="E1997" s="6">
        <v>6887.3007610000004</v>
      </c>
      <c r="F1997" s="6">
        <v>6887.3007609999986</v>
      </c>
      <c r="G1997" s="5">
        <v>-1.0720000000000001</v>
      </c>
      <c r="H1997" s="5" t="s">
        <v>799</v>
      </c>
      <c r="I1997" s="5">
        <v>-1.0720000000000001</v>
      </c>
      <c r="J1997" s="5" t="s">
        <v>799</v>
      </c>
      <c r="K1997" s="5">
        <v>2.0192076800000001</v>
      </c>
      <c r="L1997" s="5">
        <v>0.21878252000000001</v>
      </c>
      <c r="M1997" s="5" t="s">
        <v>799</v>
      </c>
      <c r="N1997" s="5" t="s">
        <v>799</v>
      </c>
      <c r="O1997" s="5" t="s">
        <v>799</v>
      </c>
      <c r="P1997" s="5">
        <v>1.5212909999999999</v>
      </c>
      <c r="Q1997" s="5">
        <v>4.8283769999999997</v>
      </c>
      <c r="R1997" s="5">
        <v>4.8283769999999997</v>
      </c>
      <c r="S1997" s="1" t="s">
        <v>98</v>
      </c>
      <c r="T1997" s="7">
        <v>4283758</v>
      </c>
      <c r="U1997" s="7">
        <v>2556158</v>
      </c>
      <c r="V1997" s="7">
        <v>2417179</v>
      </c>
      <c r="W1997" s="7">
        <v>1920878</v>
      </c>
      <c r="X1997" s="7">
        <v>4527274</v>
      </c>
      <c r="Y1997" s="7">
        <v>4630427</v>
      </c>
      <c r="Z1997" s="7">
        <v>4283758</v>
      </c>
      <c r="AA1997" s="7">
        <v>3799844</v>
      </c>
      <c r="AB1997" s="5">
        <v>32.253999999999998</v>
      </c>
      <c r="AC1997" s="5">
        <v>32.039000000000001</v>
      </c>
      <c r="AD1997" s="8">
        <v>8.3409999999999993</v>
      </c>
      <c r="AE1997" s="5">
        <v>28.126999999999999</v>
      </c>
      <c r="AF1997" s="7">
        <v>128394327</v>
      </c>
      <c r="AG1997" s="7">
        <v>127738637</v>
      </c>
      <c r="AH1997" s="7">
        <v>124481293</v>
      </c>
      <c r="AI1997" s="5">
        <v>70.66</v>
      </c>
      <c r="AJ1997" s="7">
        <v>276</v>
      </c>
      <c r="AK1997" s="7">
        <v>90717074</v>
      </c>
      <c r="AL1997" s="6">
        <v>762.93059200000005</v>
      </c>
      <c r="AM1997" s="7">
        <v>95085638</v>
      </c>
      <c r="AN1997" s="5">
        <v>74.057479999999998</v>
      </c>
    </row>
    <row r="1998" spans="1:40" x14ac:dyDescent="0.3">
      <c r="A1998" s="4" t="s">
        <v>2047</v>
      </c>
      <c r="B1998" s="2">
        <v>13090422</v>
      </c>
      <c r="C1998" s="1" t="s">
        <v>41</v>
      </c>
      <c r="D1998" s="5">
        <v>1240.6082838299999</v>
      </c>
      <c r="E1998" s="6">
        <v>1236.291283</v>
      </c>
      <c r="F1998" s="6">
        <v>1236.2912839999999</v>
      </c>
      <c r="G1998" s="5">
        <v>-1.9E-2</v>
      </c>
      <c r="H1998" s="5" t="s">
        <v>799</v>
      </c>
      <c r="I1998" s="5">
        <v>-1.9E-2</v>
      </c>
      <c r="J1998" s="5" t="s">
        <v>799</v>
      </c>
      <c r="K1998" s="5">
        <v>13.924528299999999</v>
      </c>
      <c r="L1998" s="5">
        <v>1.22836218</v>
      </c>
      <c r="M1998" s="5">
        <v>11.826923000000001</v>
      </c>
      <c r="N1998" s="5">
        <v>78.304644468106602</v>
      </c>
      <c r="O1998" s="5">
        <v>19.996691744475001</v>
      </c>
      <c r="P1998" s="5">
        <v>0.72939500000000002</v>
      </c>
      <c r="Q1998" s="5">
        <v>10.829912</v>
      </c>
      <c r="R1998" s="5">
        <v>10.829912</v>
      </c>
      <c r="S1998" s="1" t="s">
        <v>49</v>
      </c>
      <c r="T1998" s="7">
        <v>1439685</v>
      </c>
      <c r="U1998" s="7">
        <v>1401150</v>
      </c>
      <c r="V1998" s="7">
        <v>1378458</v>
      </c>
      <c r="W1998" s="7">
        <v>1188893</v>
      </c>
      <c r="X1998" s="7">
        <v>1694954</v>
      </c>
      <c r="Y1998" s="7">
        <v>1622163</v>
      </c>
      <c r="Z1998" s="7">
        <v>1526007</v>
      </c>
      <c r="AA1998" s="7">
        <v>1439685</v>
      </c>
      <c r="AB1998" s="5">
        <v>29.559000000000001</v>
      </c>
      <c r="AC1998" s="5">
        <v>29.196000000000002</v>
      </c>
      <c r="AD1998" s="8">
        <v>2.2770000000000001</v>
      </c>
      <c r="AE1998" s="8">
        <v>5.2670000000000003</v>
      </c>
      <c r="AF1998" s="7">
        <v>336844103</v>
      </c>
      <c r="AG1998" s="7">
        <v>335925615</v>
      </c>
      <c r="AH1998" s="7">
        <v>339218715</v>
      </c>
      <c r="AI1998" s="5">
        <v>29.17</v>
      </c>
      <c r="AJ1998" s="7">
        <v>154</v>
      </c>
      <c r="AK1998" s="7">
        <v>98059240</v>
      </c>
      <c r="AL1998" s="6">
        <v>361.838595</v>
      </c>
      <c r="AM1998" s="7">
        <v>181856223</v>
      </c>
      <c r="AN1998" s="5">
        <v>54.090359999999997</v>
      </c>
    </row>
    <row r="1999" spans="1:40" x14ac:dyDescent="0.3">
      <c r="A1999" s="4" t="s">
        <v>2048</v>
      </c>
      <c r="B1999" s="2">
        <v>4561930</v>
      </c>
      <c r="C1999" s="1" t="s">
        <v>54</v>
      </c>
      <c r="D1999" s="5">
        <v>1050.4362549499999</v>
      </c>
      <c r="E1999" s="6">
        <v>2451.7822540000002</v>
      </c>
      <c r="F1999" s="6">
        <v>2492.0114410000001</v>
      </c>
      <c r="G1999" s="5">
        <v>-0.35</v>
      </c>
      <c r="H1999" s="5">
        <v>23.628571428571401</v>
      </c>
      <c r="I1999" s="5">
        <v>-0.35</v>
      </c>
      <c r="J1999" s="5">
        <v>23.628571428571401</v>
      </c>
      <c r="K1999" s="5">
        <v>2.34919144209523</v>
      </c>
      <c r="L1999" s="5">
        <v>2.34919144209523</v>
      </c>
      <c r="M1999" s="5">
        <v>12.905742999999999</v>
      </c>
      <c r="N1999" s="5" t="s">
        <v>42</v>
      </c>
      <c r="O1999" s="5" t="s">
        <v>42</v>
      </c>
      <c r="P1999" s="5">
        <v>9.2529160000000008</v>
      </c>
      <c r="Q1999" s="5">
        <v>18.504156999999999</v>
      </c>
      <c r="R1999" s="5">
        <v>12.1319486529315</v>
      </c>
      <c r="S1999" s="1" t="s">
        <v>49</v>
      </c>
      <c r="T1999" s="7">
        <v>277731</v>
      </c>
      <c r="U1999" s="7">
        <v>263952</v>
      </c>
      <c r="V1999" s="7">
        <v>219240</v>
      </c>
      <c r="W1999" s="7">
        <v>204800</v>
      </c>
      <c r="X1999" s="7">
        <v>264645</v>
      </c>
      <c r="Y1999" s="7">
        <v>270512</v>
      </c>
      <c r="Z1999" s="7">
        <v>275790</v>
      </c>
      <c r="AA1999" s="7">
        <v>277731</v>
      </c>
      <c r="AB1999" s="8">
        <v>60.25</v>
      </c>
      <c r="AC1999" s="5">
        <v>60.506</v>
      </c>
      <c r="AD1999" s="8">
        <v>50.64</v>
      </c>
      <c r="AE1999" s="5">
        <v>50.005000000000003</v>
      </c>
      <c r="AF1999" s="7">
        <v>25403537</v>
      </c>
      <c r="AG1999" s="7">
        <v>25403537</v>
      </c>
      <c r="AH1999" s="7">
        <v>25674313</v>
      </c>
      <c r="AI1999" s="5">
        <v>77.41</v>
      </c>
      <c r="AJ1999" s="7">
        <v>287</v>
      </c>
      <c r="AK1999" s="7">
        <v>19664414</v>
      </c>
      <c r="AL1999" s="6">
        <v>813.12351799999999</v>
      </c>
      <c r="AM1999" s="7">
        <v>22165918</v>
      </c>
      <c r="AN1999" s="5">
        <v>87.255240000000001</v>
      </c>
    </row>
    <row r="2000" spans="1:40" x14ac:dyDescent="0.3">
      <c r="A2000" s="4" t="s">
        <v>2049</v>
      </c>
      <c r="B2000" s="2">
        <v>5218729</v>
      </c>
      <c r="C2000" s="1" t="s">
        <v>54</v>
      </c>
      <c r="D2000" s="5">
        <v>1260.2569133</v>
      </c>
      <c r="E2000" s="6">
        <v>925.25491299999999</v>
      </c>
      <c r="F2000" s="6" t="s">
        <v>42</v>
      </c>
      <c r="G2000" s="5">
        <v>-2.1999999999999999E-2</v>
      </c>
      <c r="H2000" s="5" t="s">
        <v>799</v>
      </c>
      <c r="I2000" s="5">
        <v>-2.1999999999999999E-2</v>
      </c>
      <c r="J2000" s="5" t="s">
        <v>799</v>
      </c>
      <c r="K2000" s="5">
        <v>2.8288023500000001</v>
      </c>
      <c r="L2000" s="5">
        <v>1.8849449200000001</v>
      </c>
      <c r="M2000" s="5">
        <v>54.609929000000001</v>
      </c>
      <c r="N2000" s="5" t="s">
        <v>42</v>
      </c>
      <c r="O2000" s="5" t="s">
        <v>42</v>
      </c>
      <c r="P2000" s="5">
        <v>3.4032740000000001</v>
      </c>
      <c r="Q2000" s="5" t="s">
        <v>799</v>
      </c>
      <c r="R2000" s="5">
        <v>-40.641961999999999</v>
      </c>
      <c r="S2000" s="1" t="s">
        <v>49</v>
      </c>
      <c r="T2000" s="7">
        <v>228289</v>
      </c>
      <c r="U2000" s="7">
        <v>185404</v>
      </c>
      <c r="V2000" s="7">
        <v>149368</v>
      </c>
      <c r="W2000" s="7">
        <v>98424</v>
      </c>
      <c r="X2000" s="7">
        <v>271872</v>
      </c>
      <c r="Y2000" s="7">
        <v>257813</v>
      </c>
      <c r="Z2000" s="7">
        <v>242560</v>
      </c>
      <c r="AA2000" s="7">
        <v>228289</v>
      </c>
      <c r="AB2000" s="5">
        <v>60.872999999999998</v>
      </c>
      <c r="AC2000" s="5">
        <v>56.115000000000002</v>
      </c>
      <c r="AD2000" s="8">
        <v>-18.510000000000002</v>
      </c>
      <c r="AE2000" s="5">
        <v>-8.3740000000000006</v>
      </c>
      <c r="AF2000" s="7">
        <v>163269276</v>
      </c>
      <c r="AG2000" s="7">
        <v>162033803</v>
      </c>
      <c r="AH2000" s="7">
        <v>164749814</v>
      </c>
      <c r="AI2000" s="5">
        <v>58.81</v>
      </c>
      <c r="AJ2000" s="7">
        <v>224</v>
      </c>
      <c r="AK2000" s="7">
        <v>96257203</v>
      </c>
      <c r="AL2000" s="6">
        <v>741.18046300000003</v>
      </c>
      <c r="AM2000" s="7">
        <v>106195001</v>
      </c>
      <c r="AN2000" s="5">
        <v>64.883719999999997</v>
      </c>
    </row>
    <row r="2001" spans="1:40" x14ac:dyDescent="0.3">
      <c r="A2001" s="4" t="s">
        <v>2050</v>
      </c>
      <c r="B2001" s="2">
        <v>4208319</v>
      </c>
      <c r="C2001" s="1" t="s">
        <v>54</v>
      </c>
      <c r="D2001" s="5">
        <v>1075.4397599399999</v>
      </c>
      <c r="E2001" s="6">
        <v>3614.8797589999999</v>
      </c>
      <c r="F2001" s="6" t="s">
        <v>42</v>
      </c>
      <c r="G2001" s="5">
        <v>5.73</v>
      </c>
      <c r="H2001" s="5">
        <v>2.25</v>
      </c>
      <c r="I2001" s="5">
        <v>5.73</v>
      </c>
      <c r="J2001" s="5">
        <v>2.25</v>
      </c>
      <c r="K2001" s="5">
        <v>0.35208086</v>
      </c>
      <c r="L2001" s="5">
        <v>0.35208086</v>
      </c>
      <c r="M2001" s="5" t="s">
        <v>799</v>
      </c>
      <c r="N2001" s="5" t="s">
        <v>42</v>
      </c>
      <c r="O2001" s="5" t="s">
        <v>42</v>
      </c>
      <c r="P2001" s="5">
        <v>1.940912</v>
      </c>
      <c r="Q2001" s="5">
        <v>2.0431010000000001</v>
      </c>
      <c r="R2001" s="5">
        <v>2.0431010000000001</v>
      </c>
      <c r="S2001" s="1" t="s">
        <v>49</v>
      </c>
      <c r="T2001" s="7">
        <v>1547604</v>
      </c>
      <c r="U2001" s="7">
        <v>1920796</v>
      </c>
      <c r="V2001" s="7">
        <v>1394075</v>
      </c>
      <c r="W2001" s="7">
        <v>677192</v>
      </c>
      <c r="X2001" s="7">
        <v>1862465</v>
      </c>
      <c r="Y2001" s="7">
        <v>1838745</v>
      </c>
      <c r="Z2001" s="7">
        <v>1697436</v>
      </c>
      <c r="AA2001" s="7">
        <v>1547604</v>
      </c>
      <c r="AB2001" s="5">
        <v>73.331999999999994</v>
      </c>
      <c r="AC2001" s="5">
        <v>68.341999999999999</v>
      </c>
      <c r="AD2001" s="5">
        <v>73.328999999999994</v>
      </c>
      <c r="AE2001" s="5">
        <v>79.733999999999995</v>
      </c>
      <c r="AF2001" s="7">
        <v>36335935</v>
      </c>
      <c r="AG2001" s="7">
        <v>36320115</v>
      </c>
      <c r="AH2001" s="7">
        <v>21257758</v>
      </c>
      <c r="AI2001" s="5">
        <v>77.930000000000007</v>
      </c>
      <c r="AJ2001" s="7">
        <v>270</v>
      </c>
      <c r="AK2001" s="7">
        <v>28303403</v>
      </c>
      <c r="AL2001" s="6">
        <v>838.063762</v>
      </c>
      <c r="AM2001" s="7">
        <v>27982311</v>
      </c>
      <c r="AN2001" s="5">
        <v>77.043480000000002</v>
      </c>
    </row>
    <row r="2002" spans="1:40" x14ac:dyDescent="0.3">
      <c r="A2002" s="4" t="s">
        <v>2051</v>
      </c>
      <c r="B2002" s="2">
        <v>26431320</v>
      </c>
      <c r="C2002" s="1" t="s">
        <v>54</v>
      </c>
      <c r="D2002" s="5">
        <v>1202.5793216899999</v>
      </c>
      <c r="E2002" s="6" t="s">
        <v>42</v>
      </c>
      <c r="F2002" s="6">
        <v>1942.985322</v>
      </c>
      <c r="G2002" s="5" t="s">
        <v>42</v>
      </c>
      <c r="H2002" s="5">
        <v>7.8734951427379496</v>
      </c>
      <c r="I2002" s="5" t="s">
        <v>42</v>
      </c>
      <c r="J2002" s="5">
        <v>7.8734951427379496</v>
      </c>
      <c r="K2002" s="5">
        <v>1.0128248851505399</v>
      </c>
      <c r="L2002" s="5">
        <v>1.0128248851505399</v>
      </c>
      <c r="M2002" s="5" t="s">
        <v>799</v>
      </c>
      <c r="N2002" s="5" t="s">
        <v>42</v>
      </c>
      <c r="O2002" s="5" t="s">
        <v>42</v>
      </c>
      <c r="P2002" s="5" t="s">
        <v>42</v>
      </c>
      <c r="Q2002" s="5" t="s">
        <v>42</v>
      </c>
      <c r="R2002" s="5">
        <v>10.899237786310501</v>
      </c>
      <c r="S2002" s="1" t="s">
        <v>49</v>
      </c>
      <c r="T2002" s="7">
        <v>100948</v>
      </c>
      <c r="U2002" s="7">
        <v>60123</v>
      </c>
      <c r="V2002" s="7">
        <v>26461</v>
      </c>
      <c r="W2002" s="7" t="s">
        <v>42</v>
      </c>
      <c r="X2002" s="7">
        <v>142182</v>
      </c>
      <c r="Y2002" s="7">
        <v>119758</v>
      </c>
      <c r="Z2002" s="7">
        <v>110770</v>
      </c>
      <c r="AA2002" s="7">
        <v>100948</v>
      </c>
      <c r="AB2002" s="5" t="s">
        <v>42</v>
      </c>
      <c r="AC2002" s="5" t="s">
        <v>42</v>
      </c>
      <c r="AD2002" s="5" t="s">
        <v>42</v>
      </c>
      <c r="AE2002" s="5" t="s">
        <v>42</v>
      </c>
      <c r="AF2002" s="7">
        <v>71047779</v>
      </c>
      <c r="AG2002" s="7">
        <v>71116459</v>
      </c>
      <c r="AH2002" s="7">
        <v>41506935</v>
      </c>
      <c r="AI2002" s="5">
        <v>36.520000000000003</v>
      </c>
      <c r="AJ2002" s="7">
        <v>26</v>
      </c>
      <c r="AK2002" s="7">
        <v>25973570</v>
      </c>
      <c r="AL2002" s="6">
        <v>439.21306800000002</v>
      </c>
      <c r="AM2002" s="7" t="s">
        <v>42</v>
      </c>
      <c r="AN2002" s="5" t="s">
        <v>42</v>
      </c>
    </row>
    <row r="2003" spans="1:40" x14ac:dyDescent="0.3">
      <c r="A2003" s="4" t="s">
        <v>2052</v>
      </c>
      <c r="B2003" s="2">
        <v>26484129</v>
      </c>
      <c r="C2003" s="1" t="s">
        <v>41</v>
      </c>
      <c r="D2003" s="5">
        <v>1093.95672674</v>
      </c>
      <c r="E2003" s="6">
        <v>802.20772599999998</v>
      </c>
      <c r="F2003" s="6" t="s">
        <v>42</v>
      </c>
      <c r="G2003" s="5">
        <v>-0.48</v>
      </c>
      <c r="H2003" s="5" t="s">
        <v>799</v>
      </c>
      <c r="I2003" s="5">
        <v>-0.48</v>
      </c>
      <c r="J2003" s="5" t="s">
        <v>799</v>
      </c>
      <c r="K2003" s="5">
        <v>3.6686875300000001</v>
      </c>
      <c r="L2003" s="5">
        <v>3.6686875300000001</v>
      </c>
      <c r="M2003" s="5" t="s">
        <v>799</v>
      </c>
      <c r="N2003" s="5" t="s">
        <v>42</v>
      </c>
      <c r="O2003" s="5" t="s">
        <v>42</v>
      </c>
      <c r="P2003" s="5" t="s">
        <v>42</v>
      </c>
      <c r="Q2003" s="5" t="s">
        <v>799</v>
      </c>
      <c r="R2003" s="5">
        <v>-8.1714509999999994</v>
      </c>
      <c r="S2003" s="1" t="s">
        <v>49</v>
      </c>
      <c r="T2003" s="7" t="s">
        <v>42</v>
      </c>
      <c r="U2003" s="7" t="s">
        <v>42</v>
      </c>
      <c r="V2003" s="7" t="s">
        <v>42</v>
      </c>
      <c r="W2003" s="7" t="s">
        <v>42</v>
      </c>
      <c r="X2003" s="7" t="s">
        <v>42</v>
      </c>
      <c r="Y2003" s="7" t="s">
        <v>42</v>
      </c>
      <c r="Z2003" s="7" t="s">
        <v>42</v>
      </c>
      <c r="AA2003" s="7" t="s">
        <v>42</v>
      </c>
      <c r="AB2003" s="5" t="s">
        <v>42</v>
      </c>
      <c r="AC2003" s="5" t="s">
        <v>42</v>
      </c>
      <c r="AD2003" s="5" t="s">
        <v>42</v>
      </c>
      <c r="AE2003" s="5" t="s">
        <v>42</v>
      </c>
      <c r="AF2003" s="7">
        <v>47254280</v>
      </c>
      <c r="AG2003" s="7">
        <v>47173466</v>
      </c>
      <c r="AH2003" s="7">
        <v>41204973</v>
      </c>
      <c r="AI2003" s="5">
        <v>59.21</v>
      </c>
      <c r="AJ2003" s="7">
        <v>130</v>
      </c>
      <c r="AK2003" s="7">
        <v>28929922</v>
      </c>
      <c r="AL2003" s="6">
        <v>647.74095299999999</v>
      </c>
      <c r="AM2003" s="7">
        <v>26475795</v>
      </c>
      <c r="AN2003" s="5">
        <v>54.187980000000003</v>
      </c>
    </row>
    <row r="2004" spans="1:40" x14ac:dyDescent="0.3">
      <c r="A2004" s="4" t="s">
        <v>2053</v>
      </c>
      <c r="B2004" s="2">
        <v>4326704</v>
      </c>
      <c r="C2004" s="1" t="s">
        <v>54</v>
      </c>
      <c r="D2004" s="5">
        <v>1073.20939518</v>
      </c>
      <c r="E2004" s="6">
        <v>1661.2093950000001</v>
      </c>
      <c r="F2004" s="6" t="s">
        <v>42</v>
      </c>
      <c r="G2004" s="5">
        <v>0.27</v>
      </c>
      <c r="H2004" s="5">
        <v>18.679525000000002</v>
      </c>
      <c r="I2004" s="5">
        <v>0.27</v>
      </c>
      <c r="J2004" s="5">
        <v>18.679525000000002</v>
      </c>
      <c r="K2004" s="5">
        <v>7.4015285100000003</v>
      </c>
      <c r="L2004" s="5">
        <v>1.9265493499999999</v>
      </c>
      <c r="M2004" s="5">
        <v>4.5632479999999997</v>
      </c>
      <c r="N2004" s="5" t="s">
        <v>42</v>
      </c>
      <c r="O2004" s="5" t="s">
        <v>42</v>
      </c>
      <c r="P2004" s="5">
        <v>0.51864200000000005</v>
      </c>
      <c r="Q2004" s="5">
        <v>6.9798710000000002</v>
      </c>
      <c r="R2004" s="5">
        <v>6.9798710000000002</v>
      </c>
      <c r="S2004" s="1" t="s">
        <v>49</v>
      </c>
      <c r="T2004" s="7">
        <v>3412000</v>
      </c>
      <c r="U2004" s="7">
        <v>3363000</v>
      </c>
      <c r="V2004" s="7">
        <v>2666000</v>
      </c>
      <c r="W2004" s="7">
        <v>2560000</v>
      </c>
      <c r="X2004" s="7">
        <v>3203000</v>
      </c>
      <c r="Y2004" s="7">
        <v>3294000</v>
      </c>
      <c r="Z2004" s="7">
        <v>3333000</v>
      </c>
      <c r="AA2004" s="7">
        <v>3412000</v>
      </c>
      <c r="AB2004" s="5">
        <v>20.222999999999999</v>
      </c>
      <c r="AC2004" s="5">
        <v>20.262</v>
      </c>
      <c r="AD2004" s="8">
        <v>6.6529999999999996</v>
      </c>
      <c r="AE2004" s="8">
        <v>5.9630000000000001</v>
      </c>
      <c r="AF2004" s="7">
        <v>85236533</v>
      </c>
      <c r="AG2004" s="7">
        <v>85233760</v>
      </c>
      <c r="AH2004" s="7">
        <v>84296608</v>
      </c>
      <c r="AI2004" s="5">
        <v>96.28</v>
      </c>
      <c r="AJ2004" s="7">
        <v>243</v>
      </c>
      <c r="AK2004" s="7">
        <v>82073048</v>
      </c>
      <c r="AL2004" s="6">
        <v>1033.2996740000001</v>
      </c>
      <c r="AM2004" s="7">
        <v>83442593</v>
      </c>
      <c r="AN2004" s="5">
        <v>97.887910000000005</v>
      </c>
    </row>
    <row r="2005" spans="1:40" x14ac:dyDescent="0.3">
      <c r="A2005" s="4" t="s">
        <v>2054</v>
      </c>
      <c r="B2005" s="2">
        <v>4839136</v>
      </c>
      <c r="C2005" s="1" t="s">
        <v>41</v>
      </c>
      <c r="D2005" s="5">
        <v>1503.63061229</v>
      </c>
      <c r="E2005" s="6">
        <v>2369.646612</v>
      </c>
      <c r="F2005" s="6">
        <v>2369.646612</v>
      </c>
      <c r="G2005" s="5">
        <v>-2.1000000000000001E-2</v>
      </c>
      <c r="H2005" s="5">
        <v>25.348361000000001</v>
      </c>
      <c r="I2005" s="5">
        <v>-2.1000000000000001E-2</v>
      </c>
      <c r="J2005" s="5">
        <v>25.348361000000001</v>
      </c>
      <c r="K2005" s="5">
        <v>3.5515360299999998</v>
      </c>
      <c r="L2005" s="5">
        <v>3.1025833999999999</v>
      </c>
      <c r="M2005" s="5">
        <v>30.925000000000001</v>
      </c>
      <c r="N2005" s="5" t="s">
        <v>42</v>
      </c>
      <c r="O2005" s="5" t="s">
        <v>42</v>
      </c>
      <c r="P2005" s="5">
        <v>2.495234</v>
      </c>
      <c r="Q2005" s="5">
        <v>9.8180960000000006</v>
      </c>
      <c r="R2005" s="5">
        <v>9.8180960000000006</v>
      </c>
      <c r="S2005" s="1" t="s">
        <v>49</v>
      </c>
      <c r="T2005" s="7">
        <v>965029</v>
      </c>
      <c r="U2005" s="7">
        <v>846557</v>
      </c>
      <c r="V2005" s="7">
        <v>528833</v>
      </c>
      <c r="W2005" s="7">
        <v>271000</v>
      </c>
      <c r="X2005" s="7">
        <v>949669</v>
      </c>
      <c r="Y2005" s="7">
        <v>979297</v>
      </c>
      <c r="Z2005" s="7">
        <v>992507</v>
      </c>
      <c r="AA2005" s="7">
        <v>965029</v>
      </c>
      <c r="AB2005" s="5">
        <v>47.128999999999998</v>
      </c>
      <c r="AC2005" s="5">
        <v>46.930999999999997</v>
      </c>
      <c r="AD2005" s="5">
        <v>26.277999999999999</v>
      </c>
      <c r="AE2005" s="5">
        <v>24.751000000000001</v>
      </c>
      <c r="AF2005" s="7">
        <v>124554587</v>
      </c>
      <c r="AG2005" s="7">
        <v>130960095</v>
      </c>
      <c r="AH2005" s="7">
        <v>140637412</v>
      </c>
      <c r="AI2005" s="5">
        <v>51.55</v>
      </c>
      <c r="AJ2005" s="7">
        <v>154</v>
      </c>
      <c r="AK2005" s="7">
        <v>62663283</v>
      </c>
      <c r="AL2005" s="6">
        <v>775.14481000000001</v>
      </c>
      <c r="AM2005" s="7">
        <v>55404373</v>
      </c>
      <c r="AN2005" s="5">
        <v>45.579819999999998</v>
      </c>
    </row>
    <row r="2006" spans="1:40" x14ac:dyDescent="0.3">
      <c r="A2006" s="4" t="s">
        <v>2055</v>
      </c>
      <c r="B2006" s="2">
        <v>5231027</v>
      </c>
      <c r="C2006" s="1" t="s">
        <v>54</v>
      </c>
      <c r="D2006" s="5">
        <v>1324.432</v>
      </c>
      <c r="E2006" s="6">
        <v>1429.9870000000001</v>
      </c>
      <c r="F2006" s="6" t="s">
        <v>42</v>
      </c>
      <c r="G2006" s="5">
        <v>-0.27300000000000002</v>
      </c>
      <c r="H2006" s="5" t="s">
        <v>799</v>
      </c>
      <c r="I2006" s="5">
        <v>-0.27300000000000002</v>
      </c>
      <c r="J2006" s="5" t="s">
        <v>799</v>
      </c>
      <c r="K2006" s="5">
        <v>7.5580464400000009</v>
      </c>
      <c r="L2006" s="5">
        <v>1.3639647400000001</v>
      </c>
      <c r="M2006" s="5" t="s">
        <v>799</v>
      </c>
      <c r="N2006" s="5" t="s">
        <v>42</v>
      </c>
      <c r="O2006" s="5" t="s">
        <v>42</v>
      </c>
      <c r="P2006" s="5">
        <v>2.6438449999999998</v>
      </c>
      <c r="Q2006" s="5" t="s">
        <v>799</v>
      </c>
      <c r="R2006" s="5">
        <v>-23.465876000000002</v>
      </c>
      <c r="S2006" s="1" t="s">
        <v>49</v>
      </c>
      <c r="T2006" s="7">
        <v>505988</v>
      </c>
      <c r="U2006" s="7">
        <v>432725</v>
      </c>
      <c r="V2006" s="7">
        <v>354330</v>
      </c>
      <c r="W2006" s="7">
        <v>290874</v>
      </c>
      <c r="X2006" s="7">
        <v>540874</v>
      </c>
      <c r="Y2006" s="7">
        <v>531484</v>
      </c>
      <c r="Z2006" s="7">
        <v>521944</v>
      </c>
      <c r="AA2006" s="7">
        <v>505988</v>
      </c>
      <c r="AB2006" s="5">
        <v>52.634999999999998</v>
      </c>
      <c r="AC2006" s="5">
        <v>54.845999999999997</v>
      </c>
      <c r="AD2006" s="5">
        <v>-26.116</v>
      </c>
      <c r="AE2006" s="8">
        <v>-18.89</v>
      </c>
      <c r="AF2006" s="7">
        <v>140080000</v>
      </c>
      <c r="AG2006" s="7">
        <v>138396000</v>
      </c>
      <c r="AH2006" s="7">
        <v>130682000</v>
      </c>
      <c r="AI2006" s="8">
        <v>60.2</v>
      </c>
      <c r="AJ2006" s="7">
        <v>274</v>
      </c>
      <c r="AK2006" s="7">
        <v>84460181</v>
      </c>
      <c r="AL2006" s="6">
        <v>797.30410800000004</v>
      </c>
      <c r="AM2006" s="7">
        <v>130337891</v>
      </c>
      <c r="AN2006" s="5">
        <v>92.899420000000006</v>
      </c>
    </row>
    <row r="2007" spans="1:40" x14ac:dyDescent="0.3">
      <c r="A2007" s="4" t="s">
        <v>2056</v>
      </c>
      <c r="B2007" s="2">
        <v>4076899</v>
      </c>
      <c r="C2007" s="1" t="s">
        <v>41</v>
      </c>
      <c r="D2007" s="5">
        <v>1088.00678778</v>
      </c>
      <c r="E2007" s="6">
        <v>1349.3407870000001</v>
      </c>
      <c r="F2007" s="6" t="s">
        <v>42</v>
      </c>
      <c r="G2007" s="5">
        <v>1.9E-2</v>
      </c>
      <c r="H2007" s="5">
        <v>17.555555999999999</v>
      </c>
      <c r="I2007" s="5">
        <v>1.9E-2</v>
      </c>
      <c r="J2007" s="5">
        <v>17.555555999999999</v>
      </c>
      <c r="K2007" s="5">
        <v>2.47437358</v>
      </c>
      <c r="L2007" s="5">
        <v>1.6274932100000001</v>
      </c>
      <c r="M2007" s="5">
        <v>6.7468940000000002</v>
      </c>
      <c r="N2007" s="5" t="s">
        <v>42</v>
      </c>
      <c r="O2007" s="5" t="s">
        <v>42</v>
      </c>
      <c r="P2007" s="5">
        <v>3.8252579999999998</v>
      </c>
      <c r="Q2007" s="5">
        <v>6.0649709999999999</v>
      </c>
      <c r="R2007" s="5">
        <v>6.0649709999999999</v>
      </c>
      <c r="S2007" s="1" t="s">
        <v>49</v>
      </c>
      <c r="T2007" s="7">
        <v>310463</v>
      </c>
      <c r="U2007" s="7">
        <v>331339</v>
      </c>
      <c r="V2007" s="7">
        <v>391866</v>
      </c>
      <c r="W2007" s="7">
        <v>336794</v>
      </c>
      <c r="X2007" s="7">
        <v>352745</v>
      </c>
      <c r="Y2007" s="7">
        <v>330496</v>
      </c>
      <c r="Z2007" s="7">
        <v>311590</v>
      </c>
      <c r="AA2007" s="7">
        <v>310463</v>
      </c>
      <c r="AB2007" s="5">
        <v>84.088999999999999</v>
      </c>
      <c r="AC2007" s="5">
        <v>84.236000000000004</v>
      </c>
      <c r="AD2007" s="5">
        <v>56.932000000000002</v>
      </c>
      <c r="AE2007" s="5">
        <v>62.704999999999998</v>
      </c>
      <c r="AF2007" s="7">
        <v>62601000</v>
      </c>
      <c r="AG2007" s="7">
        <v>62562000</v>
      </c>
      <c r="AH2007" s="7">
        <v>60384000</v>
      </c>
      <c r="AI2007" s="5">
        <v>97.98</v>
      </c>
      <c r="AJ2007" s="7">
        <v>279</v>
      </c>
      <c r="AK2007" s="7">
        <v>61338229</v>
      </c>
      <c r="AL2007" s="6">
        <v>1066.0584200000001</v>
      </c>
      <c r="AM2007" s="7">
        <v>50420409</v>
      </c>
      <c r="AN2007" s="5">
        <v>80.542389999999997</v>
      </c>
    </row>
    <row r="2008" spans="1:40" x14ac:dyDescent="0.3">
      <c r="A2008" s="4" t="s">
        <v>2057</v>
      </c>
      <c r="B2008" s="2">
        <v>8723761</v>
      </c>
      <c r="C2008" s="1" t="s">
        <v>41</v>
      </c>
      <c r="D2008" s="5">
        <v>1031.5136571</v>
      </c>
      <c r="E2008" s="6">
        <v>691.25470700000005</v>
      </c>
      <c r="F2008" s="6" t="s">
        <v>42</v>
      </c>
      <c r="G2008" s="5">
        <v>-0.84697118805737948</v>
      </c>
      <c r="H2008" s="5" t="s">
        <v>799</v>
      </c>
      <c r="I2008" s="5">
        <v>-0.84697118805737948</v>
      </c>
      <c r="J2008" s="5" t="s">
        <v>799</v>
      </c>
      <c r="K2008" s="5">
        <v>3.1164714900000003</v>
      </c>
      <c r="L2008" s="5">
        <v>3.1164714900000003</v>
      </c>
      <c r="M2008" s="5" t="s">
        <v>799</v>
      </c>
      <c r="N2008" s="5" t="s">
        <v>42</v>
      </c>
      <c r="O2008" s="5" t="s">
        <v>42</v>
      </c>
      <c r="P2008" s="5" t="s">
        <v>42</v>
      </c>
      <c r="Q2008" s="5" t="s">
        <v>799</v>
      </c>
      <c r="R2008" s="5">
        <v>-4.8541280000000002</v>
      </c>
      <c r="S2008" s="1" t="s">
        <v>49</v>
      </c>
      <c r="T2008" s="7" t="s">
        <v>42</v>
      </c>
      <c r="U2008" s="7" t="s">
        <v>42</v>
      </c>
      <c r="V2008" s="7" t="s">
        <v>42</v>
      </c>
      <c r="W2008" s="7" t="s">
        <v>42</v>
      </c>
      <c r="X2008" s="7" t="s">
        <v>42</v>
      </c>
      <c r="Y2008" s="7" t="s">
        <v>42</v>
      </c>
      <c r="Z2008" s="7" t="s">
        <v>42</v>
      </c>
      <c r="AA2008" s="7" t="s">
        <v>42</v>
      </c>
      <c r="AB2008" s="5" t="s">
        <v>42</v>
      </c>
      <c r="AC2008" s="5" t="s">
        <v>42</v>
      </c>
      <c r="AD2008" s="5" t="s">
        <v>42</v>
      </c>
      <c r="AE2008" s="5" t="s">
        <v>42</v>
      </c>
      <c r="AF2008" s="7">
        <v>54233105</v>
      </c>
      <c r="AG2008" s="7" t="s">
        <v>42</v>
      </c>
      <c r="AH2008" s="7">
        <v>40983675</v>
      </c>
      <c r="AI2008" s="5">
        <v>34.54</v>
      </c>
      <c r="AJ2008" s="7">
        <v>50</v>
      </c>
      <c r="AK2008" s="7">
        <v>18730043</v>
      </c>
      <c r="AL2008" s="6">
        <v>356.24541699999997</v>
      </c>
      <c r="AM2008" s="7">
        <v>18978274</v>
      </c>
      <c r="AN2008" s="5">
        <v>34.99389</v>
      </c>
    </row>
    <row r="2009" spans="1:40" x14ac:dyDescent="0.3">
      <c r="A2009" s="4" t="s">
        <v>2058</v>
      </c>
      <c r="B2009" s="2">
        <v>4561237</v>
      </c>
      <c r="C2009" s="1" t="s">
        <v>41</v>
      </c>
      <c r="D2009" s="5">
        <v>1254.6799754399999</v>
      </c>
      <c r="E2009" s="6">
        <v>1037.9205449999999</v>
      </c>
      <c r="F2009" s="6" t="s">
        <v>42</v>
      </c>
      <c r="G2009" s="5">
        <v>0.3434189887341344</v>
      </c>
      <c r="H2009" s="5">
        <v>7.4585330000000001</v>
      </c>
      <c r="I2009" s="5">
        <v>0.3434189887341344</v>
      </c>
      <c r="J2009" s="5">
        <v>7.4585330000000001</v>
      </c>
      <c r="K2009" s="5">
        <v>0.77938889</v>
      </c>
      <c r="L2009" s="5">
        <v>0.77847526999999994</v>
      </c>
      <c r="M2009" s="5">
        <v>8.8808100000000003</v>
      </c>
      <c r="N2009" s="5" t="s">
        <v>42</v>
      </c>
      <c r="O2009" s="5" t="s">
        <v>42</v>
      </c>
      <c r="P2009" s="5">
        <v>0.66613800000000001</v>
      </c>
      <c r="Q2009" s="5">
        <v>3.5973130000000002</v>
      </c>
      <c r="R2009" s="5">
        <v>3.5973130000000002</v>
      </c>
      <c r="S2009" s="1" t="s">
        <v>49</v>
      </c>
      <c r="T2009" s="7">
        <v>1696115.1107396218</v>
      </c>
      <c r="U2009" s="7">
        <v>1890911.6661985428</v>
      </c>
      <c r="V2009" s="7">
        <v>2259741.3214571034</v>
      </c>
      <c r="W2009" s="7">
        <v>2178987.111810111</v>
      </c>
      <c r="X2009" s="7">
        <v>1517775.9173663002</v>
      </c>
      <c r="Y2009" s="7">
        <v>1564491.7119247294</v>
      </c>
      <c r="Z2009" s="7">
        <v>1639384.617801151</v>
      </c>
      <c r="AA2009" s="7">
        <v>1696115.1107396218</v>
      </c>
      <c r="AB2009" s="5">
        <v>41.466000000000001</v>
      </c>
      <c r="AC2009" s="5">
        <v>40.594999999999999</v>
      </c>
      <c r="AD2009" s="5">
        <v>19.867999999999999</v>
      </c>
      <c r="AE2009" s="5">
        <v>17.928999999999998</v>
      </c>
      <c r="AF2009" s="7">
        <v>172109736</v>
      </c>
      <c r="AG2009" s="7">
        <v>176325490</v>
      </c>
      <c r="AH2009" s="7">
        <v>189940956</v>
      </c>
      <c r="AI2009" s="5">
        <v>51.94</v>
      </c>
      <c r="AJ2009" s="7">
        <v>172</v>
      </c>
      <c r="AK2009" s="7">
        <v>89400180</v>
      </c>
      <c r="AL2009" s="6">
        <v>651.72731199999998</v>
      </c>
      <c r="AM2009" s="7">
        <v>122907543</v>
      </c>
      <c r="AN2009" s="5">
        <v>71.412310000000005</v>
      </c>
    </row>
    <row r="2010" spans="1:40" x14ac:dyDescent="0.3">
      <c r="A2010" s="4" t="s">
        <v>2059</v>
      </c>
      <c r="B2010" s="2">
        <v>4916268</v>
      </c>
      <c r="C2010" s="1" t="s">
        <v>41</v>
      </c>
      <c r="D2010" s="5">
        <v>1027.4496019200001</v>
      </c>
      <c r="E2010" s="6">
        <v>3361.6886009999998</v>
      </c>
      <c r="F2010" s="6" t="s">
        <v>42</v>
      </c>
      <c r="G2010" s="5">
        <v>0.08</v>
      </c>
      <c r="H2010" s="5" t="s">
        <v>799</v>
      </c>
      <c r="I2010" s="5">
        <v>0.08</v>
      </c>
      <c r="J2010" s="5" t="s">
        <v>799</v>
      </c>
      <c r="K2010" s="5" t="s">
        <v>799</v>
      </c>
      <c r="L2010" s="5">
        <v>4.2431674800000003</v>
      </c>
      <c r="M2010" s="5" t="s">
        <v>799</v>
      </c>
      <c r="N2010" s="5" t="s">
        <v>42</v>
      </c>
      <c r="O2010" s="5" t="s">
        <v>42</v>
      </c>
      <c r="P2010" s="5">
        <v>0.73929400000000001</v>
      </c>
      <c r="Q2010" s="5">
        <v>5.2309380000000001</v>
      </c>
      <c r="R2010" s="5">
        <v>5.2309380000000001</v>
      </c>
      <c r="S2010" s="1" t="s">
        <v>49</v>
      </c>
      <c r="T2010" s="7">
        <v>4671470</v>
      </c>
      <c r="U2010" s="7">
        <v>4416508</v>
      </c>
      <c r="V2010" s="7">
        <v>4122385</v>
      </c>
      <c r="W2010" s="7">
        <v>3170561</v>
      </c>
      <c r="X2010" s="7">
        <v>4547161</v>
      </c>
      <c r="Y2010" s="7">
        <v>4588223</v>
      </c>
      <c r="Z2010" s="7">
        <v>4622051</v>
      </c>
      <c r="AA2010" s="7">
        <v>4671470</v>
      </c>
      <c r="AB2010" s="5">
        <v>17.343</v>
      </c>
      <c r="AC2010" s="5">
        <v>16.010999999999999</v>
      </c>
      <c r="AD2010" s="8">
        <v>11.78</v>
      </c>
      <c r="AE2010" s="8">
        <v>9.8439999999999994</v>
      </c>
      <c r="AF2010" s="7">
        <v>84830409</v>
      </c>
      <c r="AG2010" s="7">
        <v>85776033</v>
      </c>
      <c r="AH2010" s="7">
        <v>87171373</v>
      </c>
      <c r="AI2010" s="5">
        <v>99.95</v>
      </c>
      <c r="AJ2010" s="7">
        <v>300</v>
      </c>
      <c r="AK2010" s="7">
        <v>84802370</v>
      </c>
      <c r="AL2010" s="6">
        <v>1026.9567</v>
      </c>
      <c r="AM2010" s="7">
        <v>74683343</v>
      </c>
      <c r="AN2010" s="5">
        <v>88.025270000000006</v>
      </c>
    </row>
    <row r="2011" spans="1:40" x14ac:dyDescent="0.3">
      <c r="A2011" s="4" t="s">
        <v>2060</v>
      </c>
      <c r="B2011" s="2">
        <v>113477</v>
      </c>
      <c r="C2011" s="1" t="s">
        <v>54</v>
      </c>
      <c r="D2011" s="5">
        <v>1093.67954136</v>
      </c>
      <c r="E2011" s="6">
        <v>3183.5555410000002</v>
      </c>
      <c r="F2011" s="6">
        <v>3183.5125410000001</v>
      </c>
      <c r="G2011" s="5">
        <v>-9.2999999999999999E-2</v>
      </c>
      <c r="H2011" s="5" t="s">
        <v>799</v>
      </c>
      <c r="I2011" s="5">
        <v>-9.2999999999999999E-2</v>
      </c>
      <c r="J2011" s="5" t="s">
        <v>799</v>
      </c>
      <c r="K2011" s="5">
        <v>0.69433710824801909</v>
      </c>
      <c r="L2011" s="5">
        <v>0.671532224485199</v>
      </c>
      <c r="M2011" s="5">
        <v>5.9796610000000001</v>
      </c>
      <c r="N2011" s="5" t="s">
        <v>42</v>
      </c>
      <c r="O2011" s="5" t="s">
        <v>42</v>
      </c>
      <c r="P2011" s="5">
        <v>5.561534</v>
      </c>
      <c r="Q2011" s="5">
        <v>13.313409</v>
      </c>
      <c r="R2011" s="5">
        <v>11.5803254968408</v>
      </c>
      <c r="S2011" s="1" t="s">
        <v>49</v>
      </c>
      <c r="T2011" s="7">
        <v>581657</v>
      </c>
      <c r="U2011" s="7">
        <v>566466</v>
      </c>
      <c r="V2011" s="7">
        <v>538537</v>
      </c>
      <c r="W2011" s="7">
        <v>537615</v>
      </c>
      <c r="X2011" s="7">
        <v>575267</v>
      </c>
      <c r="Y2011" s="7">
        <v>581220</v>
      </c>
      <c r="Z2011" s="7">
        <v>582489</v>
      </c>
      <c r="AA2011" s="7">
        <v>581657</v>
      </c>
      <c r="AB2011" s="8">
        <v>59.31</v>
      </c>
      <c r="AC2011" s="5">
        <v>59.015999999999998</v>
      </c>
      <c r="AD2011" s="5">
        <v>39.994</v>
      </c>
      <c r="AE2011" s="8">
        <v>41.76</v>
      </c>
      <c r="AF2011" s="7">
        <v>123999948</v>
      </c>
      <c r="AG2011" s="7">
        <v>123994991</v>
      </c>
      <c r="AH2011" s="7">
        <v>123696475</v>
      </c>
      <c r="AI2011" s="8">
        <v>89.4</v>
      </c>
      <c r="AJ2011" s="7">
        <v>304</v>
      </c>
      <c r="AK2011" s="7">
        <v>110859630</v>
      </c>
      <c r="AL2011" s="6">
        <v>977.78193599999997</v>
      </c>
      <c r="AM2011" s="7">
        <v>122189888</v>
      </c>
      <c r="AN2011" s="5">
        <v>98.540270000000007</v>
      </c>
    </row>
    <row r="2012" spans="1:40" x14ac:dyDescent="0.3">
      <c r="A2012" s="4" t="s">
        <v>2061</v>
      </c>
      <c r="B2012" s="2">
        <v>4234548</v>
      </c>
      <c r="C2012" s="1" t="s">
        <v>54</v>
      </c>
      <c r="D2012" s="5">
        <v>1080.5503424000001</v>
      </c>
      <c r="E2012" s="6" t="s">
        <v>42</v>
      </c>
      <c r="F2012" s="6">
        <v>12088.361342</v>
      </c>
      <c r="G2012" s="5">
        <v>0.35499999999999998</v>
      </c>
      <c r="H2012" s="5">
        <v>9.1470588235294095</v>
      </c>
      <c r="I2012" s="5">
        <v>0.35499999999999998</v>
      </c>
      <c r="J2012" s="5">
        <v>9.1470588235294095</v>
      </c>
      <c r="K2012" s="5">
        <v>0.78483479463417294</v>
      </c>
      <c r="L2012" s="5">
        <v>0.78483479463417294</v>
      </c>
      <c r="M2012" s="5" t="s">
        <v>799</v>
      </c>
      <c r="N2012" s="5" t="s">
        <v>42</v>
      </c>
      <c r="O2012" s="5" t="s">
        <v>42</v>
      </c>
      <c r="P2012" s="5" t="s">
        <v>42</v>
      </c>
      <c r="Q2012" s="5" t="s">
        <v>42</v>
      </c>
      <c r="R2012" s="5">
        <v>14.375401462708099</v>
      </c>
      <c r="S2012" s="1" t="s">
        <v>49</v>
      </c>
      <c r="T2012" s="7">
        <v>429206</v>
      </c>
      <c r="U2012" s="7">
        <v>303275</v>
      </c>
      <c r="V2012" s="7">
        <v>417222</v>
      </c>
      <c r="W2012" s="7">
        <v>462148</v>
      </c>
      <c r="X2012" s="7">
        <v>311130</v>
      </c>
      <c r="Y2012" s="7">
        <v>393881</v>
      </c>
      <c r="Z2012" s="7">
        <v>412967</v>
      </c>
      <c r="AA2012" s="7">
        <v>429206</v>
      </c>
      <c r="AB2012" s="5">
        <v>83.177999999999997</v>
      </c>
      <c r="AC2012" s="5">
        <v>85.033000000000001</v>
      </c>
      <c r="AD2012" s="5" t="s">
        <v>42</v>
      </c>
      <c r="AE2012" s="5" t="s">
        <v>42</v>
      </c>
      <c r="AF2012" s="7">
        <v>86860960</v>
      </c>
      <c r="AG2012" s="7">
        <v>86860960</v>
      </c>
      <c r="AH2012" s="7">
        <v>86760408</v>
      </c>
      <c r="AI2012" s="5">
        <v>67.83</v>
      </c>
      <c r="AJ2012" s="7">
        <v>236</v>
      </c>
      <c r="AK2012" s="7">
        <v>58914878</v>
      </c>
      <c r="AL2012" s="6">
        <v>732.90108199999997</v>
      </c>
      <c r="AM2012" s="7">
        <v>70892123</v>
      </c>
      <c r="AN2012" s="5">
        <v>81.615629999999996</v>
      </c>
    </row>
    <row r="2013" spans="1:40" x14ac:dyDescent="0.3">
      <c r="A2013" s="4" t="s">
        <v>2062</v>
      </c>
      <c r="B2013" s="2">
        <v>4408960</v>
      </c>
      <c r="C2013" s="1" t="s">
        <v>54</v>
      </c>
      <c r="D2013" s="5">
        <v>1323.01620192</v>
      </c>
      <c r="E2013" s="6">
        <v>5470.0775709999998</v>
      </c>
      <c r="F2013" s="6" t="s">
        <v>42</v>
      </c>
      <c r="G2013" s="5">
        <v>6.1424534570332985E-2</v>
      </c>
      <c r="H2013" s="5">
        <v>28.109950999999999</v>
      </c>
      <c r="I2013" s="5">
        <v>6.1424534570332985E-2</v>
      </c>
      <c r="J2013" s="5">
        <v>28.109950999999999</v>
      </c>
      <c r="K2013" s="5">
        <v>0.49827167000000006</v>
      </c>
      <c r="L2013" s="5">
        <v>0.44456501000000004</v>
      </c>
      <c r="M2013" s="5" t="s">
        <v>42</v>
      </c>
      <c r="N2013" s="5" t="s">
        <v>42</v>
      </c>
      <c r="O2013" s="5" t="s">
        <v>42</v>
      </c>
      <c r="P2013" s="5">
        <v>0.36740200000000001</v>
      </c>
      <c r="Q2013" s="5">
        <v>3.2087159999999999</v>
      </c>
      <c r="R2013" s="5">
        <v>3.2087159999999999</v>
      </c>
      <c r="S2013" s="1" t="s">
        <v>49</v>
      </c>
      <c r="T2013" s="7">
        <v>16771132.68126406</v>
      </c>
      <c r="U2013" s="7">
        <v>12372815.307124263</v>
      </c>
      <c r="V2013" s="7">
        <v>6329524.9116037553</v>
      </c>
      <c r="W2013" s="7">
        <v>5094893.541392168</v>
      </c>
      <c r="X2013" s="7">
        <v>14503079.367017083</v>
      </c>
      <c r="Y2013" s="7">
        <v>15476782.717874259</v>
      </c>
      <c r="Z2013" s="7">
        <v>16527153.434956785</v>
      </c>
      <c r="AA2013" s="7">
        <v>16771132.68126406</v>
      </c>
      <c r="AB2013" s="8">
        <v>16.05</v>
      </c>
      <c r="AC2013" s="8">
        <v>12.791</v>
      </c>
      <c r="AD2013" s="8">
        <v>12.428000000000001</v>
      </c>
      <c r="AE2013" s="8">
        <v>11.444000000000001</v>
      </c>
      <c r="AF2013" s="7">
        <v>51225727</v>
      </c>
      <c r="AG2013" s="7">
        <v>52019168</v>
      </c>
      <c r="AH2013" s="7">
        <v>51571720</v>
      </c>
      <c r="AI2013" s="8">
        <v>22.2</v>
      </c>
      <c r="AJ2013" s="7">
        <v>145</v>
      </c>
      <c r="AK2013" s="7">
        <v>11798345</v>
      </c>
      <c r="AL2013" s="6">
        <v>293.66080699999998</v>
      </c>
      <c r="AM2013" s="7">
        <v>30346069</v>
      </c>
      <c r="AN2013" s="5">
        <v>57.09028</v>
      </c>
    </row>
    <row r="2014" spans="1:40" x14ac:dyDescent="0.3">
      <c r="A2014" s="4" t="s">
        <v>2063</v>
      </c>
      <c r="B2014" s="2">
        <v>6371822</v>
      </c>
      <c r="C2014" s="1" t="s">
        <v>41</v>
      </c>
      <c r="D2014" s="5">
        <v>984.40496356000006</v>
      </c>
      <c r="E2014" s="6">
        <v>1914.352963</v>
      </c>
      <c r="F2014" s="6" t="s">
        <v>42</v>
      </c>
      <c r="G2014" s="5">
        <v>-0.27700000000000002</v>
      </c>
      <c r="H2014" s="5" t="s">
        <v>799</v>
      </c>
      <c r="I2014" s="5">
        <v>-0.27700000000000002</v>
      </c>
      <c r="J2014" s="5" t="s">
        <v>799</v>
      </c>
      <c r="K2014" s="5" t="s">
        <v>799</v>
      </c>
      <c r="L2014" s="5" t="s">
        <v>799</v>
      </c>
      <c r="M2014" s="5" t="s">
        <v>799</v>
      </c>
      <c r="N2014" s="5" t="s">
        <v>42</v>
      </c>
      <c r="O2014" s="5" t="s">
        <v>42</v>
      </c>
      <c r="P2014" s="5">
        <v>1.882771</v>
      </c>
      <c r="Q2014" s="5" t="s">
        <v>799</v>
      </c>
      <c r="R2014" s="5">
        <v>-18.930561000000001</v>
      </c>
      <c r="S2014" s="1" t="s">
        <v>49</v>
      </c>
      <c r="T2014" s="7">
        <v>976672</v>
      </c>
      <c r="U2014" s="7">
        <v>1099574</v>
      </c>
      <c r="V2014" s="7">
        <v>1058638</v>
      </c>
      <c r="W2014" s="7">
        <v>886093</v>
      </c>
      <c r="X2014" s="7">
        <v>1016774</v>
      </c>
      <c r="Y2014" s="7">
        <v>1007715</v>
      </c>
      <c r="Z2014" s="7">
        <v>988068</v>
      </c>
      <c r="AA2014" s="7">
        <v>976672</v>
      </c>
      <c r="AB2014" s="8">
        <v>33.770000000000003</v>
      </c>
      <c r="AC2014" s="5">
        <v>34.954999999999998</v>
      </c>
      <c r="AD2014" s="5">
        <v>-15.087999999999999</v>
      </c>
      <c r="AE2014" s="5">
        <v>-11.423</v>
      </c>
      <c r="AF2014" s="7">
        <v>123945380</v>
      </c>
      <c r="AG2014" s="7">
        <v>121743620</v>
      </c>
      <c r="AH2014" s="7">
        <v>115210998</v>
      </c>
      <c r="AI2014" s="5">
        <v>62.22</v>
      </c>
      <c r="AJ2014" s="7">
        <v>300</v>
      </c>
      <c r="AK2014" s="7">
        <v>77145974</v>
      </c>
      <c r="AL2014" s="6">
        <v>612.53903300000002</v>
      </c>
      <c r="AM2014" s="7">
        <v>118598477</v>
      </c>
      <c r="AN2014" s="8">
        <v>95.659000000000006</v>
      </c>
    </row>
    <row r="2015" spans="1:40" x14ac:dyDescent="0.3">
      <c r="A2015" s="4" t="s">
        <v>2064</v>
      </c>
      <c r="B2015" s="2">
        <v>4094394</v>
      </c>
      <c r="C2015" s="1" t="s">
        <v>54</v>
      </c>
      <c r="D2015" s="5">
        <v>914.00223945000005</v>
      </c>
      <c r="E2015" s="6">
        <v>1988.4862390000001</v>
      </c>
      <c r="F2015" s="6">
        <v>1986.5982389999999</v>
      </c>
      <c r="G2015" s="8">
        <v>12.509</v>
      </c>
      <c r="H2015" s="5">
        <v>4.2141190000000002</v>
      </c>
      <c r="I2015" s="8">
        <v>12.509</v>
      </c>
      <c r="J2015" s="5">
        <v>4.2141190000000002</v>
      </c>
      <c r="K2015" s="5">
        <v>1.2195566100000002</v>
      </c>
      <c r="L2015" s="5">
        <v>1.2195566100000002</v>
      </c>
      <c r="M2015" s="5" t="s">
        <v>799</v>
      </c>
      <c r="N2015" s="5">
        <v>2.6906317733737399</v>
      </c>
      <c r="O2015" s="5">
        <v>1.9858188309932101</v>
      </c>
      <c r="P2015" s="5">
        <v>0.661744</v>
      </c>
      <c r="Q2015" s="5">
        <v>5.9968579999999996</v>
      </c>
      <c r="R2015" s="5">
        <v>5.9968579999999996</v>
      </c>
      <c r="S2015" s="1" t="s">
        <v>56</v>
      </c>
      <c r="T2015" s="7">
        <v>3004918</v>
      </c>
      <c r="U2015" s="7">
        <v>2756016</v>
      </c>
      <c r="V2015" s="7">
        <v>2922231</v>
      </c>
      <c r="W2015" s="7">
        <v>2782857</v>
      </c>
      <c r="X2015" s="7">
        <v>3004918</v>
      </c>
      <c r="Y2015" s="7">
        <v>2912312</v>
      </c>
      <c r="Z2015" s="7">
        <v>2839565</v>
      </c>
      <c r="AA2015" s="7">
        <v>2834846</v>
      </c>
      <c r="AB2015" s="5">
        <v>20.027000000000001</v>
      </c>
      <c r="AC2015" s="5">
        <v>20.027000000000001</v>
      </c>
      <c r="AD2015" s="8">
        <v>8.9130000000000003</v>
      </c>
      <c r="AE2015" s="8">
        <v>8.9130000000000003</v>
      </c>
      <c r="AF2015" s="7">
        <v>6054969</v>
      </c>
      <c r="AG2015" s="7">
        <v>6049983</v>
      </c>
      <c r="AH2015" s="7">
        <v>6095010</v>
      </c>
      <c r="AI2015" s="5">
        <v>61.51</v>
      </c>
      <c r="AJ2015" s="7">
        <v>202</v>
      </c>
      <c r="AK2015" s="7">
        <v>3724891</v>
      </c>
      <c r="AL2015" s="6">
        <v>498.94914899999998</v>
      </c>
      <c r="AM2015" s="7">
        <v>4497379</v>
      </c>
      <c r="AN2015" s="8">
        <v>74.27</v>
      </c>
    </row>
    <row r="2016" spans="1:40" x14ac:dyDescent="0.3">
      <c r="A2016" s="4" t="s">
        <v>2065</v>
      </c>
      <c r="B2016" s="2">
        <v>105765737</v>
      </c>
      <c r="C2016" s="1" t="s">
        <v>41</v>
      </c>
      <c r="D2016" s="5">
        <v>917.57380911999996</v>
      </c>
      <c r="E2016" s="6">
        <v>1079.7298089999999</v>
      </c>
      <c r="F2016" s="6" t="s">
        <v>42</v>
      </c>
      <c r="G2016" s="5">
        <v>-6.9569999999999999</v>
      </c>
      <c r="H2016" s="5" t="s">
        <v>42</v>
      </c>
      <c r="I2016" s="5">
        <v>-6.9569999999999999</v>
      </c>
      <c r="J2016" s="5" t="s">
        <v>42</v>
      </c>
      <c r="K2016" s="5" t="s">
        <v>42</v>
      </c>
      <c r="L2016" s="5" t="s">
        <v>42</v>
      </c>
      <c r="M2016" s="5" t="s">
        <v>42</v>
      </c>
      <c r="N2016" s="5" t="s">
        <v>42</v>
      </c>
      <c r="O2016" s="5" t="s">
        <v>42</v>
      </c>
      <c r="P2016" s="5" t="s">
        <v>799</v>
      </c>
      <c r="Q2016" s="5" t="s">
        <v>799</v>
      </c>
      <c r="R2016" s="5" t="s">
        <v>42</v>
      </c>
      <c r="S2016" s="1"/>
      <c r="T2016" s="7">
        <v>2380</v>
      </c>
      <c r="U2016" s="7">
        <v>1212</v>
      </c>
      <c r="V2016" s="7" t="s">
        <v>42</v>
      </c>
      <c r="W2016" s="7" t="s">
        <v>42</v>
      </c>
      <c r="X2016" s="7">
        <v>2207</v>
      </c>
      <c r="Y2016" s="7">
        <v>2221</v>
      </c>
      <c r="Z2016" s="10">
        <v>2300.5</v>
      </c>
      <c r="AA2016" s="7">
        <v>2380</v>
      </c>
      <c r="AB2016" s="8">
        <v>100</v>
      </c>
      <c r="AC2016" s="8">
        <v>100</v>
      </c>
      <c r="AD2016" s="5" t="s">
        <v>799</v>
      </c>
      <c r="AE2016" s="5" t="s">
        <v>799</v>
      </c>
      <c r="AF2016" s="7">
        <v>3025452</v>
      </c>
      <c r="AG2016" s="7">
        <v>2879458</v>
      </c>
      <c r="AH2016" s="7">
        <v>2800583</v>
      </c>
      <c r="AI2016" s="5">
        <v>36.130000000000003</v>
      </c>
      <c r="AJ2016" s="7" t="s">
        <v>42</v>
      </c>
      <c r="AK2016" s="7">
        <v>19363858</v>
      </c>
      <c r="AL2016" s="6">
        <v>331.50924800000001</v>
      </c>
      <c r="AM2016" s="7">
        <v>29007152</v>
      </c>
      <c r="AN2016" s="5">
        <v>54.121250000000003</v>
      </c>
    </row>
    <row r="2017" spans="1:40" x14ac:dyDescent="0.3">
      <c r="A2017" s="4" t="s">
        <v>2066</v>
      </c>
      <c r="B2017" s="2">
        <v>26564909</v>
      </c>
      <c r="C2017" s="1" t="s">
        <v>41</v>
      </c>
      <c r="D2017" s="5">
        <v>1055.7672636699999</v>
      </c>
      <c r="E2017" s="6">
        <v>3926.0982629999999</v>
      </c>
      <c r="F2017" s="6" t="s">
        <v>42</v>
      </c>
      <c r="G2017" s="5">
        <v>-6.0999999999999999E-2</v>
      </c>
      <c r="H2017" s="5" t="s">
        <v>799</v>
      </c>
      <c r="I2017" s="5">
        <v>-6.0999999999999999E-2</v>
      </c>
      <c r="J2017" s="5" t="s">
        <v>799</v>
      </c>
      <c r="K2017" s="5" t="s">
        <v>799</v>
      </c>
      <c r="L2017" s="5">
        <v>0.93780607000000005</v>
      </c>
      <c r="M2017" s="5" t="s">
        <v>799</v>
      </c>
      <c r="N2017" s="5" t="s">
        <v>42</v>
      </c>
      <c r="O2017" s="5" t="s">
        <v>42</v>
      </c>
      <c r="P2017" s="5">
        <v>0.62930299999999995</v>
      </c>
      <c r="Q2017" s="5">
        <v>5.0861780000000003</v>
      </c>
      <c r="R2017" s="5">
        <v>5.0861780000000003</v>
      </c>
      <c r="S2017" s="1" t="s">
        <v>45</v>
      </c>
      <c r="T2017" s="7">
        <v>6255284</v>
      </c>
      <c r="U2017" s="7">
        <v>6035967</v>
      </c>
      <c r="V2017" s="7">
        <v>5807149</v>
      </c>
      <c r="W2017" s="7">
        <v>4920202</v>
      </c>
      <c r="X2017" s="7">
        <v>6238808</v>
      </c>
      <c r="Y2017" s="7">
        <v>6221537</v>
      </c>
      <c r="Z2017" s="7">
        <v>6228516</v>
      </c>
      <c r="AA2017" s="7">
        <v>6255284</v>
      </c>
      <c r="AB2017" s="8">
        <v>37.630000000000003</v>
      </c>
      <c r="AC2017" s="5">
        <v>37.530999999999999</v>
      </c>
      <c r="AD2017" s="8">
        <v>3.9279999999999999</v>
      </c>
      <c r="AE2017" s="8">
        <v>3.1120000000000001</v>
      </c>
      <c r="AF2017" s="7">
        <v>274949000</v>
      </c>
      <c r="AG2017" s="7">
        <v>273618000</v>
      </c>
      <c r="AH2017" s="7">
        <v>268084000</v>
      </c>
      <c r="AI2017" s="5">
        <v>34.58</v>
      </c>
      <c r="AJ2017" s="7">
        <v>210</v>
      </c>
      <c r="AK2017" s="7">
        <v>95320576</v>
      </c>
      <c r="AL2017" s="6">
        <v>365.07780600000001</v>
      </c>
      <c r="AM2017" s="7">
        <v>87616479</v>
      </c>
      <c r="AN2017" s="5">
        <v>31.784569999999999</v>
      </c>
    </row>
    <row r="2018" spans="1:40" x14ac:dyDescent="0.3">
      <c r="A2018" s="4" t="s">
        <v>2067</v>
      </c>
      <c r="B2018" s="2">
        <v>4104374</v>
      </c>
      <c r="C2018" s="1" t="s">
        <v>41</v>
      </c>
      <c r="D2018" s="5">
        <v>950.7894</v>
      </c>
      <c r="E2018" s="6">
        <v>1327.0504000000001</v>
      </c>
      <c r="F2018" s="6" t="s">
        <v>42</v>
      </c>
      <c r="G2018" s="5">
        <v>0.79700000000000004</v>
      </c>
      <c r="H2018" s="5">
        <v>23.152173999999999</v>
      </c>
      <c r="I2018" s="5">
        <v>0.79700000000000004</v>
      </c>
      <c r="J2018" s="5">
        <v>23.152173999999999</v>
      </c>
      <c r="K2018" s="5">
        <v>2.1514282300000001</v>
      </c>
      <c r="L2018" s="5">
        <v>2.1514282300000001</v>
      </c>
      <c r="M2018" s="5" t="s">
        <v>799</v>
      </c>
      <c r="N2018" s="5" t="s">
        <v>42</v>
      </c>
      <c r="O2018" s="5" t="s">
        <v>42</v>
      </c>
      <c r="P2018" s="5">
        <v>7.2369300000000001</v>
      </c>
      <c r="Q2018" s="5">
        <v>15.848406000000001</v>
      </c>
      <c r="R2018" s="5">
        <v>15.848406000000001</v>
      </c>
      <c r="S2018" s="1" t="s">
        <v>49</v>
      </c>
      <c r="T2018" s="7">
        <v>166274</v>
      </c>
      <c r="U2018" s="7">
        <v>162434</v>
      </c>
      <c r="V2018" s="7">
        <v>143141</v>
      </c>
      <c r="W2018" s="7">
        <v>141592</v>
      </c>
      <c r="X2018" s="7">
        <v>183372</v>
      </c>
      <c r="Y2018" s="7">
        <v>174987</v>
      </c>
      <c r="Z2018" s="7">
        <v>168642</v>
      </c>
      <c r="AA2018" s="7">
        <v>166274</v>
      </c>
      <c r="AB2018" s="5">
        <v>50.014000000000003</v>
      </c>
      <c r="AC2018" s="5">
        <v>52.707999999999998</v>
      </c>
      <c r="AD2018" s="5">
        <v>42.860999999999997</v>
      </c>
      <c r="AE2018" s="5">
        <v>45.226999999999997</v>
      </c>
      <c r="AF2018" s="7">
        <v>17855000</v>
      </c>
      <c r="AG2018" s="7">
        <v>17829000</v>
      </c>
      <c r="AH2018" s="7">
        <v>17771000</v>
      </c>
      <c r="AI2018" s="5">
        <v>78.61</v>
      </c>
      <c r="AJ2018" s="7">
        <v>247</v>
      </c>
      <c r="AK2018" s="7">
        <v>14035123</v>
      </c>
      <c r="AL2018" s="6">
        <v>747.37029900000005</v>
      </c>
      <c r="AM2018" s="7">
        <v>17521790</v>
      </c>
      <c r="AN2018" s="8">
        <v>98.1327</v>
      </c>
    </row>
    <row r="2019" spans="1:40" x14ac:dyDescent="0.3">
      <c r="A2019" s="4" t="s">
        <v>2068</v>
      </c>
      <c r="B2019" s="2">
        <v>4049160</v>
      </c>
      <c r="C2019" s="1" t="s">
        <v>41</v>
      </c>
      <c r="D2019" s="5">
        <v>1121.07189012</v>
      </c>
      <c r="E2019" s="6">
        <v>4457.8018899999997</v>
      </c>
      <c r="F2019" s="6">
        <v>4424.2928899999997</v>
      </c>
      <c r="G2019" s="8">
        <v>1.26</v>
      </c>
      <c r="H2019" s="5" t="s">
        <v>799</v>
      </c>
      <c r="I2019" s="8">
        <v>1.26</v>
      </c>
      <c r="J2019" s="5" t="s">
        <v>799</v>
      </c>
      <c r="K2019" s="5">
        <v>2.6693743999999997</v>
      </c>
      <c r="L2019" s="5">
        <v>1.0695960799999999</v>
      </c>
      <c r="M2019" s="5">
        <v>9.8913039999999999</v>
      </c>
      <c r="N2019" s="5" t="s">
        <v>42</v>
      </c>
      <c r="O2019" s="5" t="s">
        <v>42</v>
      </c>
      <c r="P2019" s="5">
        <v>3.356452</v>
      </c>
      <c r="Q2019" s="5">
        <v>11.7685</v>
      </c>
      <c r="R2019" s="5">
        <v>11.7685</v>
      </c>
      <c r="S2019" s="1" t="s">
        <v>49</v>
      </c>
      <c r="T2019" s="7">
        <v>1222680</v>
      </c>
      <c r="U2019" s="7">
        <v>1398347</v>
      </c>
      <c r="V2019" s="7">
        <v>1614499</v>
      </c>
      <c r="W2019" s="7">
        <v>1501400</v>
      </c>
      <c r="X2019" s="7">
        <v>1328129</v>
      </c>
      <c r="Y2019" s="7">
        <v>1270677</v>
      </c>
      <c r="Z2019" s="7">
        <v>1238436</v>
      </c>
      <c r="AA2019" s="7">
        <v>1222680</v>
      </c>
      <c r="AB2019" s="8">
        <v>100</v>
      </c>
      <c r="AC2019" s="8">
        <v>100</v>
      </c>
      <c r="AD2019" s="5">
        <v>25.779</v>
      </c>
      <c r="AE2019" s="5">
        <v>27.384</v>
      </c>
      <c r="AF2019" s="7">
        <v>23691000</v>
      </c>
      <c r="AG2019" s="7">
        <v>23691000</v>
      </c>
      <c r="AH2019" s="7">
        <v>23529000</v>
      </c>
      <c r="AI2019" s="5">
        <v>109.72</v>
      </c>
      <c r="AJ2019" s="7">
        <v>222</v>
      </c>
      <c r="AK2019" s="7">
        <v>25994024</v>
      </c>
      <c r="AL2019" s="6">
        <v>1230.0372150000001</v>
      </c>
      <c r="AM2019" s="7">
        <v>23179956</v>
      </c>
      <c r="AN2019" s="5">
        <v>97.841679999999997</v>
      </c>
    </row>
    <row r="2020" spans="1:40" x14ac:dyDescent="0.3">
      <c r="A2020" s="4" t="s">
        <v>2069</v>
      </c>
      <c r="B2020" s="2">
        <v>4547048</v>
      </c>
      <c r="C2020" s="1" t="s">
        <v>54</v>
      </c>
      <c r="D2020" s="5">
        <v>984.07402506000005</v>
      </c>
      <c r="E2020" s="6">
        <v>1286.3740250000001</v>
      </c>
      <c r="F2020" s="6">
        <v>1286.3740250000001</v>
      </c>
      <c r="G2020" s="5">
        <v>0.45</v>
      </c>
      <c r="H2020" s="5">
        <v>15.943168</v>
      </c>
      <c r="I2020" s="5">
        <v>0.45</v>
      </c>
      <c r="J2020" s="5">
        <v>15.943168</v>
      </c>
      <c r="K2020" s="5" t="s">
        <v>799</v>
      </c>
      <c r="L2020" s="5" t="s">
        <v>799</v>
      </c>
      <c r="M2020" s="5">
        <v>9.5543479999999992</v>
      </c>
      <c r="N2020" s="5" t="s">
        <v>42</v>
      </c>
      <c r="O2020" s="5" t="s">
        <v>42</v>
      </c>
      <c r="P2020" s="5">
        <v>2.7428020000000002</v>
      </c>
      <c r="Q2020" s="5">
        <v>8.9830590000000008</v>
      </c>
      <c r="R2020" s="5">
        <v>8.9830590000000008</v>
      </c>
      <c r="S2020" s="1" t="s">
        <v>49</v>
      </c>
      <c r="T2020" s="7">
        <v>426600</v>
      </c>
      <c r="U2020" s="7">
        <v>417200</v>
      </c>
      <c r="V2020" s="7">
        <v>526700</v>
      </c>
      <c r="W2020" s="7">
        <v>494900</v>
      </c>
      <c r="X2020" s="7">
        <v>469000</v>
      </c>
      <c r="Y2020" s="7">
        <v>453200</v>
      </c>
      <c r="Z2020" s="7">
        <v>440500</v>
      </c>
      <c r="AA2020" s="7">
        <v>426600</v>
      </c>
      <c r="AB2020" s="5">
        <v>49.976999999999997</v>
      </c>
      <c r="AC2020" s="5">
        <v>46.631</v>
      </c>
      <c r="AD2020" s="8">
        <v>31.13</v>
      </c>
      <c r="AE2020" s="5">
        <v>28.657</v>
      </c>
      <c r="AF2020" s="7">
        <v>37315894</v>
      </c>
      <c r="AG2020" s="7">
        <v>37067135</v>
      </c>
      <c r="AH2020" s="7">
        <v>41508144</v>
      </c>
      <c r="AI2020" s="5">
        <v>66.78</v>
      </c>
      <c r="AJ2020" s="7">
        <v>217</v>
      </c>
      <c r="AK2020" s="7">
        <v>24919880</v>
      </c>
      <c r="AL2020" s="6">
        <v>657.13723500000003</v>
      </c>
      <c r="AM2020" s="7">
        <v>23788812</v>
      </c>
      <c r="AN2020" s="5">
        <v>63.746319999999997</v>
      </c>
    </row>
    <row r="2021" spans="1:40" x14ac:dyDescent="0.3">
      <c r="A2021" s="4" t="s">
        <v>2070</v>
      </c>
      <c r="B2021" s="2">
        <v>4100046</v>
      </c>
      <c r="C2021" s="1" t="s">
        <v>54</v>
      </c>
      <c r="D2021" s="5">
        <v>1162.6039118799999</v>
      </c>
      <c r="E2021" s="6">
        <v>1566.9789109999999</v>
      </c>
      <c r="F2021" s="6">
        <v>1566.978912</v>
      </c>
      <c r="G2021" s="5">
        <v>-0.03</v>
      </c>
      <c r="H2021" s="5">
        <v>90.469798999999995</v>
      </c>
      <c r="I2021" s="5">
        <v>-0.03</v>
      </c>
      <c r="J2021" s="5">
        <v>90.469798999999995</v>
      </c>
      <c r="K2021" s="5" t="s">
        <v>799</v>
      </c>
      <c r="L2021" s="5">
        <v>4.6085470099999997</v>
      </c>
      <c r="M2021" s="5">
        <v>2.7276410000000002</v>
      </c>
      <c r="N2021" s="5" t="s">
        <v>799</v>
      </c>
      <c r="O2021" s="5" t="s">
        <v>799</v>
      </c>
      <c r="P2021" s="5">
        <v>2.0606779999999998</v>
      </c>
      <c r="Q2021" s="5">
        <v>5.787998</v>
      </c>
      <c r="R2021" s="5">
        <v>5.787998</v>
      </c>
      <c r="S2021" s="1" t="s">
        <v>49</v>
      </c>
      <c r="T2021" s="7">
        <v>807821</v>
      </c>
      <c r="U2021" s="7">
        <v>782519</v>
      </c>
      <c r="V2021" s="7">
        <v>660385</v>
      </c>
      <c r="W2021" s="7">
        <v>383674</v>
      </c>
      <c r="X2021" s="7">
        <v>760419</v>
      </c>
      <c r="Y2021" s="7">
        <v>779168</v>
      </c>
      <c r="Z2021" s="7">
        <v>796695</v>
      </c>
      <c r="AA2021" s="7">
        <v>807821</v>
      </c>
      <c r="AB2021" s="8">
        <v>80.040000000000006</v>
      </c>
      <c r="AC2021" s="5">
        <v>80.039000000000001</v>
      </c>
      <c r="AD2021" s="5">
        <v>41.991999999999997</v>
      </c>
      <c r="AE2021" s="5">
        <v>34.353999999999999</v>
      </c>
      <c r="AF2021" s="7">
        <v>86035000</v>
      </c>
      <c r="AG2021" s="7">
        <v>85127000</v>
      </c>
      <c r="AH2021" s="7">
        <v>86024000</v>
      </c>
      <c r="AI2021" s="8">
        <v>84.9</v>
      </c>
      <c r="AJ2021" s="7">
        <v>245</v>
      </c>
      <c r="AK2021" s="7">
        <v>73223291</v>
      </c>
      <c r="AL2021" s="6">
        <v>987.04996200000005</v>
      </c>
      <c r="AM2021" s="7">
        <v>83212116</v>
      </c>
      <c r="AN2021" s="5">
        <v>96.481639999999999</v>
      </c>
    </row>
    <row r="2022" spans="1:40" x14ac:dyDescent="0.3">
      <c r="A2022" s="4" t="s">
        <v>2071</v>
      </c>
      <c r="B2022" s="2">
        <v>4609664</v>
      </c>
      <c r="C2022" s="1" t="s">
        <v>41</v>
      </c>
      <c r="D2022" s="5">
        <v>1175.9654210199999</v>
      </c>
      <c r="E2022" s="6">
        <v>830.96942100000001</v>
      </c>
      <c r="F2022" s="6" t="s">
        <v>42</v>
      </c>
      <c r="G2022" s="5">
        <v>-0.16900000000000001</v>
      </c>
      <c r="H2022" s="5" t="s">
        <v>799</v>
      </c>
      <c r="I2022" s="5">
        <v>-0.16900000000000001</v>
      </c>
      <c r="J2022" s="5" t="s">
        <v>799</v>
      </c>
      <c r="K2022" s="5">
        <v>8.0039721899999989</v>
      </c>
      <c r="L2022" s="5">
        <v>6.0239162899999998</v>
      </c>
      <c r="M2022" s="5">
        <v>57.571429000000002</v>
      </c>
      <c r="N2022" s="5" t="s">
        <v>42</v>
      </c>
      <c r="O2022" s="5" t="s">
        <v>42</v>
      </c>
      <c r="P2022" s="5">
        <v>1.070605</v>
      </c>
      <c r="Q2022" s="5" t="s">
        <v>799</v>
      </c>
      <c r="R2022" s="5">
        <v>-10.492568</v>
      </c>
      <c r="S2022" s="1" t="s">
        <v>49</v>
      </c>
      <c r="T2022" s="7">
        <v>728937</v>
      </c>
      <c r="U2022" s="7">
        <v>629097</v>
      </c>
      <c r="V2022" s="7">
        <v>515657</v>
      </c>
      <c r="W2022" s="7">
        <v>429899</v>
      </c>
      <c r="X2022" s="7">
        <v>776168</v>
      </c>
      <c r="Y2022" s="7">
        <v>765473</v>
      </c>
      <c r="Z2022" s="7">
        <v>749353</v>
      </c>
      <c r="AA2022" s="7">
        <v>728937</v>
      </c>
      <c r="AB2022" s="5">
        <v>57.527000000000001</v>
      </c>
      <c r="AC2022" s="5">
        <v>61.145000000000003</v>
      </c>
      <c r="AD2022" s="5">
        <v>-14.342000000000001</v>
      </c>
      <c r="AE2022" s="5">
        <v>-11.041</v>
      </c>
      <c r="AF2022" s="7">
        <v>146691638</v>
      </c>
      <c r="AG2022" s="7">
        <v>151682337</v>
      </c>
      <c r="AH2022" s="7">
        <v>152661464</v>
      </c>
      <c r="AI2022" s="5">
        <v>40.36</v>
      </c>
      <c r="AJ2022" s="7">
        <v>179</v>
      </c>
      <c r="AK2022" s="7">
        <v>58888224</v>
      </c>
      <c r="AL2022" s="6">
        <v>474.63908500000002</v>
      </c>
      <c r="AM2022" s="7">
        <v>74042531</v>
      </c>
      <c r="AN2022" s="5">
        <v>50.748330000000003</v>
      </c>
    </row>
    <row r="2023" spans="1:40" x14ac:dyDescent="0.3">
      <c r="A2023" s="4" t="s">
        <v>2072</v>
      </c>
      <c r="B2023" s="2">
        <v>1027726</v>
      </c>
      <c r="C2023" s="1" t="s">
        <v>54</v>
      </c>
      <c r="D2023" s="5">
        <v>1092.2804559900001</v>
      </c>
      <c r="E2023" s="6" t="s">
        <v>42</v>
      </c>
      <c r="F2023" s="6">
        <v>1217.0234559999999</v>
      </c>
      <c r="G2023" s="5">
        <v>0.58899999999999997</v>
      </c>
      <c r="H2023" s="5">
        <v>15.841628959275999</v>
      </c>
      <c r="I2023" s="5">
        <v>0.58899999999999997</v>
      </c>
      <c r="J2023" s="5">
        <v>15.841628959275999</v>
      </c>
      <c r="K2023" s="5">
        <v>1.61229978130051</v>
      </c>
      <c r="L2023" s="5">
        <v>1.07972671610574</v>
      </c>
      <c r="M2023" s="5">
        <v>11.88391</v>
      </c>
      <c r="N2023" s="5" t="s">
        <v>42</v>
      </c>
      <c r="O2023" s="5" t="s">
        <v>42</v>
      </c>
      <c r="P2023" s="5" t="s">
        <v>42</v>
      </c>
      <c r="Q2023" s="5" t="s">
        <v>42</v>
      </c>
      <c r="R2023" s="5" t="s">
        <v>42</v>
      </c>
      <c r="S2023" s="1" t="s">
        <v>49</v>
      </c>
      <c r="T2023" s="7">
        <v>296024</v>
      </c>
      <c r="U2023" s="7">
        <v>211779</v>
      </c>
      <c r="V2023" s="7">
        <v>192108</v>
      </c>
      <c r="W2023" s="7">
        <v>186294</v>
      </c>
      <c r="X2023" s="7">
        <v>271840</v>
      </c>
      <c r="Y2023" s="7">
        <v>280801</v>
      </c>
      <c r="Z2023" s="7">
        <v>288407</v>
      </c>
      <c r="AA2023" s="7">
        <v>296024</v>
      </c>
      <c r="AB2023" s="5" t="s">
        <v>42</v>
      </c>
      <c r="AC2023" s="5" t="s">
        <v>42</v>
      </c>
      <c r="AD2023" s="5" t="s">
        <v>42</v>
      </c>
      <c r="AE2023" s="5" t="s">
        <v>42</v>
      </c>
      <c r="AF2023" s="7">
        <v>31200833</v>
      </c>
      <c r="AG2023" s="7">
        <v>31214805</v>
      </c>
      <c r="AH2023" s="7">
        <v>31093804</v>
      </c>
      <c r="AI2023" s="5">
        <v>70.61</v>
      </c>
      <c r="AJ2023" s="7">
        <v>181</v>
      </c>
      <c r="AK2023" s="7">
        <v>22028740</v>
      </c>
      <c r="AL2023" s="6">
        <v>771.22618699999998</v>
      </c>
      <c r="AM2023" s="7">
        <v>29232285</v>
      </c>
      <c r="AN2023" s="5">
        <v>93.695930000000004</v>
      </c>
    </row>
    <row r="2024" spans="1:40" x14ac:dyDescent="0.3">
      <c r="A2024" s="4" t="s">
        <v>2073</v>
      </c>
      <c r="B2024" s="2">
        <v>29767308</v>
      </c>
      <c r="C2024" s="1" t="s">
        <v>41</v>
      </c>
      <c r="D2024" s="5">
        <v>1122.3587646000001</v>
      </c>
      <c r="E2024" s="6">
        <v>1850.1257639999999</v>
      </c>
      <c r="F2024" s="6" t="s">
        <v>42</v>
      </c>
      <c r="G2024" s="5">
        <v>0.03</v>
      </c>
      <c r="H2024" s="5">
        <v>55.981873</v>
      </c>
      <c r="I2024" s="5">
        <v>0.03</v>
      </c>
      <c r="J2024" s="5">
        <v>55.981873</v>
      </c>
      <c r="K2024" s="5">
        <v>52.792022790000004</v>
      </c>
      <c r="L2024" s="5">
        <v>1.9046150700000002</v>
      </c>
      <c r="M2024" s="5" t="s">
        <v>799</v>
      </c>
      <c r="N2024" s="5" t="s">
        <v>42</v>
      </c>
      <c r="O2024" s="5" t="s">
        <v>42</v>
      </c>
      <c r="P2024" s="5">
        <v>1.855224</v>
      </c>
      <c r="Q2024" s="5">
        <v>10.006792000000001</v>
      </c>
      <c r="R2024" s="5">
        <v>10.006792000000001</v>
      </c>
      <c r="S2024" s="1" t="s">
        <v>49</v>
      </c>
      <c r="T2024" s="7">
        <v>891551</v>
      </c>
      <c r="U2024" s="7">
        <v>730162</v>
      </c>
      <c r="V2024" s="7">
        <v>601193</v>
      </c>
      <c r="W2024" s="7">
        <v>342388</v>
      </c>
      <c r="X2024" s="7">
        <v>997252</v>
      </c>
      <c r="Y2024" s="7">
        <v>964855</v>
      </c>
      <c r="Z2024" s="7">
        <v>922594</v>
      </c>
      <c r="AA2024" s="7">
        <v>891551</v>
      </c>
      <c r="AB2024" s="5">
        <v>22.129000000000001</v>
      </c>
      <c r="AC2024" s="5">
        <v>22.131</v>
      </c>
      <c r="AD2024" s="8">
        <v>9.7609999999999992</v>
      </c>
      <c r="AE2024" s="8">
        <v>9.9990000000000006</v>
      </c>
      <c r="AF2024" s="7">
        <v>60552093</v>
      </c>
      <c r="AG2024" s="7">
        <v>60402838</v>
      </c>
      <c r="AH2024" s="7">
        <v>59794999</v>
      </c>
      <c r="AI2024" s="5">
        <v>65.72</v>
      </c>
      <c r="AJ2024" s="7">
        <v>178</v>
      </c>
      <c r="AK2024" s="7">
        <v>39805546</v>
      </c>
      <c r="AL2024" s="6">
        <v>737.596767</v>
      </c>
      <c r="AM2024" s="7">
        <v>40593541</v>
      </c>
      <c r="AN2024" s="5">
        <v>67.019419999999997</v>
      </c>
    </row>
    <row r="2025" spans="1:40" x14ac:dyDescent="0.3">
      <c r="A2025" s="4" t="s">
        <v>2074</v>
      </c>
      <c r="B2025" s="2">
        <v>19448929</v>
      </c>
      <c r="C2025" s="1" t="s">
        <v>54</v>
      </c>
      <c r="D2025" s="5">
        <v>1072.3295581</v>
      </c>
      <c r="E2025" s="6">
        <v>858.15355799999998</v>
      </c>
      <c r="F2025" s="6" t="s">
        <v>42</v>
      </c>
      <c r="G2025" s="5">
        <v>1.7000000000000001E-2</v>
      </c>
      <c r="H2025" s="5">
        <v>122.978723</v>
      </c>
      <c r="I2025" s="5">
        <v>1.7000000000000001E-2</v>
      </c>
      <c r="J2025" s="5">
        <v>122.978723</v>
      </c>
      <c r="K2025" s="5">
        <v>4.6463022499999997</v>
      </c>
      <c r="L2025" s="5">
        <v>4.0905874000000004</v>
      </c>
      <c r="M2025" s="5">
        <v>47.768594999999998</v>
      </c>
      <c r="N2025" s="5" t="s">
        <v>42</v>
      </c>
      <c r="O2025" s="5" t="s">
        <v>42</v>
      </c>
      <c r="P2025" s="5">
        <v>3.7987199999999999</v>
      </c>
      <c r="Q2025" s="5">
        <v>66.047376</v>
      </c>
      <c r="R2025" s="5">
        <v>66.047376</v>
      </c>
      <c r="S2025" s="1" t="s">
        <v>49</v>
      </c>
      <c r="T2025" s="7">
        <v>201517</v>
      </c>
      <c r="U2025" s="7">
        <v>157620</v>
      </c>
      <c r="V2025" s="7">
        <v>125773</v>
      </c>
      <c r="W2025" s="7">
        <v>98676</v>
      </c>
      <c r="X2025" s="7">
        <v>225906</v>
      </c>
      <c r="Y2025" s="7">
        <v>220538</v>
      </c>
      <c r="Z2025" s="7">
        <v>211883</v>
      </c>
      <c r="AA2025" s="7">
        <v>201517</v>
      </c>
      <c r="AB2025" s="5">
        <v>69.754999999999995</v>
      </c>
      <c r="AC2025" s="5">
        <v>73.521000000000001</v>
      </c>
      <c r="AD2025" s="5">
        <v>-5.7110000000000003</v>
      </c>
      <c r="AE2025" s="8">
        <v>5.0640000000000001</v>
      </c>
      <c r="AF2025" s="7">
        <v>185523960</v>
      </c>
      <c r="AG2025" s="7">
        <v>184971086</v>
      </c>
      <c r="AH2025" s="7">
        <v>185455501</v>
      </c>
      <c r="AI2025" s="8">
        <v>26.4</v>
      </c>
      <c r="AJ2025" s="7">
        <v>110</v>
      </c>
      <c r="AK2025" s="7">
        <v>48973466</v>
      </c>
      <c r="AL2025" s="6">
        <v>283.06663300000002</v>
      </c>
      <c r="AM2025" s="7">
        <v>53939134</v>
      </c>
      <c r="AN2025" s="5">
        <v>29.073920000000001</v>
      </c>
    </row>
    <row r="2026" spans="1:40" x14ac:dyDescent="0.3">
      <c r="A2026" s="4" t="s">
        <v>2075</v>
      </c>
      <c r="B2026" s="2">
        <v>4905737</v>
      </c>
      <c r="C2026" s="1" t="s">
        <v>54</v>
      </c>
      <c r="D2026" s="5">
        <v>1249.14417009</v>
      </c>
      <c r="E2026" s="6">
        <v>1029.8441700000001</v>
      </c>
      <c r="F2026" s="6" t="s">
        <v>42</v>
      </c>
      <c r="G2026" s="5">
        <v>-6.8000000000000005E-2</v>
      </c>
      <c r="H2026" s="5" t="s">
        <v>799</v>
      </c>
      <c r="I2026" s="5">
        <v>-6.8000000000000005E-2</v>
      </c>
      <c r="J2026" s="5" t="s">
        <v>799</v>
      </c>
      <c r="K2026" s="5">
        <v>4.4597457600000006</v>
      </c>
      <c r="L2026" s="5">
        <v>2.6866624100000003</v>
      </c>
      <c r="M2026" s="5" t="s">
        <v>799</v>
      </c>
      <c r="N2026" s="5" t="s">
        <v>42</v>
      </c>
      <c r="O2026" s="5" t="s">
        <v>42</v>
      </c>
      <c r="P2026" s="5">
        <v>4.2617180000000001</v>
      </c>
      <c r="Q2026" s="5" t="s">
        <v>799</v>
      </c>
      <c r="R2026" s="5">
        <v>-15.553034</v>
      </c>
      <c r="S2026" s="1" t="s">
        <v>45</v>
      </c>
      <c r="T2026" s="7">
        <v>220696</v>
      </c>
      <c r="U2026" s="7">
        <v>191256</v>
      </c>
      <c r="V2026" s="7">
        <v>131209</v>
      </c>
      <c r="W2026" s="7">
        <v>113168</v>
      </c>
      <c r="X2026" s="7">
        <v>241650</v>
      </c>
      <c r="Y2026" s="7">
        <v>235764</v>
      </c>
      <c r="Z2026" s="7">
        <v>228433</v>
      </c>
      <c r="AA2026" s="7">
        <v>220696</v>
      </c>
      <c r="AB2026" s="5">
        <v>51.527000000000001</v>
      </c>
      <c r="AC2026" s="5">
        <v>55.918999999999997</v>
      </c>
      <c r="AD2026" s="5">
        <v>-52.826000000000001</v>
      </c>
      <c r="AE2026" s="5">
        <v>-31.291</v>
      </c>
      <c r="AF2026" s="7">
        <v>296432444</v>
      </c>
      <c r="AG2026" s="7">
        <v>293476403</v>
      </c>
      <c r="AH2026" s="7">
        <v>285532707</v>
      </c>
      <c r="AI2026" s="8">
        <v>31.76</v>
      </c>
      <c r="AJ2026" s="7">
        <v>208</v>
      </c>
      <c r="AK2026" s="7">
        <v>94248012</v>
      </c>
      <c r="AL2026" s="6">
        <v>396.78413</v>
      </c>
      <c r="AM2026" s="7">
        <v>213979362</v>
      </c>
      <c r="AN2026" s="5">
        <v>72.117630000000005</v>
      </c>
    </row>
    <row r="2027" spans="1:40" x14ac:dyDescent="0.3">
      <c r="A2027" s="4" t="s">
        <v>2076</v>
      </c>
      <c r="B2027" s="2">
        <v>5210507</v>
      </c>
      <c r="C2027" s="1" t="s">
        <v>54</v>
      </c>
      <c r="D2027" s="5">
        <v>1121.0371731</v>
      </c>
      <c r="E2027" s="6">
        <v>920.28617299999996</v>
      </c>
      <c r="F2027" s="6" t="s">
        <v>42</v>
      </c>
      <c r="G2027" s="5">
        <v>3.7999999999999999E-2</v>
      </c>
      <c r="H2027" s="5">
        <v>125.573123</v>
      </c>
      <c r="I2027" s="5">
        <v>3.7999999999999999E-2</v>
      </c>
      <c r="J2027" s="5">
        <v>125.573123</v>
      </c>
      <c r="K2027" s="5">
        <v>6.6187500000000004</v>
      </c>
      <c r="L2027" s="5">
        <v>3.4694769000000001</v>
      </c>
      <c r="M2027" s="5">
        <v>15.150214999999999</v>
      </c>
      <c r="N2027" s="5" t="s">
        <v>42</v>
      </c>
      <c r="O2027" s="5" t="s">
        <v>42</v>
      </c>
      <c r="P2027" s="5">
        <v>2.4261659999999998</v>
      </c>
      <c r="Q2027" s="5" t="s">
        <v>799</v>
      </c>
      <c r="R2027" s="5" t="s">
        <v>799</v>
      </c>
      <c r="S2027" s="1" t="s">
        <v>49</v>
      </c>
      <c r="T2027" s="7">
        <v>361375</v>
      </c>
      <c r="U2027" s="7">
        <v>337366</v>
      </c>
      <c r="V2027" s="7">
        <v>297662</v>
      </c>
      <c r="W2027" s="7">
        <v>189510</v>
      </c>
      <c r="X2027" s="7">
        <v>379317</v>
      </c>
      <c r="Y2027" s="7">
        <v>372221</v>
      </c>
      <c r="Z2027" s="7">
        <v>366943</v>
      </c>
      <c r="AA2027" s="7">
        <v>361375</v>
      </c>
      <c r="AB2027" s="5">
        <v>82.885999999999996</v>
      </c>
      <c r="AC2027" s="5">
        <v>82.646000000000001</v>
      </c>
      <c r="AD2027" s="5">
        <v>-2.524</v>
      </c>
      <c r="AE2027" s="5">
        <v>-0.71799999999999997</v>
      </c>
      <c r="AF2027" s="7">
        <v>35435532</v>
      </c>
      <c r="AG2027" s="7">
        <v>38089060</v>
      </c>
      <c r="AH2027" s="7">
        <v>38164996</v>
      </c>
      <c r="AI2027" s="5">
        <v>60.33</v>
      </c>
      <c r="AJ2027" s="7">
        <v>207</v>
      </c>
      <c r="AK2027" s="7">
        <v>21286941</v>
      </c>
      <c r="AL2027" s="6">
        <v>676.286115</v>
      </c>
      <c r="AM2027" s="7">
        <v>29364119</v>
      </c>
      <c r="AN2027" s="5">
        <v>83.217410000000001</v>
      </c>
    </row>
    <row r="2028" spans="1:40" x14ac:dyDescent="0.3">
      <c r="A2028" s="4" t="s">
        <v>2077</v>
      </c>
      <c r="B2028" s="2">
        <v>4376766</v>
      </c>
      <c r="C2028" s="1" t="s">
        <v>41</v>
      </c>
      <c r="D2028" s="5">
        <v>1288.2359966399999</v>
      </c>
      <c r="E2028" s="6">
        <v>1827.8519960000001</v>
      </c>
      <c r="F2028" s="6" t="s">
        <v>42</v>
      </c>
      <c r="G2028" s="8">
        <v>1.272</v>
      </c>
      <c r="H2028" s="5">
        <v>21.192874</v>
      </c>
      <c r="I2028" s="8">
        <v>1.272</v>
      </c>
      <c r="J2028" s="5">
        <v>21.192874</v>
      </c>
      <c r="K2028" s="5" t="s">
        <v>799</v>
      </c>
      <c r="L2028" s="5">
        <v>3.2017475399999999</v>
      </c>
      <c r="M2028" s="5">
        <v>14.319609</v>
      </c>
      <c r="N2028" s="5" t="s">
        <v>42</v>
      </c>
      <c r="O2028" s="5" t="s">
        <v>42</v>
      </c>
      <c r="P2028" s="5">
        <v>1.051596</v>
      </c>
      <c r="Q2028" s="5">
        <v>9.6620749999999997</v>
      </c>
      <c r="R2028" s="5">
        <v>9.6620749999999997</v>
      </c>
      <c r="S2028" s="1" t="s">
        <v>49</v>
      </c>
      <c r="T2028" s="7">
        <v>1678600</v>
      </c>
      <c r="U2028" s="7">
        <v>1480832</v>
      </c>
      <c r="V2028" s="7">
        <v>1113921</v>
      </c>
      <c r="W2028" s="7">
        <v>1005266</v>
      </c>
      <c r="X2028" s="7">
        <v>1738170</v>
      </c>
      <c r="Y2028" s="7">
        <v>1684484</v>
      </c>
      <c r="Z2028" s="7">
        <v>1666968</v>
      </c>
      <c r="AA2028" s="7">
        <v>1678600</v>
      </c>
      <c r="AB2028" s="5">
        <v>30.102</v>
      </c>
      <c r="AC2028" s="5">
        <v>30.527999999999999</v>
      </c>
      <c r="AD2028" s="8">
        <v>10.093</v>
      </c>
      <c r="AE2028" s="8">
        <v>9.7629999999999999</v>
      </c>
      <c r="AF2028" s="7">
        <v>15694883</v>
      </c>
      <c r="AG2028" s="7">
        <v>15788714</v>
      </c>
      <c r="AH2028" s="7">
        <v>16176787</v>
      </c>
      <c r="AI2028" s="5">
        <v>77.12</v>
      </c>
      <c r="AJ2028" s="7">
        <v>214</v>
      </c>
      <c r="AK2028" s="7">
        <v>12103294</v>
      </c>
      <c r="AL2028" s="6">
        <v>993.43837099999996</v>
      </c>
      <c r="AM2028" s="7">
        <v>12736357</v>
      </c>
      <c r="AN2028" s="5">
        <v>81.149739999999994</v>
      </c>
    </row>
    <row r="2029" spans="1:40" x14ac:dyDescent="0.3">
      <c r="A2029" s="4" t="s">
        <v>2078</v>
      </c>
      <c r="B2029" s="2">
        <v>107230</v>
      </c>
      <c r="C2029" s="1" t="s">
        <v>54</v>
      </c>
      <c r="D2029" s="5">
        <v>1021.2537084000001</v>
      </c>
      <c r="E2029" s="6">
        <v>1668.625708</v>
      </c>
      <c r="F2029" s="6">
        <v>1654.4147079999998</v>
      </c>
      <c r="G2029" s="8">
        <v>1.3</v>
      </c>
      <c r="H2029" s="5">
        <v>21.640692640692599</v>
      </c>
      <c r="I2029" s="8">
        <v>1.3</v>
      </c>
      <c r="J2029" s="5">
        <v>21.640692640692599</v>
      </c>
      <c r="K2029" s="5">
        <v>5.3555984267577106</v>
      </c>
      <c r="L2029" s="5">
        <v>5.3555984267577106</v>
      </c>
      <c r="M2029" s="5">
        <v>15.081077000000001</v>
      </c>
      <c r="N2029" s="5" t="s">
        <v>42</v>
      </c>
      <c r="O2029" s="5" t="s">
        <v>42</v>
      </c>
      <c r="P2029" s="5">
        <v>7.149241</v>
      </c>
      <c r="Q2029" s="5">
        <v>12.751033</v>
      </c>
      <c r="R2029" s="5">
        <v>10.9280193695836</v>
      </c>
      <c r="S2029" s="1" t="s">
        <v>49</v>
      </c>
      <c r="T2029" s="7">
        <v>247207</v>
      </c>
      <c r="U2029" s="7">
        <v>212583</v>
      </c>
      <c r="V2029" s="7">
        <v>206787</v>
      </c>
      <c r="W2029" s="7">
        <v>201809</v>
      </c>
      <c r="X2029" s="7">
        <v>260501</v>
      </c>
      <c r="Y2029" s="7">
        <v>260756</v>
      </c>
      <c r="Z2029" s="7">
        <v>258506</v>
      </c>
      <c r="AA2029" s="7">
        <v>247207</v>
      </c>
      <c r="AB2029" s="8">
        <v>55.01</v>
      </c>
      <c r="AC2029" s="8">
        <v>56.06</v>
      </c>
      <c r="AD2029" s="5">
        <v>52.191000000000003</v>
      </c>
      <c r="AE2029" s="5">
        <v>53.252000000000002</v>
      </c>
      <c r="AF2029" s="7">
        <v>5107290</v>
      </c>
      <c r="AG2029" s="7">
        <v>5107290</v>
      </c>
      <c r="AH2029" s="7">
        <v>5107290</v>
      </c>
      <c r="AI2029" s="5">
        <v>65.17</v>
      </c>
      <c r="AJ2029" s="7">
        <v>162</v>
      </c>
      <c r="AK2029" s="7">
        <v>3328604</v>
      </c>
      <c r="AL2029" s="6">
        <v>665.58765500000004</v>
      </c>
      <c r="AM2029" s="7">
        <v>2125372</v>
      </c>
      <c r="AN2029" s="5">
        <v>41.61448</v>
      </c>
    </row>
    <row r="2030" spans="1:40" x14ac:dyDescent="0.3">
      <c r="A2030" s="4" t="s">
        <v>2079</v>
      </c>
      <c r="B2030" s="2">
        <v>7174772</v>
      </c>
      <c r="C2030" s="1" t="s">
        <v>41</v>
      </c>
      <c r="D2030" s="5">
        <v>933.39340959000003</v>
      </c>
      <c r="E2030" s="6">
        <v>2434.6584090000001</v>
      </c>
      <c r="F2030" s="6" t="s">
        <v>42</v>
      </c>
      <c r="G2030" s="5">
        <v>-0.12</v>
      </c>
      <c r="H2030" s="5" t="s">
        <v>799</v>
      </c>
      <c r="I2030" s="5">
        <v>-0.13700000000000001</v>
      </c>
      <c r="J2030" s="5" t="s">
        <v>799</v>
      </c>
      <c r="K2030" s="5" t="s">
        <v>799</v>
      </c>
      <c r="L2030" s="5">
        <v>1</v>
      </c>
      <c r="M2030" s="5">
        <v>13.348623999999999</v>
      </c>
      <c r="N2030" s="5" t="s">
        <v>42</v>
      </c>
      <c r="O2030" s="5" t="s">
        <v>42</v>
      </c>
      <c r="P2030" s="5">
        <v>0.61008200000000001</v>
      </c>
      <c r="Q2030" s="5">
        <v>6.194051</v>
      </c>
      <c r="R2030" s="5">
        <v>6.194051</v>
      </c>
      <c r="S2030" s="1" t="s">
        <v>49</v>
      </c>
      <c r="T2030" s="7">
        <v>4224846</v>
      </c>
      <c r="U2030" s="7">
        <v>4049742</v>
      </c>
      <c r="V2030" s="7">
        <v>3602298</v>
      </c>
      <c r="W2030" s="7">
        <v>3155671</v>
      </c>
      <c r="X2030" s="7">
        <v>3990708</v>
      </c>
      <c r="Y2030" s="7">
        <v>4071144</v>
      </c>
      <c r="Z2030" s="7">
        <v>4161545</v>
      </c>
      <c r="AA2030" s="7">
        <v>4224846</v>
      </c>
      <c r="AB2030" s="5">
        <v>13.359</v>
      </c>
      <c r="AC2030" s="5">
        <v>14.653</v>
      </c>
      <c r="AD2030" s="8">
        <v>8.8450000000000006</v>
      </c>
      <c r="AE2030" s="8">
        <v>9.0850000000000009</v>
      </c>
      <c r="AF2030" s="7">
        <v>320418083</v>
      </c>
      <c r="AG2030" s="7">
        <v>323020596</v>
      </c>
      <c r="AH2030" s="7">
        <v>325774637</v>
      </c>
      <c r="AI2030" s="8">
        <v>30.7</v>
      </c>
      <c r="AJ2030" s="7">
        <v>150</v>
      </c>
      <c r="AK2030" s="7">
        <v>98485836</v>
      </c>
      <c r="AL2030" s="6">
        <v>286.59378199999998</v>
      </c>
      <c r="AM2030" s="7">
        <v>134500710</v>
      </c>
      <c r="AN2030" s="8">
        <v>41.932699999999997</v>
      </c>
    </row>
    <row r="2031" spans="1:40" x14ac:dyDescent="0.3">
      <c r="A2031" s="4" t="s">
        <v>2080</v>
      </c>
      <c r="B2031" s="2">
        <v>4001527</v>
      </c>
      <c r="C2031" s="1" t="s">
        <v>41</v>
      </c>
      <c r="D2031" s="5">
        <v>1108.1731597200001</v>
      </c>
      <c r="E2031" s="6">
        <v>4263.1731589999999</v>
      </c>
      <c r="F2031" s="6" t="s">
        <v>42</v>
      </c>
      <c r="G2031" s="5">
        <v>-9.7230000000000008</v>
      </c>
      <c r="H2031" s="5" t="s">
        <v>799</v>
      </c>
      <c r="I2031" s="5">
        <v>-9.7230000000000008</v>
      </c>
      <c r="J2031" s="5" t="s">
        <v>799</v>
      </c>
      <c r="K2031" s="5" t="s">
        <v>799</v>
      </c>
      <c r="L2031" s="5">
        <v>0.8504342800000001</v>
      </c>
      <c r="M2031" s="5">
        <v>2.2280570000000002</v>
      </c>
      <c r="N2031" s="5" t="s">
        <v>42</v>
      </c>
      <c r="O2031" s="5" t="s">
        <v>42</v>
      </c>
      <c r="P2031" s="5">
        <v>0.66894299999999995</v>
      </c>
      <c r="Q2031" s="5">
        <v>8.8264449999999997</v>
      </c>
      <c r="R2031" s="5">
        <v>8.8264449999999997</v>
      </c>
      <c r="S2031" s="1" t="s">
        <v>49</v>
      </c>
      <c r="T2031" s="7">
        <v>6886000</v>
      </c>
      <c r="U2031" s="7">
        <v>7107000</v>
      </c>
      <c r="V2031" s="7">
        <v>7038000</v>
      </c>
      <c r="W2031" s="7">
        <v>7022000</v>
      </c>
      <c r="X2031" s="7">
        <v>6373000</v>
      </c>
      <c r="Y2031" s="7">
        <v>6497000</v>
      </c>
      <c r="Z2031" s="7">
        <v>6673000</v>
      </c>
      <c r="AA2031" s="7">
        <v>6886000</v>
      </c>
      <c r="AB2031" s="5">
        <v>33.603999999999999</v>
      </c>
      <c r="AC2031" s="5">
        <v>32.167000000000002</v>
      </c>
      <c r="AD2031" s="8">
        <v>7.8570000000000002</v>
      </c>
      <c r="AE2031" s="8">
        <v>5.351</v>
      </c>
      <c r="AF2031" s="7">
        <v>124363000</v>
      </c>
      <c r="AG2031" s="7">
        <v>124319000</v>
      </c>
      <c r="AH2031" s="7">
        <v>122905999</v>
      </c>
      <c r="AI2031" s="5">
        <v>91.22</v>
      </c>
      <c r="AJ2031" s="7">
        <v>353</v>
      </c>
      <c r="AK2031" s="7">
        <v>113455159</v>
      </c>
      <c r="AL2031" s="6">
        <v>1010.885466</v>
      </c>
      <c r="AM2031" s="7">
        <v>115168315</v>
      </c>
      <c r="AN2031" s="5">
        <v>92.598320000000001</v>
      </c>
    </row>
    <row r="2032" spans="1:40" x14ac:dyDescent="0.3">
      <c r="A2032" s="4" t="s">
        <v>2081</v>
      </c>
      <c r="B2032" s="2">
        <v>4053645</v>
      </c>
      <c r="C2032" s="1" t="s">
        <v>54</v>
      </c>
      <c r="D2032" s="5">
        <v>1043.28377342</v>
      </c>
      <c r="E2032" s="6" t="s">
        <v>42</v>
      </c>
      <c r="F2032" s="6">
        <v>10176.634773</v>
      </c>
      <c r="G2032" s="5">
        <v>0.37</v>
      </c>
      <c r="H2032" s="5">
        <v>6.42767295597484</v>
      </c>
      <c r="I2032" s="5">
        <v>0.37</v>
      </c>
      <c r="J2032" s="5">
        <v>6.42767295597484</v>
      </c>
      <c r="K2032" s="5">
        <v>0.77927583971221492</v>
      </c>
      <c r="L2032" s="5">
        <v>0.74230666226481101</v>
      </c>
      <c r="M2032" s="5">
        <v>17.681660999999998</v>
      </c>
      <c r="N2032" s="5" t="s">
        <v>42</v>
      </c>
      <c r="O2032" s="5" t="s">
        <v>42</v>
      </c>
      <c r="P2032" s="5" t="s">
        <v>42</v>
      </c>
      <c r="Q2032" s="5" t="s">
        <v>42</v>
      </c>
      <c r="R2032" s="5" t="s">
        <v>42</v>
      </c>
      <c r="S2032" s="1" t="s">
        <v>49</v>
      </c>
      <c r="T2032" s="7">
        <v>230201</v>
      </c>
      <c r="U2032" s="7">
        <v>-67067</v>
      </c>
      <c r="V2032" s="7">
        <v>384182</v>
      </c>
      <c r="W2032" s="7">
        <v>-438565</v>
      </c>
      <c r="X2032" s="7">
        <v>362472</v>
      </c>
      <c r="Y2032" s="7">
        <v>255708</v>
      </c>
      <c r="Z2032" s="7">
        <v>188297</v>
      </c>
      <c r="AA2032" s="7">
        <v>230201</v>
      </c>
      <c r="AB2032" s="5">
        <v>85.415000000000006</v>
      </c>
      <c r="AC2032" s="5">
        <v>91.186999999999998</v>
      </c>
      <c r="AD2032" s="5" t="s">
        <v>42</v>
      </c>
      <c r="AE2032" s="5" t="s">
        <v>42</v>
      </c>
      <c r="AF2032" s="7">
        <v>102083000</v>
      </c>
      <c r="AG2032" s="7">
        <v>102083000</v>
      </c>
      <c r="AH2032" s="7">
        <v>101916000</v>
      </c>
      <c r="AI2032" s="8">
        <v>67.2</v>
      </c>
      <c r="AJ2032" s="7">
        <v>226</v>
      </c>
      <c r="AK2032" s="7">
        <v>68602854</v>
      </c>
      <c r="AL2032" s="6">
        <v>701.12116700000001</v>
      </c>
      <c r="AM2032" s="7">
        <v>100692345</v>
      </c>
      <c r="AN2032" s="5">
        <v>98.638149999999996</v>
      </c>
    </row>
    <row r="2033" spans="1:40" x14ac:dyDescent="0.3">
      <c r="A2033" s="4" t="s">
        <v>2082</v>
      </c>
      <c r="B2033" s="2">
        <v>4121888</v>
      </c>
      <c r="C2033" s="1" t="s">
        <v>54</v>
      </c>
      <c r="D2033" s="5">
        <v>984.10989326000004</v>
      </c>
      <c r="E2033" s="6">
        <v>5892.3058929999997</v>
      </c>
      <c r="F2033" s="6">
        <v>5922.0068929999998</v>
      </c>
      <c r="G2033" s="5">
        <v>-0.222</v>
      </c>
      <c r="H2033" s="5" t="s">
        <v>799</v>
      </c>
      <c r="I2033" s="5">
        <v>-0.222</v>
      </c>
      <c r="J2033" s="5" t="s">
        <v>799</v>
      </c>
      <c r="K2033" s="5">
        <v>3.70592648</v>
      </c>
      <c r="L2033" s="5">
        <v>3.36054422</v>
      </c>
      <c r="M2033" s="5" t="s">
        <v>799</v>
      </c>
      <c r="N2033" s="5" t="s">
        <v>42</v>
      </c>
      <c r="O2033" s="5" t="s">
        <v>42</v>
      </c>
      <c r="P2033" s="5">
        <v>1.9942470000000001</v>
      </c>
      <c r="Q2033" s="5">
        <v>9.3005030000000009</v>
      </c>
      <c r="R2033" s="5">
        <v>9.3005030000000009</v>
      </c>
      <c r="S2033" s="1" t="s">
        <v>49</v>
      </c>
      <c r="T2033" s="7">
        <v>2867404</v>
      </c>
      <c r="U2033" s="7">
        <v>2597518</v>
      </c>
      <c r="V2033" s="7">
        <v>2564414</v>
      </c>
      <c r="W2033" s="7">
        <v>3424495</v>
      </c>
      <c r="X2033" s="7">
        <v>2954652</v>
      </c>
      <c r="Y2033" s="7">
        <v>2921486</v>
      </c>
      <c r="Z2033" s="7">
        <v>2898282</v>
      </c>
      <c r="AA2033" s="7">
        <v>2867404</v>
      </c>
      <c r="AB2033" s="5">
        <v>25.972000000000001</v>
      </c>
      <c r="AC2033" s="5">
        <v>27.206</v>
      </c>
      <c r="AD2033" s="8">
        <v>12.879</v>
      </c>
      <c r="AE2033" s="5">
        <v>14.194000000000001</v>
      </c>
      <c r="AF2033" s="7">
        <v>199212529</v>
      </c>
      <c r="AG2033" s="7">
        <v>197201015</v>
      </c>
      <c r="AH2033" s="7">
        <v>188238130</v>
      </c>
      <c r="AI2033" s="5">
        <v>92.91</v>
      </c>
      <c r="AJ2033" s="7">
        <v>237</v>
      </c>
      <c r="AK2033" s="7">
        <v>185094555</v>
      </c>
      <c r="AL2033" s="6">
        <v>914.36710100000005</v>
      </c>
      <c r="AM2033" s="7">
        <v>195648575</v>
      </c>
      <c r="AN2033" s="5">
        <v>98.210980000000006</v>
      </c>
    </row>
    <row r="2034" spans="1:40" x14ac:dyDescent="0.3">
      <c r="A2034" s="4" t="s">
        <v>2083</v>
      </c>
      <c r="B2034" s="2">
        <v>4992112</v>
      </c>
      <c r="C2034" s="1" t="s">
        <v>41</v>
      </c>
      <c r="D2034" s="5">
        <v>1070.1315542</v>
      </c>
      <c r="E2034" s="6">
        <v>1580.738554</v>
      </c>
      <c r="F2034" s="6" t="s">
        <v>42</v>
      </c>
      <c r="G2034" s="5">
        <v>-0.52100000000000002</v>
      </c>
      <c r="H2034" s="5">
        <v>71.183205999999998</v>
      </c>
      <c r="I2034" s="5">
        <v>-0.52100000000000002</v>
      </c>
      <c r="J2034" s="5">
        <v>71.183205999999998</v>
      </c>
      <c r="K2034" s="5" t="s">
        <v>799</v>
      </c>
      <c r="L2034" s="5">
        <v>1.1892236599999999</v>
      </c>
      <c r="M2034" s="5">
        <v>25.688704999999999</v>
      </c>
      <c r="N2034" s="5" t="s">
        <v>42</v>
      </c>
      <c r="O2034" s="5" t="s">
        <v>42</v>
      </c>
      <c r="P2034" s="5">
        <v>1.578138</v>
      </c>
      <c r="Q2034" s="5">
        <v>12.689458999999999</v>
      </c>
      <c r="R2034" s="5">
        <v>12.689458999999999</v>
      </c>
      <c r="S2034" s="1" t="s">
        <v>98</v>
      </c>
      <c r="T2034" s="7">
        <v>1013540</v>
      </c>
      <c r="U2034" s="7">
        <v>936240</v>
      </c>
      <c r="V2034" s="7">
        <v>906555</v>
      </c>
      <c r="W2034" s="7">
        <v>649642</v>
      </c>
      <c r="X2034" s="7">
        <v>1001648</v>
      </c>
      <c r="Y2034" s="7">
        <v>1017774</v>
      </c>
      <c r="Z2034" s="7">
        <v>1013540</v>
      </c>
      <c r="AA2034" s="7">
        <v>1001878</v>
      </c>
      <c r="AB2034" s="5">
        <v>37.017000000000003</v>
      </c>
      <c r="AC2034" s="5">
        <v>35.201999999999998</v>
      </c>
      <c r="AD2034" s="5">
        <v>15.307</v>
      </c>
      <c r="AE2034" s="8">
        <v>11.035</v>
      </c>
      <c r="AF2034" s="7">
        <v>28571114</v>
      </c>
      <c r="AG2034" s="7">
        <v>28835148</v>
      </c>
      <c r="AH2034" s="7">
        <v>28705826</v>
      </c>
      <c r="AI2034" s="5">
        <v>100.67</v>
      </c>
      <c r="AJ2034" s="7">
        <v>254</v>
      </c>
      <c r="AK2034" s="7">
        <v>28882027</v>
      </c>
      <c r="AL2034" s="6">
        <v>1077.2996069999999</v>
      </c>
      <c r="AM2034" s="7">
        <v>28075720</v>
      </c>
      <c r="AN2034" s="8">
        <v>97.859399999999994</v>
      </c>
    </row>
    <row r="2035" spans="1:40" x14ac:dyDescent="0.3">
      <c r="A2035" s="4" t="s">
        <v>2084</v>
      </c>
      <c r="B2035" s="2">
        <v>10812170</v>
      </c>
      <c r="C2035" s="1" t="s">
        <v>54</v>
      </c>
      <c r="D2035" s="5">
        <v>1128.8404800000001</v>
      </c>
      <c r="E2035" s="6">
        <v>996.74548000000004</v>
      </c>
      <c r="F2035" s="6" t="s">
        <v>42</v>
      </c>
      <c r="G2035" s="5">
        <v>-4.4999999999999998E-2</v>
      </c>
      <c r="H2035" s="5" t="s">
        <v>799</v>
      </c>
      <c r="I2035" s="5">
        <v>-4.4999999999999998E-2</v>
      </c>
      <c r="J2035" s="5" t="s">
        <v>799</v>
      </c>
      <c r="K2035" s="5">
        <v>13.14252336</v>
      </c>
      <c r="L2035" s="5">
        <v>11.645962730000001</v>
      </c>
      <c r="M2035" s="5">
        <v>21.634615</v>
      </c>
      <c r="N2035" s="5" t="s">
        <v>42</v>
      </c>
      <c r="O2035" s="5" t="s">
        <v>42</v>
      </c>
      <c r="P2035" s="5">
        <v>1.9007099999999999</v>
      </c>
      <c r="Q2035" s="5" t="s">
        <v>799</v>
      </c>
      <c r="R2035" s="5">
        <v>-50.411969999999997</v>
      </c>
      <c r="S2035" s="1" t="s">
        <v>49</v>
      </c>
      <c r="T2035" s="7">
        <v>491176</v>
      </c>
      <c r="U2035" s="7">
        <v>490414</v>
      </c>
      <c r="V2035" s="7">
        <v>435137</v>
      </c>
      <c r="W2035" s="7">
        <v>357154</v>
      </c>
      <c r="X2035" s="7">
        <v>524407</v>
      </c>
      <c r="Y2035" s="7">
        <v>516743</v>
      </c>
      <c r="Z2035" s="7">
        <v>504372</v>
      </c>
      <c r="AA2035" s="7">
        <v>491176</v>
      </c>
      <c r="AB2035" s="5">
        <v>34.115000000000002</v>
      </c>
      <c r="AC2035" s="5">
        <v>36.231000000000002</v>
      </c>
      <c r="AD2035" s="8">
        <v>-3.98</v>
      </c>
      <c r="AE2035" s="5">
        <v>-4.4569999999999999</v>
      </c>
      <c r="AF2035" s="7">
        <v>100321524</v>
      </c>
      <c r="AG2035" s="7">
        <v>98326212</v>
      </c>
      <c r="AH2035" s="7">
        <v>94581808</v>
      </c>
      <c r="AI2035" s="5">
        <v>89.95</v>
      </c>
      <c r="AJ2035" s="7">
        <v>273</v>
      </c>
      <c r="AK2035" s="7">
        <v>90259841</v>
      </c>
      <c r="AL2035" s="6">
        <v>1015.423211</v>
      </c>
      <c r="AM2035" s="7">
        <v>94831794</v>
      </c>
      <c r="AN2035" s="5">
        <v>94.509159999999994</v>
      </c>
    </row>
    <row r="2036" spans="1:40" x14ac:dyDescent="0.3">
      <c r="A2036" s="4" t="s">
        <v>2085</v>
      </c>
      <c r="B2036" s="2">
        <v>4041394</v>
      </c>
      <c r="C2036" s="1" t="s">
        <v>41</v>
      </c>
      <c r="D2036" s="5">
        <v>977.70985389999998</v>
      </c>
      <c r="E2036" s="6">
        <v>914.04685300000006</v>
      </c>
      <c r="F2036" s="6">
        <v>939.29485399999999</v>
      </c>
      <c r="G2036" s="5">
        <v>0.75</v>
      </c>
      <c r="H2036" s="5">
        <v>16.046875</v>
      </c>
      <c r="I2036" s="5">
        <v>0.75</v>
      </c>
      <c r="J2036" s="5">
        <v>16.046875</v>
      </c>
      <c r="K2036" s="5">
        <v>3.1116609340556196</v>
      </c>
      <c r="L2036" s="5">
        <v>3.1116609340556196</v>
      </c>
      <c r="M2036" s="5">
        <v>59.655740438830698</v>
      </c>
      <c r="N2036" s="5" t="s">
        <v>42</v>
      </c>
      <c r="O2036" s="5" t="s">
        <v>42</v>
      </c>
      <c r="P2036" s="5">
        <v>2.9000599999999999</v>
      </c>
      <c r="Q2036" s="5">
        <v>11.790044999999999</v>
      </c>
      <c r="R2036" s="5">
        <v>11.790044999999999</v>
      </c>
      <c r="S2036" s="1" t="s">
        <v>49</v>
      </c>
      <c r="T2036" s="7">
        <v>306855</v>
      </c>
      <c r="U2036" s="7">
        <v>294746</v>
      </c>
      <c r="V2036" s="7">
        <v>315913</v>
      </c>
      <c r="W2036" s="7">
        <v>339535</v>
      </c>
      <c r="X2036" s="7">
        <v>315130</v>
      </c>
      <c r="Y2036" s="7">
        <v>309075</v>
      </c>
      <c r="Z2036" s="7">
        <v>308904</v>
      </c>
      <c r="AA2036" s="7">
        <v>306855</v>
      </c>
      <c r="AB2036" s="5">
        <v>34.191000000000003</v>
      </c>
      <c r="AC2036" s="5">
        <v>33.838999999999999</v>
      </c>
      <c r="AD2036" s="5">
        <v>25.677</v>
      </c>
      <c r="AE2036" s="5">
        <v>24.562999999999999</v>
      </c>
      <c r="AF2036" s="7">
        <v>19049970</v>
      </c>
      <c r="AG2036" s="7">
        <v>19068286</v>
      </c>
      <c r="AH2036" s="7">
        <v>19184449</v>
      </c>
      <c r="AI2036" s="5">
        <v>97.96</v>
      </c>
      <c r="AJ2036" s="7">
        <v>219</v>
      </c>
      <c r="AK2036" s="7">
        <v>18651618</v>
      </c>
      <c r="AL2036" s="6">
        <v>957.76058399999999</v>
      </c>
      <c r="AM2036" s="7">
        <v>18727749</v>
      </c>
      <c r="AN2036" s="5">
        <v>98.359440000000006</v>
      </c>
    </row>
    <row r="2037" spans="1:40" x14ac:dyDescent="0.3">
      <c r="A2037" s="4" t="s">
        <v>2086</v>
      </c>
      <c r="B2037" s="2">
        <v>4074337</v>
      </c>
      <c r="C2037" s="1" t="s">
        <v>41</v>
      </c>
      <c r="D2037" s="5">
        <v>1039.8081664250001</v>
      </c>
      <c r="E2037" s="6">
        <v>1780.9021660000001</v>
      </c>
      <c r="F2037" s="6">
        <v>1786.6021659999999</v>
      </c>
      <c r="G2037" s="5">
        <v>0.48</v>
      </c>
      <c r="H2037" s="5">
        <v>13.207147000000001</v>
      </c>
      <c r="I2037" s="5">
        <v>0.48</v>
      </c>
      <c r="J2037" s="5">
        <v>13.207147000000001</v>
      </c>
      <c r="K2037" s="5">
        <v>1.3141083599999999</v>
      </c>
      <c r="L2037" s="5">
        <v>1.3141083599999999</v>
      </c>
      <c r="M2037" s="5" t="s">
        <v>799</v>
      </c>
      <c r="N2037" s="5" t="s">
        <v>42</v>
      </c>
      <c r="O2037" s="5" t="s">
        <v>42</v>
      </c>
      <c r="P2037" s="5">
        <v>9.1301629999999996</v>
      </c>
      <c r="Q2037" s="5">
        <v>10.227435</v>
      </c>
      <c r="R2037" s="5">
        <v>10.227435</v>
      </c>
      <c r="S2037" s="1" t="s">
        <v>98</v>
      </c>
      <c r="T2037" s="7">
        <v>178135</v>
      </c>
      <c r="U2037" s="7">
        <v>119300</v>
      </c>
      <c r="V2037" s="7">
        <v>82215</v>
      </c>
      <c r="W2037" s="7">
        <v>68062</v>
      </c>
      <c r="X2037" s="7">
        <v>195057</v>
      </c>
      <c r="Y2037" s="7">
        <v>189128</v>
      </c>
      <c r="Z2037" s="7">
        <v>178135</v>
      </c>
      <c r="AA2037" s="7">
        <v>168896</v>
      </c>
      <c r="AB2037" s="8">
        <v>100</v>
      </c>
      <c r="AC2037" s="8">
        <v>100</v>
      </c>
      <c r="AD2037" s="5">
        <v>88.888000000000005</v>
      </c>
      <c r="AE2037" s="8">
        <v>89.08</v>
      </c>
      <c r="AF2037" s="7">
        <v>47686685</v>
      </c>
      <c r="AG2037" s="7">
        <v>46837511</v>
      </c>
      <c r="AH2037" s="7">
        <v>39951118</v>
      </c>
      <c r="AI2037" s="5">
        <v>24.34</v>
      </c>
      <c r="AJ2037" s="7">
        <v>161</v>
      </c>
      <c r="AK2037" s="7">
        <v>11609009</v>
      </c>
      <c r="AL2037" s="6">
        <v>253.13444100000001</v>
      </c>
      <c r="AM2037" s="7">
        <v>45589031</v>
      </c>
      <c r="AN2037" s="5">
        <v>95.601179999999999</v>
      </c>
    </row>
    <row r="2038" spans="1:40" x14ac:dyDescent="0.3">
      <c r="A2038" s="4" t="s">
        <v>2087</v>
      </c>
      <c r="B2038" s="2">
        <v>10946607</v>
      </c>
      <c r="C2038" s="1" t="s">
        <v>41</v>
      </c>
      <c r="D2038" s="5">
        <v>883.03905888999998</v>
      </c>
      <c r="E2038" s="6">
        <v>2307.6480580000002</v>
      </c>
      <c r="F2038" s="6" t="s">
        <v>42</v>
      </c>
      <c r="G2038" s="5">
        <v>-0.222</v>
      </c>
      <c r="H2038" s="5" t="s">
        <v>799</v>
      </c>
      <c r="I2038" s="5">
        <v>-0.222</v>
      </c>
      <c r="J2038" s="5" t="s">
        <v>799</v>
      </c>
      <c r="K2038" s="5" t="s">
        <v>799</v>
      </c>
      <c r="L2038" s="5" t="s">
        <v>799</v>
      </c>
      <c r="M2038" s="5">
        <v>89.607843000000003</v>
      </c>
      <c r="N2038" s="5" t="s">
        <v>42</v>
      </c>
      <c r="O2038" s="5" t="s">
        <v>42</v>
      </c>
      <c r="P2038" s="5">
        <v>1.1634370000000001</v>
      </c>
      <c r="Q2038" s="5">
        <v>13.809404000000001</v>
      </c>
      <c r="R2038" s="5">
        <v>13.809404000000001</v>
      </c>
      <c r="S2038" s="1" t="s">
        <v>49</v>
      </c>
      <c r="T2038" s="7">
        <v>1895209</v>
      </c>
      <c r="U2038" s="7">
        <v>1787645</v>
      </c>
      <c r="V2038" s="7">
        <v>1678618</v>
      </c>
      <c r="W2038" s="7">
        <v>1495105</v>
      </c>
      <c r="X2038" s="7">
        <v>1983475</v>
      </c>
      <c r="Y2038" s="7">
        <v>1952462</v>
      </c>
      <c r="Z2038" s="7">
        <v>1919449</v>
      </c>
      <c r="AA2038" s="7">
        <v>1895209</v>
      </c>
      <c r="AB2038" s="5">
        <v>31.417999999999999</v>
      </c>
      <c r="AC2038" s="5">
        <v>30.867999999999999</v>
      </c>
      <c r="AD2038" s="8">
        <v>6.4409999999999998</v>
      </c>
      <c r="AE2038" s="8">
        <v>6.9770000000000003</v>
      </c>
      <c r="AF2038" s="7">
        <v>193225177</v>
      </c>
      <c r="AG2038" s="7">
        <v>192483903</v>
      </c>
      <c r="AH2038" s="7">
        <v>190733153</v>
      </c>
      <c r="AI2038" s="5">
        <v>15.71</v>
      </c>
      <c r="AJ2038" s="7">
        <v>111</v>
      </c>
      <c r="AK2038" s="7">
        <v>30360113</v>
      </c>
      <c r="AL2038" s="6">
        <v>138.74571599999999</v>
      </c>
      <c r="AM2038" s="7">
        <v>45779346</v>
      </c>
      <c r="AN2038" s="5">
        <v>23.692229999999999</v>
      </c>
    </row>
    <row r="2039" spans="1:40" x14ac:dyDescent="0.3">
      <c r="A2039" s="4" t="s">
        <v>2088</v>
      </c>
      <c r="B2039" s="2">
        <v>4001623</v>
      </c>
      <c r="C2039" s="1" t="s">
        <v>41</v>
      </c>
      <c r="D2039" s="5">
        <v>1043.3427675299999</v>
      </c>
      <c r="E2039" s="6" t="s">
        <v>42</v>
      </c>
      <c r="F2039" s="6">
        <v>2176.266768</v>
      </c>
      <c r="G2039" s="5">
        <v>0.22600000000000001</v>
      </c>
      <c r="H2039" s="5">
        <v>14.108433734939799</v>
      </c>
      <c r="I2039" s="5">
        <v>0.22600000000000001</v>
      </c>
      <c r="J2039" s="5">
        <v>14.108433734939799</v>
      </c>
      <c r="K2039" s="5">
        <v>1.08630498497904</v>
      </c>
      <c r="L2039" s="5">
        <v>0.85640806260271107</v>
      </c>
      <c r="M2039" s="5">
        <v>10.872795</v>
      </c>
      <c r="N2039" s="5" t="s">
        <v>42</v>
      </c>
      <c r="O2039" s="5" t="s">
        <v>42</v>
      </c>
      <c r="P2039" s="5" t="s">
        <v>42</v>
      </c>
      <c r="Q2039" s="5" t="s">
        <v>42</v>
      </c>
      <c r="R2039" s="5" t="s">
        <v>42</v>
      </c>
      <c r="S2039" s="1" t="s">
        <v>49</v>
      </c>
      <c r="T2039" s="7">
        <v>371645</v>
      </c>
      <c r="U2039" s="7">
        <v>328118</v>
      </c>
      <c r="V2039" s="7">
        <v>309362</v>
      </c>
      <c r="W2039" s="7">
        <v>284807</v>
      </c>
      <c r="X2039" s="7">
        <v>355207</v>
      </c>
      <c r="Y2039" s="7">
        <v>355429</v>
      </c>
      <c r="Z2039" s="7">
        <v>360531</v>
      </c>
      <c r="AA2039" s="7">
        <v>371645</v>
      </c>
      <c r="AB2039" s="5" t="s">
        <v>42</v>
      </c>
      <c r="AC2039" s="5" t="s">
        <v>42</v>
      </c>
      <c r="AD2039" s="5" t="s">
        <v>42</v>
      </c>
      <c r="AE2039" s="5" t="s">
        <v>42</v>
      </c>
      <c r="AF2039" s="7">
        <v>89982232</v>
      </c>
      <c r="AG2039" s="7">
        <v>89625066</v>
      </c>
      <c r="AH2039" s="7">
        <v>89647094</v>
      </c>
      <c r="AI2039" s="5">
        <v>82.51</v>
      </c>
      <c r="AJ2039" s="7">
        <v>256</v>
      </c>
      <c r="AK2039" s="7">
        <v>73513592</v>
      </c>
      <c r="AL2039" s="6">
        <v>860.84416199999998</v>
      </c>
      <c r="AM2039" s="7">
        <v>86321439</v>
      </c>
      <c r="AN2039" s="5">
        <v>96.883219999999994</v>
      </c>
    </row>
    <row r="2040" spans="1:40" x14ac:dyDescent="0.3">
      <c r="A2040" s="4" t="s">
        <v>2089</v>
      </c>
      <c r="B2040" s="2">
        <v>4988762</v>
      </c>
      <c r="C2040" s="1" t="s">
        <v>41</v>
      </c>
      <c r="D2040" s="5">
        <v>1066.8600489999999</v>
      </c>
      <c r="E2040" s="6">
        <v>1191.980049</v>
      </c>
      <c r="F2040" s="6" t="s">
        <v>42</v>
      </c>
      <c r="G2040" s="5">
        <v>0.06</v>
      </c>
      <c r="H2040" s="5">
        <v>92.705167000000003</v>
      </c>
      <c r="I2040" s="5">
        <v>0.06</v>
      </c>
      <c r="J2040" s="5">
        <v>92.705167000000003</v>
      </c>
      <c r="K2040" s="5" t="s">
        <v>799</v>
      </c>
      <c r="L2040" s="5">
        <v>4.4222125600000002</v>
      </c>
      <c r="M2040" s="5">
        <v>44.267054000000002</v>
      </c>
      <c r="N2040" s="5" t="s">
        <v>42</v>
      </c>
      <c r="O2040" s="5" t="s">
        <v>42</v>
      </c>
      <c r="P2040" s="5">
        <v>2.1551749999999998</v>
      </c>
      <c r="Q2040" s="5">
        <v>19.479424000000002</v>
      </c>
      <c r="R2040" s="5">
        <v>19.479424000000002</v>
      </c>
      <c r="S2040" s="1" t="s">
        <v>49</v>
      </c>
      <c r="T2040" s="7">
        <v>544845</v>
      </c>
      <c r="U2040" s="7">
        <v>422627</v>
      </c>
      <c r="V2040" s="7">
        <v>324140</v>
      </c>
      <c r="W2040" s="7">
        <v>316011</v>
      </c>
      <c r="X2040" s="7">
        <v>553078</v>
      </c>
      <c r="Y2040" s="7">
        <v>566955</v>
      </c>
      <c r="Z2040" s="7">
        <v>558614</v>
      </c>
      <c r="AA2040" s="7">
        <v>544845</v>
      </c>
      <c r="AB2040" s="5">
        <v>31.388000000000002</v>
      </c>
      <c r="AC2040" s="5">
        <v>34.829000000000001</v>
      </c>
      <c r="AD2040" s="8">
        <v>9.6720000000000006</v>
      </c>
      <c r="AE2040" s="8">
        <v>10.077</v>
      </c>
      <c r="AF2040" s="7">
        <v>34979018</v>
      </c>
      <c r="AG2040" s="7">
        <v>34923701</v>
      </c>
      <c r="AH2040" s="7">
        <v>34811077</v>
      </c>
      <c r="AI2040" s="5">
        <v>77.42</v>
      </c>
      <c r="AJ2040" s="7">
        <v>229</v>
      </c>
      <c r="AK2040" s="7">
        <v>27082115</v>
      </c>
      <c r="AL2040" s="6">
        <v>826.00450699999999</v>
      </c>
      <c r="AM2040" s="7">
        <v>29648502</v>
      </c>
      <c r="AN2040" s="5">
        <v>84.760819999999995</v>
      </c>
    </row>
    <row r="2041" spans="1:40" x14ac:dyDescent="0.3">
      <c r="A2041" s="4" t="s">
        <v>2090</v>
      </c>
      <c r="B2041" s="2">
        <v>4231646</v>
      </c>
      <c r="C2041" s="1" t="s">
        <v>54</v>
      </c>
      <c r="D2041" s="5">
        <v>1095.1937708800001</v>
      </c>
      <c r="E2041" s="6" t="s">
        <v>42</v>
      </c>
      <c r="F2041" s="6">
        <v>15090.486564000001</v>
      </c>
      <c r="G2041" s="5">
        <v>0.185</v>
      </c>
      <c r="H2041" s="5">
        <v>9.2213740458015305</v>
      </c>
      <c r="I2041" s="5">
        <v>0.185</v>
      </c>
      <c r="J2041" s="5">
        <v>9.2213740458015305</v>
      </c>
      <c r="K2041" s="5">
        <v>0.88607336755102095</v>
      </c>
      <c r="L2041" s="5">
        <v>0.88442974136420305</v>
      </c>
      <c r="M2041" s="5" t="s">
        <v>799</v>
      </c>
      <c r="N2041" s="5" t="s">
        <v>42</v>
      </c>
      <c r="O2041" s="5" t="s">
        <v>42</v>
      </c>
      <c r="P2041" s="5" t="s">
        <v>42</v>
      </c>
      <c r="Q2041" s="5" t="s">
        <v>42</v>
      </c>
      <c r="R2041" s="5" t="s">
        <v>42</v>
      </c>
      <c r="S2041" s="1" t="s">
        <v>49</v>
      </c>
      <c r="T2041" s="7">
        <v>276065</v>
      </c>
      <c r="U2041" s="7">
        <v>-3620</v>
      </c>
      <c r="V2041" s="7">
        <v>209141</v>
      </c>
      <c r="W2041" s="7">
        <v>84592</v>
      </c>
      <c r="X2041" s="7">
        <v>342404</v>
      </c>
      <c r="Y2041" s="7">
        <v>320901</v>
      </c>
      <c r="Z2041" s="7">
        <v>271156</v>
      </c>
      <c r="AA2041" s="7">
        <v>276065</v>
      </c>
      <c r="AB2041" s="8">
        <v>100</v>
      </c>
      <c r="AC2041" s="8">
        <v>100</v>
      </c>
      <c r="AD2041" s="5" t="s">
        <v>42</v>
      </c>
      <c r="AE2041" s="5" t="s">
        <v>42</v>
      </c>
      <c r="AF2041" s="7">
        <v>90661736</v>
      </c>
      <c r="AG2041" s="7">
        <v>85041913</v>
      </c>
      <c r="AH2041" s="7">
        <v>68234160</v>
      </c>
      <c r="AI2041" s="5">
        <v>55.62</v>
      </c>
      <c r="AJ2041" s="7">
        <v>227</v>
      </c>
      <c r="AK2041" s="7">
        <v>50429706</v>
      </c>
      <c r="AL2041" s="6">
        <v>609.19084799999996</v>
      </c>
      <c r="AM2041" s="7">
        <v>88317130</v>
      </c>
      <c r="AN2041" s="8">
        <v>97.413899999999998</v>
      </c>
    </row>
    <row r="2042" spans="1:40" x14ac:dyDescent="0.3">
      <c r="A2042" s="4" t="s">
        <v>2091</v>
      </c>
      <c r="B2042" s="2">
        <v>4992321</v>
      </c>
      <c r="C2042" s="1" t="s">
        <v>54</v>
      </c>
      <c r="D2042" s="5">
        <v>992.97466440000005</v>
      </c>
      <c r="E2042" s="6">
        <v>1336.2986639999999</v>
      </c>
      <c r="F2042" s="6" t="s">
        <v>42</v>
      </c>
      <c r="G2042" s="5">
        <v>0.49299999999999999</v>
      </c>
      <c r="H2042" s="5">
        <v>26.038513999999999</v>
      </c>
      <c r="I2042" s="5">
        <v>0.49299999999999999</v>
      </c>
      <c r="J2042" s="5">
        <v>26.038513999999999</v>
      </c>
      <c r="K2042" s="5" t="s">
        <v>799</v>
      </c>
      <c r="L2042" s="5">
        <v>2.7031272300000002</v>
      </c>
      <c r="M2042" s="5">
        <v>13.608914</v>
      </c>
      <c r="N2042" s="5" t="s">
        <v>42</v>
      </c>
      <c r="O2042" s="5" t="s">
        <v>42</v>
      </c>
      <c r="P2042" s="5">
        <v>2.0323069999999999</v>
      </c>
      <c r="Q2042" s="5">
        <v>11.125438000000001</v>
      </c>
      <c r="R2042" s="5">
        <v>11.125438000000001</v>
      </c>
      <c r="S2042" s="1" t="s">
        <v>49</v>
      </c>
      <c r="T2042" s="7">
        <v>659511</v>
      </c>
      <c r="U2042" s="7">
        <v>521027</v>
      </c>
      <c r="V2042" s="7">
        <v>378316</v>
      </c>
      <c r="W2042" s="7">
        <v>348967</v>
      </c>
      <c r="X2042" s="7">
        <v>657528</v>
      </c>
      <c r="Y2042" s="7">
        <v>656802</v>
      </c>
      <c r="Z2042" s="7">
        <v>658313</v>
      </c>
      <c r="AA2042" s="7">
        <v>659511</v>
      </c>
      <c r="AB2042" s="5">
        <v>29.757000000000001</v>
      </c>
      <c r="AC2042" s="5">
        <v>31.341000000000001</v>
      </c>
      <c r="AD2042" s="5">
        <v>17.279</v>
      </c>
      <c r="AE2042" s="5">
        <v>17.853000000000002</v>
      </c>
      <c r="AF2042" s="7">
        <v>26227540</v>
      </c>
      <c r="AG2042" s="7">
        <v>26227540</v>
      </c>
      <c r="AH2042" s="7">
        <v>26193998</v>
      </c>
      <c r="AI2042" s="5">
        <v>63.33</v>
      </c>
      <c r="AJ2042" s="7">
        <v>213</v>
      </c>
      <c r="AK2042" s="7">
        <v>16609287</v>
      </c>
      <c r="AL2042" s="6">
        <v>628.82760499999995</v>
      </c>
      <c r="AM2042" s="7">
        <v>20705444</v>
      </c>
      <c r="AN2042" s="5">
        <v>78.945430000000002</v>
      </c>
    </row>
    <row r="2043" spans="1:40" x14ac:dyDescent="0.3">
      <c r="A2043" s="4" t="s">
        <v>2092</v>
      </c>
      <c r="B2043" s="2">
        <v>5721381</v>
      </c>
      <c r="C2043" s="1" t="s">
        <v>54</v>
      </c>
      <c r="D2043" s="5">
        <v>993.20189660999995</v>
      </c>
      <c r="E2043" s="6">
        <v>1442.6244160000001</v>
      </c>
      <c r="F2043" s="6" t="s">
        <v>42</v>
      </c>
      <c r="G2043" s="5">
        <v>0.28299999999999997</v>
      </c>
      <c r="H2043" s="5">
        <v>9.5454550000000005</v>
      </c>
      <c r="I2043" s="5">
        <v>0.28299999999999997</v>
      </c>
      <c r="J2043" s="5">
        <v>9.5454550000000005</v>
      </c>
      <c r="K2043" s="5">
        <v>1.0129604399999999</v>
      </c>
      <c r="L2043" s="5">
        <v>1.0129604399999999</v>
      </c>
      <c r="M2043" s="5">
        <v>13.552803000000001</v>
      </c>
      <c r="N2043" s="5" t="s">
        <v>42</v>
      </c>
      <c r="O2043" s="5" t="s">
        <v>42</v>
      </c>
      <c r="P2043" s="5">
        <v>20.332795999999998</v>
      </c>
      <c r="Q2043" s="5" t="s">
        <v>42</v>
      </c>
      <c r="R2043" s="5" t="s">
        <v>42</v>
      </c>
      <c r="S2043" s="1" t="s">
        <v>49</v>
      </c>
      <c r="T2043" s="7">
        <v>70944.771999999997</v>
      </c>
      <c r="U2043" s="7">
        <v>56905.464</v>
      </c>
      <c r="V2043" s="7">
        <v>59429.991999999998</v>
      </c>
      <c r="W2043" s="7">
        <v>63139.398000000001</v>
      </c>
      <c r="X2043" s="7">
        <v>70950.616999999998</v>
      </c>
      <c r="Y2043" s="7">
        <v>70947.694000000003</v>
      </c>
      <c r="Z2043" s="7">
        <v>70944.771999999997</v>
      </c>
      <c r="AA2043" s="7">
        <v>59956.603999999999</v>
      </c>
      <c r="AB2043" s="8">
        <v>100</v>
      </c>
      <c r="AC2043" s="8">
        <v>100</v>
      </c>
      <c r="AD2043" s="5" t="s">
        <v>42</v>
      </c>
      <c r="AE2043" s="5" t="s">
        <v>42</v>
      </c>
      <c r="AF2043" s="7">
        <v>47812112</v>
      </c>
      <c r="AG2043" s="7">
        <v>47812112</v>
      </c>
      <c r="AH2043" s="7">
        <v>47759789</v>
      </c>
      <c r="AI2043" s="5">
        <v>16.43</v>
      </c>
      <c r="AJ2043" s="7">
        <v>121</v>
      </c>
      <c r="AK2043" s="7">
        <v>7856892</v>
      </c>
      <c r="AL2043" s="6">
        <v>163.344784</v>
      </c>
      <c r="AM2043" s="7" t="s">
        <v>42</v>
      </c>
      <c r="AN2043" s="5" t="s">
        <v>42</v>
      </c>
    </row>
    <row r="2044" spans="1:40" x14ac:dyDescent="0.3">
      <c r="A2044" s="4" t="s">
        <v>2093</v>
      </c>
      <c r="B2044" s="2">
        <v>4058114</v>
      </c>
      <c r="C2044" s="1" t="s">
        <v>41</v>
      </c>
      <c r="D2044" s="5">
        <v>1228.78346448</v>
      </c>
      <c r="E2044" s="6">
        <v>992.30046400000003</v>
      </c>
      <c r="F2044" s="6" t="s">
        <v>42</v>
      </c>
      <c r="G2044" s="5">
        <v>0.05</v>
      </c>
      <c r="H2044" s="5">
        <v>19.826989999999999</v>
      </c>
      <c r="I2044" s="5">
        <v>0.05</v>
      </c>
      <c r="J2044" s="5">
        <v>19.826989999999999</v>
      </c>
      <c r="K2044" s="5">
        <v>2.58224425</v>
      </c>
      <c r="L2044" s="5">
        <v>2.58224425</v>
      </c>
      <c r="M2044" s="5">
        <v>5.2568809999999999</v>
      </c>
      <c r="N2044" s="5" t="s">
        <v>42</v>
      </c>
      <c r="O2044" s="5" t="s">
        <v>42</v>
      </c>
      <c r="P2044" s="5">
        <v>1.3510340000000001</v>
      </c>
      <c r="Q2044" s="5">
        <v>7.8891749999999998</v>
      </c>
      <c r="R2044" s="5">
        <v>7.8891749999999998</v>
      </c>
      <c r="S2044" s="1" t="s">
        <v>49</v>
      </c>
      <c r="T2044" s="7">
        <v>765147</v>
      </c>
      <c r="U2044" s="7">
        <v>886296</v>
      </c>
      <c r="V2044" s="7">
        <v>1306227</v>
      </c>
      <c r="W2044" s="7">
        <v>959030</v>
      </c>
      <c r="X2044" s="7">
        <v>734475</v>
      </c>
      <c r="Y2044" s="7">
        <v>741494</v>
      </c>
      <c r="Z2044" s="7">
        <v>751312</v>
      </c>
      <c r="AA2044" s="7">
        <v>765147</v>
      </c>
      <c r="AB2044" s="5">
        <v>44.866</v>
      </c>
      <c r="AC2044" s="5">
        <v>48.448</v>
      </c>
      <c r="AD2044" s="8">
        <v>14.53</v>
      </c>
      <c r="AE2044" s="5">
        <v>16.321999999999999</v>
      </c>
      <c r="AF2044" s="7">
        <v>214422477</v>
      </c>
      <c r="AG2044" s="7">
        <v>216086013</v>
      </c>
      <c r="AH2044" s="7">
        <v>219855433</v>
      </c>
      <c r="AI2044" s="5">
        <v>68.84</v>
      </c>
      <c r="AJ2044" s="7">
        <v>158</v>
      </c>
      <c r="AK2044" s="7">
        <v>147619565</v>
      </c>
      <c r="AL2044" s="6">
        <v>845.86010699999997</v>
      </c>
      <c r="AM2044" s="7">
        <v>45800987</v>
      </c>
      <c r="AN2044" s="5">
        <v>21.357679999999998</v>
      </c>
    </row>
    <row r="2045" spans="1:40" x14ac:dyDescent="0.3">
      <c r="A2045" s="4" t="s">
        <v>2094</v>
      </c>
      <c r="B2045" s="2">
        <v>4259706</v>
      </c>
      <c r="C2045" s="1" t="s">
        <v>41</v>
      </c>
      <c r="D2045" s="5">
        <v>1124.3710741499999</v>
      </c>
      <c r="E2045" s="6">
        <v>1051.7280740000001</v>
      </c>
      <c r="F2045" s="6" t="s">
        <v>42</v>
      </c>
      <c r="G2045" s="5">
        <v>0.74</v>
      </c>
      <c r="H2045" s="5">
        <v>22.936508</v>
      </c>
      <c r="I2045" s="5">
        <v>0.74</v>
      </c>
      <c r="J2045" s="5">
        <v>22.936508</v>
      </c>
      <c r="K2045" s="5">
        <v>6.7094876999999995</v>
      </c>
      <c r="L2045" s="5">
        <v>5.2203757199999998</v>
      </c>
      <c r="M2045" s="5" t="s">
        <v>799</v>
      </c>
      <c r="N2045" s="5" t="s">
        <v>42</v>
      </c>
      <c r="O2045" s="5" t="s">
        <v>42</v>
      </c>
      <c r="P2045" s="5">
        <v>0.94207700000000005</v>
      </c>
      <c r="Q2045" s="5">
        <v>14.860636</v>
      </c>
      <c r="R2045" s="5">
        <v>14.860636</v>
      </c>
      <c r="S2045" s="1" t="s">
        <v>49</v>
      </c>
      <c r="T2045" s="7">
        <v>1069307</v>
      </c>
      <c r="U2045" s="7">
        <v>1054326</v>
      </c>
      <c r="V2045" s="7">
        <v>955166</v>
      </c>
      <c r="W2045" s="7">
        <v>880824</v>
      </c>
      <c r="X2045" s="7">
        <v>1116393</v>
      </c>
      <c r="Y2045" s="7">
        <v>1095443</v>
      </c>
      <c r="Z2045" s="7">
        <v>1080422</v>
      </c>
      <c r="AA2045" s="7">
        <v>1069307</v>
      </c>
      <c r="AB2045" s="5">
        <v>22.681000000000001</v>
      </c>
      <c r="AC2045" s="5">
        <v>22.169</v>
      </c>
      <c r="AD2045" s="8">
        <v>6.0090000000000003</v>
      </c>
      <c r="AE2045" s="8">
        <v>5.4960000000000004</v>
      </c>
      <c r="AF2045" s="7">
        <v>25937000</v>
      </c>
      <c r="AG2045" s="7">
        <v>25949000</v>
      </c>
      <c r="AH2045" s="7">
        <v>26472000</v>
      </c>
      <c r="AI2045" s="5">
        <v>89.31</v>
      </c>
      <c r="AJ2045" s="7">
        <v>212</v>
      </c>
      <c r="AK2045" s="7">
        <v>23164138</v>
      </c>
      <c r="AL2045" s="6">
        <v>1004.165382</v>
      </c>
      <c r="AM2045" s="7">
        <v>25143662</v>
      </c>
      <c r="AN2045" s="5">
        <v>96.941109999999995</v>
      </c>
    </row>
    <row r="2046" spans="1:40" x14ac:dyDescent="0.3">
      <c r="A2046" s="4" t="s">
        <v>2095</v>
      </c>
      <c r="B2046" s="2">
        <v>4973976</v>
      </c>
      <c r="C2046" s="1" t="s">
        <v>54</v>
      </c>
      <c r="D2046" s="5">
        <v>1079.1831328200001</v>
      </c>
      <c r="E2046" s="6">
        <v>26130.609132000001</v>
      </c>
      <c r="F2046" s="6">
        <v>26130.609132999998</v>
      </c>
      <c r="G2046" s="5">
        <v>-9.2999999999999999E-2</v>
      </c>
      <c r="H2046" s="5" t="s">
        <v>799</v>
      </c>
      <c r="I2046" s="5">
        <v>-9.2999999999999999E-2</v>
      </c>
      <c r="J2046" s="5" t="s">
        <v>799</v>
      </c>
      <c r="K2046" s="5" t="s">
        <v>799</v>
      </c>
      <c r="L2046" s="5" t="s">
        <v>799</v>
      </c>
      <c r="M2046" s="5">
        <v>3.5670730000000002</v>
      </c>
      <c r="N2046" s="5" t="s">
        <v>799</v>
      </c>
      <c r="O2046" s="5" t="s">
        <v>799</v>
      </c>
      <c r="P2046" s="5">
        <v>2.8966419999999999</v>
      </c>
      <c r="Q2046" s="5">
        <v>7.4566780000000001</v>
      </c>
      <c r="R2046" s="5">
        <v>7.4566780000000001</v>
      </c>
      <c r="S2046" s="1" t="s">
        <v>49</v>
      </c>
      <c r="T2046" s="7">
        <v>9237064</v>
      </c>
      <c r="U2046" s="7">
        <v>9647659</v>
      </c>
      <c r="V2046" s="7">
        <v>10090849</v>
      </c>
      <c r="W2046" s="7">
        <v>9894642</v>
      </c>
      <c r="X2046" s="7">
        <v>9021002</v>
      </c>
      <c r="Y2046" s="7">
        <v>9110502</v>
      </c>
      <c r="Z2046" s="7">
        <v>9194021</v>
      </c>
      <c r="AA2046" s="7">
        <v>9237064</v>
      </c>
      <c r="AB2046" s="5">
        <v>67.198999999999998</v>
      </c>
      <c r="AC2046" s="5">
        <v>67.631</v>
      </c>
      <c r="AD2046" s="5">
        <v>38.551000000000002</v>
      </c>
      <c r="AE2046" s="5">
        <v>37.665999999999997</v>
      </c>
      <c r="AF2046" s="7">
        <v>461189373</v>
      </c>
      <c r="AG2046" s="7">
        <v>460583380</v>
      </c>
      <c r="AH2046" s="7">
        <v>454732471</v>
      </c>
      <c r="AI2046" s="5">
        <v>50.03</v>
      </c>
      <c r="AJ2046" s="7">
        <v>193</v>
      </c>
      <c r="AK2046" s="7">
        <v>230939089</v>
      </c>
      <c r="AL2046" s="6">
        <v>540.397468</v>
      </c>
      <c r="AM2046" s="7">
        <v>245865081</v>
      </c>
      <c r="AN2046" s="5">
        <v>53.260730000000002</v>
      </c>
    </row>
    <row r="2047" spans="1:40" x14ac:dyDescent="0.3">
      <c r="A2047" s="4" t="s">
        <v>2096</v>
      </c>
      <c r="B2047" s="2">
        <v>6158451</v>
      </c>
      <c r="C2047" s="1" t="s">
        <v>54</v>
      </c>
      <c r="D2047" s="5">
        <v>1152.4364302500001</v>
      </c>
      <c r="E2047" s="6">
        <v>2422.5824299999999</v>
      </c>
      <c r="F2047" s="6">
        <v>2422.5824299999999</v>
      </c>
      <c r="G2047" s="5">
        <v>0.51300000000000001</v>
      </c>
      <c r="H2047" s="5">
        <v>8.9788730000000001</v>
      </c>
      <c r="I2047" s="5">
        <v>0.51300000000000001</v>
      </c>
      <c r="J2047" s="5">
        <v>8.9788730000000001</v>
      </c>
      <c r="K2047" s="5">
        <v>1.00512416</v>
      </c>
      <c r="L2047" s="5">
        <v>1.00512416</v>
      </c>
      <c r="M2047" s="5">
        <v>8.1395350000000004</v>
      </c>
      <c r="N2047" s="5" t="s">
        <v>42</v>
      </c>
      <c r="O2047" s="5" t="s">
        <v>42</v>
      </c>
      <c r="P2047" s="5">
        <v>8.2328799999999998</v>
      </c>
      <c r="Q2047" s="5" t="s">
        <v>42</v>
      </c>
      <c r="R2047" s="5">
        <v>11.871563269971499</v>
      </c>
      <c r="S2047" s="1" t="s">
        <v>49</v>
      </c>
      <c r="T2047" s="7">
        <v>297789</v>
      </c>
      <c r="U2047" s="7">
        <v>219545</v>
      </c>
      <c r="V2047" s="7">
        <v>197394</v>
      </c>
      <c r="W2047" s="7">
        <v>194460</v>
      </c>
      <c r="X2047" s="7">
        <v>294257</v>
      </c>
      <c r="Y2047" s="7">
        <v>294107</v>
      </c>
      <c r="Z2047" s="7">
        <v>297551</v>
      </c>
      <c r="AA2047" s="7">
        <v>297789</v>
      </c>
      <c r="AB2047" s="8">
        <v>100</v>
      </c>
      <c r="AC2047" s="8">
        <v>100</v>
      </c>
      <c r="AD2047" s="5" t="s">
        <v>42</v>
      </c>
      <c r="AE2047" s="5" t="s">
        <v>42</v>
      </c>
      <c r="AF2047" s="7">
        <v>64562265</v>
      </c>
      <c r="AG2047" s="7">
        <v>64562265</v>
      </c>
      <c r="AH2047" s="7">
        <v>64562265</v>
      </c>
      <c r="AI2047" s="5">
        <v>47.26</v>
      </c>
      <c r="AJ2047" s="7">
        <v>145</v>
      </c>
      <c r="AK2047" s="7">
        <v>30515228</v>
      </c>
      <c r="AL2047" s="6">
        <v>544.696819</v>
      </c>
      <c r="AM2047" s="7" t="s">
        <v>42</v>
      </c>
      <c r="AN2047" s="5" t="s">
        <v>42</v>
      </c>
    </row>
    <row r="2048" spans="1:40" x14ac:dyDescent="0.3">
      <c r="A2048" s="4" t="s">
        <v>2097</v>
      </c>
      <c r="B2048" s="2">
        <v>4973411</v>
      </c>
      <c r="C2048" s="1" t="s">
        <v>41</v>
      </c>
      <c r="D2048" s="5">
        <v>1045.7335399999999</v>
      </c>
      <c r="E2048" s="6">
        <v>1095.8975399999999</v>
      </c>
      <c r="F2048" s="6" t="s">
        <v>42</v>
      </c>
      <c r="G2048" s="5">
        <v>-8.2000000000000003E-2</v>
      </c>
      <c r="H2048" s="5" t="s">
        <v>799</v>
      </c>
      <c r="I2048" s="5">
        <v>-8.2000000000000003E-2</v>
      </c>
      <c r="J2048" s="5" t="s">
        <v>799</v>
      </c>
      <c r="K2048" s="5">
        <v>3.47455727</v>
      </c>
      <c r="L2048" s="5">
        <v>1.49939541</v>
      </c>
      <c r="M2048" s="5">
        <v>18.719806999999999</v>
      </c>
      <c r="N2048" s="5" t="s">
        <v>42</v>
      </c>
      <c r="O2048" s="5" t="s">
        <v>42</v>
      </c>
      <c r="P2048" s="5">
        <v>1.337717</v>
      </c>
      <c r="Q2048" s="5">
        <v>40.366036999999999</v>
      </c>
      <c r="R2048" s="5">
        <v>40.366036999999999</v>
      </c>
      <c r="S2048" s="1" t="s">
        <v>49</v>
      </c>
      <c r="T2048" s="7">
        <v>811120</v>
      </c>
      <c r="U2048" s="7">
        <v>1280069</v>
      </c>
      <c r="V2048" s="7">
        <v>1096917</v>
      </c>
      <c r="W2048" s="7">
        <v>914236</v>
      </c>
      <c r="X2048" s="7">
        <v>819230</v>
      </c>
      <c r="Y2048" s="7">
        <v>804852</v>
      </c>
      <c r="Z2048" s="7">
        <v>786633</v>
      </c>
      <c r="AA2048" s="7">
        <v>811120</v>
      </c>
      <c r="AB2048" s="8">
        <v>12.747</v>
      </c>
      <c r="AC2048" s="8">
        <v>11.661</v>
      </c>
      <c r="AD2048" s="8">
        <v>2.92</v>
      </c>
      <c r="AE2048" s="8">
        <v>2.0870000000000002</v>
      </c>
      <c r="AF2048" s="7">
        <v>33724917</v>
      </c>
      <c r="AG2048" s="7">
        <v>33629331</v>
      </c>
      <c r="AH2048" s="7">
        <v>29375388</v>
      </c>
      <c r="AI2048" s="5">
        <v>94.47</v>
      </c>
      <c r="AJ2048" s="7">
        <v>246</v>
      </c>
      <c r="AK2048" s="7">
        <v>31868810</v>
      </c>
      <c r="AL2048" s="6">
        <v>987.93311000000006</v>
      </c>
      <c r="AM2048" s="7">
        <v>33214734</v>
      </c>
      <c r="AN2048" s="5">
        <v>98.462630000000004</v>
      </c>
    </row>
    <row r="2049" spans="1:40" x14ac:dyDescent="0.3">
      <c r="A2049" s="4" t="s">
        <v>2098</v>
      </c>
      <c r="B2049" s="2">
        <v>4329564</v>
      </c>
      <c r="C2049" s="1" t="s">
        <v>54</v>
      </c>
      <c r="D2049" s="5">
        <v>1061.1647306</v>
      </c>
      <c r="E2049" s="6">
        <v>1233.7367300000001</v>
      </c>
      <c r="F2049" s="6">
        <v>1233.736731</v>
      </c>
      <c r="G2049" s="5">
        <v>0.5</v>
      </c>
      <c r="H2049" s="5">
        <v>30.138614</v>
      </c>
      <c r="I2049" s="5">
        <v>0.5</v>
      </c>
      <c r="J2049" s="5">
        <v>30.138614</v>
      </c>
      <c r="K2049" s="5" t="s">
        <v>799</v>
      </c>
      <c r="L2049" s="5">
        <v>2.0286571100000002</v>
      </c>
      <c r="M2049" s="5">
        <v>164.54054099999999</v>
      </c>
      <c r="N2049" s="5">
        <v>22.424648754981298</v>
      </c>
      <c r="O2049" s="5">
        <v>18.4502305416007</v>
      </c>
      <c r="P2049" s="5">
        <v>1.3675139999999999</v>
      </c>
      <c r="Q2049" s="5">
        <v>8.4067779999999992</v>
      </c>
      <c r="R2049" s="5">
        <v>8.4067779999999992</v>
      </c>
      <c r="S2049" s="1" t="s">
        <v>49</v>
      </c>
      <c r="T2049" s="7">
        <v>874587</v>
      </c>
      <c r="U2049" s="7">
        <v>827826</v>
      </c>
      <c r="V2049" s="7">
        <v>773415</v>
      </c>
      <c r="W2049" s="7">
        <v>666686</v>
      </c>
      <c r="X2049" s="7">
        <v>902175</v>
      </c>
      <c r="Y2049" s="7">
        <v>884835</v>
      </c>
      <c r="Z2049" s="7">
        <v>873622</v>
      </c>
      <c r="AA2049" s="7">
        <v>874587</v>
      </c>
      <c r="AB2049" s="5">
        <v>60.171999999999997</v>
      </c>
      <c r="AC2049" s="8">
        <v>58.39</v>
      </c>
      <c r="AD2049" s="5">
        <v>16.902999999999999</v>
      </c>
      <c r="AE2049" s="5">
        <v>15.914999999999999</v>
      </c>
      <c r="AF2049" s="7">
        <v>34850000</v>
      </c>
      <c r="AG2049" s="7">
        <v>35359000</v>
      </c>
      <c r="AH2049" s="7">
        <v>35749000</v>
      </c>
      <c r="AI2049" s="5">
        <v>79.260000000000005</v>
      </c>
      <c r="AJ2049" s="7">
        <v>296</v>
      </c>
      <c r="AK2049" s="7">
        <v>27631051</v>
      </c>
      <c r="AL2049" s="6">
        <v>841.08919200000003</v>
      </c>
      <c r="AM2049" s="7">
        <v>23638766</v>
      </c>
      <c r="AN2049" s="5">
        <v>67.808890000000005</v>
      </c>
    </row>
    <row r="2050" spans="1:40" x14ac:dyDescent="0.3">
      <c r="A2050" s="4" t="s">
        <v>2099</v>
      </c>
      <c r="B2050" s="2">
        <v>4910946</v>
      </c>
      <c r="C2050" s="1" t="s">
        <v>54</v>
      </c>
      <c r="D2050" s="5">
        <v>941.81572133999998</v>
      </c>
      <c r="E2050" s="6">
        <v>1996.746721</v>
      </c>
      <c r="F2050" s="6" t="s">
        <v>42</v>
      </c>
      <c r="G2050" s="5">
        <v>0.189</v>
      </c>
      <c r="H2050" s="5">
        <v>6.1609499999999997</v>
      </c>
      <c r="I2050" s="5">
        <v>0.189</v>
      </c>
      <c r="J2050" s="5">
        <v>6.1609499999999997</v>
      </c>
      <c r="K2050" s="5">
        <v>0.69334125000000002</v>
      </c>
      <c r="L2050" s="5">
        <v>0.67436823000000001</v>
      </c>
      <c r="M2050" s="5">
        <v>12.067183</v>
      </c>
      <c r="N2050" s="5" t="s">
        <v>42</v>
      </c>
      <c r="O2050" s="5" t="s">
        <v>42</v>
      </c>
      <c r="P2050" s="5">
        <v>1.4175070000000001</v>
      </c>
      <c r="Q2050" s="5">
        <v>4.2446580000000003</v>
      </c>
      <c r="R2050" s="5">
        <v>4.2446580000000003</v>
      </c>
      <c r="S2050" s="1" t="s">
        <v>49</v>
      </c>
      <c r="T2050" s="7">
        <v>1298871</v>
      </c>
      <c r="U2050" s="7">
        <v>1347724</v>
      </c>
      <c r="V2050" s="7">
        <v>1124352</v>
      </c>
      <c r="W2050" s="7">
        <v>817764</v>
      </c>
      <c r="X2050" s="7">
        <v>1408633</v>
      </c>
      <c r="Y2050" s="7">
        <v>1322932</v>
      </c>
      <c r="Z2050" s="7">
        <v>1314388</v>
      </c>
      <c r="AA2050" s="7">
        <v>1298871</v>
      </c>
      <c r="AB2050" s="5">
        <v>28.971</v>
      </c>
      <c r="AC2050" s="5">
        <v>25.219000000000001</v>
      </c>
      <c r="AD2050" s="5">
        <v>31.006</v>
      </c>
      <c r="AE2050" s="5">
        <v>27.832999999999998</v>
      </c>
      <c r="AF2050" s="7">
        <v>100836801</v>
      </c>
      <c r="AG2050" s="7">
        <v>102461382</v>
      </c>
      <c r="AH2050" s="7">
        <v>106638065</v>
      </c>
      <c r="AI2050" s="5">
        <v>33.590000000000003</v>
      </c>
      <c r="AJ2050" s="7">
        <v>134</v>
      </c>
      <c r="AK2050" s="7">
        <v>33871162</v>
      </c>
      <c r="AL2050" s="6">
        <v>316.35665299999999</v>
      </c>
      <c r="AM2050" s="7">
        <v>42405741</v>
      </c>
      <c r="AN2050" s="5">
        <v>42.053829999999998</v>
      </c>
    </row>
    <row r="2051" spans="1:40" x14ac:dyDescent="0.3">
      <c r="A2051" s="4" t="s">
        <v>2100</v>
      </c>
      <c r="B2051" s="2">
        <v>113257190</v>
      </c>
      <c r="C2051" s="1" t="s">
        <v>54</v>
      </c>
      <c r="D2051" s="5">
        <v>1116.52742358</v>
      </c>
      <c r="E2051" s="6">
        <v>1198.872423</v>
      </c>
      <c r="F2051" s="6" t="s">
        <v>42</v>
      </c>
      <c r="G2051" s="5" t="s">
        <v>42</v>
      </c>
      <c r="H2051" s="5" t="s">
        <v>42</v>
      </c>
      <c r="I2051" s="5" t="s">
        <v>42</v>
      </c>
      <c r="J2051" s="5" t="s">
        <v>42</v>
      </c>
      <c r="K2051" s="5" t="s">
        <v>42</v>
      </c>
      <c r="L2051" s="5" t="s">
        <v>42</v>
      </c>
      <c r="M2051" s="5" t="s">
        <v>42</v>
      </c>
      <c r="N2051" s="5" t="s">
        <v>42</v>
      </c>
      <c r="O2051" s="5" t="s">
        <v>42</v>
      </c>
      <c r="P2051" s="5">
        <v>0.96388700000000005</v>
      </c>
      <c r="Q2051" s="5">
        <v>17.505365000000001</v>
      </c>
      <c r="R2051" s="5">
        <v>17.505365000000001</v>
      </c>
      <c r="S2051" s="1"/>
      <c r="T2051" s="7">
        <v>1308859</v>
      </c>
      <c r="U2051" s="7">
        <v>1339378</v>
      </c>
      <c r="V2051" s="7">
        <v>1322497</v>
      </c>
      <c r="W2051" s="7">
        <v>1119615</v>
      </c>
      <c r="X2051" s="7">
        <v>1243790</v>
      </c>
      <c r="Y2051" s="7">
        <v>1261636</v>
      </c>
      <c r="Z2051" s="7">
        <v>1308859</v>
      </c>
      <c r="AA2051" s="7">
        <v>1307664</v>
      </c>
      <c r="AB2051" s="5">
        <v>28.515000000000001</v>
      </c>
      <c r="AC2051" s="5">
        <v>29.298999999999999</v>
      </c>
      <c r="AD2051" s="8">
        <v>2.4449999999999998</v>
      </c>
      <c r="AE2051" s="8">
        <v>3.4569999999999999</v>
      </c>
      <c r="AF2051" s="7" t="s">
        <v>42</v>
      </c>
      <c r="AG2051" s="7" t="s">
        <v>42</v>
      </c>
      <c r="AH2051" s="7">
        <v>58062364</v>
      </c>
      <c r="AI2051" s="5">
        <v>29.18</v>
      </c>
      <c r="AJ2051" s="7" t="s">
        <v>42</v>
      </c>
      <c r="AK2051" s="7">
        <v>16959974</v>
      </c>
      <c r="AL2051" s="6">
        <v>325.80110000000002</v>
      </c>
      <c r="AM2051" s="7">
        <v>53532717</v>
      </c>
      <c r="AN2051" s="5">
        <v>92.103740000000002</v>
      </c>
    </row>
    <row r="2052" spans="1:40" x14ac:dyDescent="0.3">
      <c r="A2052" s="4" t="s">
        <v>2101</v>
      </c>
      <c r="B2052" s="2">
        <v>4096920</v>
      </c>
      <c r="C2052" s="1" t="s">
        <v>54</v>
      </c>
      <c r="D2052" s="5">
        <v>1034.9781</v>
      </c>
      <c r="E2052" s="6">
        <v>1077.2021</v>
      </c>
      <c r="F2052" s="6" t="s">
        <v>42</v>
      </c>
      <c r="G2052" s="5">
        <v>0.75</v>
      </c>
      <c r="H2052" s="5">
        <v>19.486560999999998</v>
      </c>
      <c r="I2052" s="5">
        <v>0.75</v>
      </c>
      <c r="J2052" s="5">
        <v>19.486560999999998</v>
      </c>
      <c r="K2052" s="5">
        <v>8.8622472999999999</v>
      </c>
      <c r="L2052" s="5">
        <v>6.2320916899999999</v>
      </c>
      <c r="M2052" s="5">
        <v>13.679245</v>
      </c>
      <c r="N2052" s="5" t="s">
        <v>42</v>
      </c>
      <c r="O2052" s="5" t="s">
        <v>42</v>
      </c>
      <c r="P2052" s="5">
        <v>0.75594600000000001</v>
      </c>
      <c r="Q2052" s="5">
        <v>13.635944</v>
      </c>
      <c r="R2052" s="5">
        <v>13.635944</v>
      </c>
      <c r="S2052" s="1" t="s">
        <v>49</v>
      </c>
      <c r="T2052" s="7">
        <v>1531756</v>
      </c>
      <c r="U2052" s="7">
        <v>1710765</v>
      </c>
      <c r="V2052" s="7">
        <v>1579922</v>
      </c>
      <c r="W2052" s="7">
        <v>1397700</v>
      </c>
      <c r="X2052" s="7">
        <v>1424973</v>
      </c>
      <c r="Y2052" s="7">
        <v>1444776</v>
      </c>
      <c r="Z2052" s="7">
        <v>1477648</v>
      </c>
      <c r="AA2052" s="7">
        <v>1531756</v>
      </c>
      <c r="AB2052" s="5">
        <v>27.881</v>
      </c>
      <c r="AC2052" s="8">
        <v>27.52</v>
      </c>
      <c r="AD2052" s="8">
        <v>5.8929999999999998</v>
      </c>
      <c r="AE2052" s="8">
        <v>5.1429999999999998</v>
      </c>
      <c r="AF2052" s="7">
        <v>18445000</v>
      </c>
      <c r="AG2052" s="7">
        <v>18600000</v>
      </c>
      <c r="AH2052" s="7">
        <v>18917000</v>
      </c>
      <c r="AI2052" s="8">
        <v>96.7</v>
      </c>
      <c r="AJ2052" s="7">
        <v>247</v>
      </c>
      <c r="AK2052" s="7">
        <v>17698469</v>
      </c>
      <c r="AL2052" s="6">
        <v>1000.848421</v>
      </c>
      <c r="AM2052" s="7">
        <v>17166317</v>
      </c>
      <c r="AN2052" s="5">
        <v>93.794759999999997</v>
      </c>
    </row>
    <row r="2053" spans="1:40" x14ac:dyDescent="0.3">
      <c r="A2053" s="4" t="s">
        <v>2102</v>
      </c>
      <c r="B2053" s="2">
        <v>6599902</v>
      </c>
      <c r="C2053" s="1" t="s">
        <v>41</v>
      </c>
      <c r="D2053" s="5">
        <v>1009.4884796</v>
      </c>
      <c r="E2053" s="6">
        <v>207.82747900000001</v>
      </c>
      <c r="F2053" s="6" t="s">
        <v>42</v>
      </c>
      <c r="G2053" s="5">
        <v>-1.5640000000000001</v>
      </c>
      <c r="H2053" s="5" t="s">
        <v>799</v>
      </c>
      <c r="I2053" s="5">
        <v>-1.5640000000000001</v>
      </c>
      <c r="J2053" s="5" t="s">
        <v>799</v>
      </c>
      <c r="K2053" s="5">
        <v>0.83191464999999998</v>
      </c>
      <c r="L2053" s="5">
        <v>0.80762449999999997</v>
      </c>
      <c r="M2053" s="5" t="s">
        <v>799</v>
      </c>
      <c r="N2053" s="5" t="s">
        <v>42</v>
      </c>
      <c r="O2053" s="5" t="s">
        <v>42</v>
      </c>
      <c r="P2053" s="5">
        <v>2.64351</v>
      </c>
      <c r="Q2053" s="5" t="s">
        <v>799</v>
      </c>
      <c r="R2053" s="5">
        <v>-0.40760600000000002</v>
      </c>
      <c r="S2053" s="1" t="s">
        <v>49</v>
      </c>
      <c r="T2053" s="7">
        <v>86180</v>
      </c>
      <c r="U2053" s="7">
        <v>1615797</v>
      </c>
      <c r="V2053" s="7">
        <v>1095415</v>
      </c>
      <c r="W2053" s="7">
        <v>76368</v>
      </c>
      <c r="X2053" s="7">
        <v>78618</v>
      </c>
      <c r="Y2053" s="7">
        <v>78877</v>
      </c>
      <c r="Z2053" s="7">
        <v>79599</v>
      </c>
      <c r="AA2053" s="7">
        <v>86180</v>
      </c>
      <c r="AB2053" s="5" t="s">
        <v>799</v>
      </c>
      <c r="AC2053" s="5" t="s">
        <v>799</v>
      </c>
      <c r="AD2053" s="5" t="s">
        <v>799</v>
      </c>
      <c r="AE2053" s="5" t="s">
        <v>799</v>
      </c>
      <c r="AF2053" s="7">
        <v>136706350</v>
      </c>
      <c r="AG2053" s="7">
        <v>136590097</v>
      </c>
      <c r="AH2053" s="7">
        <v>134497886</v>
      </c>
      <c r="AI2053" s="5">
        <v>52.16</v>
      </c>
      <c r="AJ2053" s="7">
        <v>248</v>
      </c>
      <c r="AK2053" s="7">
        <v>71832572</v>
      </c>
      <c r="AL2053" s="6">
        <v>526.53275199999996</v>
      </c>
      <c r="AM2053" s="7">
        <v>92515990</v>
      </c>
      <c r="AN2053" s="5">
        <v>67.176820000000006</v>
      </c>
    </row>
    <row r="2054" spans="1:40" x14ac:dyDescent="0.3">
      <c r="A2054" s="4" t="s">
        <v>2103</v>
      </c>
      <c r="B2054" s="2">
        <v>4970987</v>
      </c>
      <c r="C2054" s="1" t="s">
        <v>54</v>
      </c>
      <c r="D2054" s="5">
        <v>1033.1622755999999</v>
      </c>
      <c r="E2054" s="6">
        <v>1191.8432749999999</v>
      </c>
      <c r="F2054" s="6" t="s">
        <v>42</v>
      </c>
      <c r="G2054" s="5">
        <v>5.0000000000000001E-3</v>
      </c>
      <c r="H2054" s="5" t="s">
        <v>799</v>
      </c>
      <c r="I2054" s="5">
        <v>5.0000000000000001E-3</v>
      </c>
      <c r="J2054" s="5" t="s">
        <v>799</v>
      </c>
      <c r="K2054" s="5" t="s">
        <v>799</v>
      </c>
      <c r="L2054" s="5" t="s">
        <v>799</v>
      </c>
      <c r="M2054" s="5">
        <v>63.673468999999997</v>
      </c>
      <c r="N2054" s="5" t="s">
        <v>42</v>
      </c>
      <c r="O2054" s="5" t="s">
        <v>42</v>
      </c>
      <c r="P2054" s="5">
        <v>3.6912090000000002</v>
      </c>
      <c r="Q2054" s="5" t="s">
        <v>799</v>
      </c>
      <c r="R2054" s="5">
        <v>-147.35490100000001</v>
      </c>
      <c r="S2054" s="1" t="s">
        <v>49</v>
      </c>
      <c r="T2054" s="7">
        <v>303708</v>
      </c>
      <c r="U2054" s="7">
        <v>276137</v>
      </c>
      <c r="V2054" s="7">
        <v>251423</v>
      </c>
      <c r="W2054" s="7">
        <v>252424</v>
      </c>
      <c r="X2054" s="7">
        <v>322887</v>
      </c>
      <c r="Y2054" s="7">
        <v>317435</v>
      </c>
      <c r="Z2054" s="7">
        <v>311214</v>
      </c>
      <c r="AA2054" s="7">
        <v>303708</v>
      </c>
      <c r="AB2054" s="5">
        <v>62.031999999999996</v>
      </c>
      <c r="AC2054" s="5">
        <v>64.480999999999995</v>
      </c>
      <c r="AD2054" s="5">
        <v>-13.135999999999999</v>
      </c>
      <c r="AE2054" s="5">
        <v>-5.9729999999999999</v>
      </c>
      <c r="AF2054" s="7">
        <v>47272509</v>
      </c>
      <c r="AG2054" s="7">
        <v>47129558</v>
      </c>
      <c r="AH2054" s="7">
        <v>46248409</v>
      </c>
      <c r="AI2054" s="8">
        <v>89.7</v>
      </c>
      <c r="AJ2054" s="7">
        <v>241</v>
      </c>
      <c r="AK2054" s="7">
        <v>42433882</v>
      </c>
      <c r="AL2054" s="6">
        <v>926.75598200000002</v>
      </c>
      <c r="AM2054" s="7">
        <v>39781161</v>
      </c>
      <c r="AN2054" s="5">
        <v>84.093329999999995</v>
      </c>
    </row>
    <row r="2055" spans="1:40" x14ac:dyDescent="0.3">
      <c r="A2055" s="4" t="s">
        <v>2104</v>
      </c>
      <c r="B2055" s="2">
        <v>4911214</v>
      </c>
      <c r="C2055" s="1" t="s">
        <v>54</v>
      </c>
      <c r="D2055" s="5">
        <v>1058.9888988800001</v>
      </c>
      <c r="E2055" s="6">
        <v>1282.3138980000001</v>
      </c>
      <c r="F2055" s="6" t="s">
        <v>42</v>
      </c>
      <c r="G2055" s="5">
        <v>0.67900000000000005</v>
      </c>
      <c r="H2055" s="5">
        <v>24.158256000000002</v>
      </c>
      <c r="I2055" s="5">
        <v>0.67900000000000005</v>
      </c>
      <c r="J2055" s="5">
        <v>24.158256000000002</v>
      </c>
      <c r="K2055" s="5" t="s">
        <v>799</v>
      </c>
      <c r="L2055" s="5">
        <v>5.7099236599999994</v>
      </c>
      <c r="M2055" s="5">
        <v>14.844951999999999</v>
      </c>
      <c r="N2055" s="5" t="s">
        <v>42</v>
      </c>
      <c r="O2055" s="5" t="s">
        <v>42</v>
      </c>
      <c r="P2055" s="5">
        <v>3.1321249999999998</v>
      </c>
      <c r="Q2055" s="5">
        <v>12.694292000000001</v>
      </c>
      <c r="R2055" s="5">
        <v>12.694292000000001</v>
      </c>
      <c r="S2055" s="1" t="s">
        <v>49</v>
      </c>
      <c r="T2055" s="7">
        <v>405393</v>
      </c>
      <c r="U2055" s="7">
        <v>415013</v>
      </c>
      <c r="V2055" s="7">
        <v>445471</v>
      </c>
      <c r="W2055" s="7">
        <v>405111</v>
      </c>
      <c r="X2055" s="7">
        <v>409407</v>
      </c>
      <c r="Y2055" s="7">
        <v>405312</v>
      </c>
      <c r="Z2055" s="7">
        <v>401495</v>
      </c>
      <c r="AA2055" s="7">
        <v>405393</v>
      </c>
      <c r="AB2055" s="5">
        <v>50.134</v>
      </c>
      <c r="AC2055" s="5">
        <v>51.287999999999997</v>
      </c>
      <c r="AD2055" s="5">
        <v>22.364000000000001</v>
      </c>
      <c r="AE2055" s="5">
        <v>23.815999999999999</v>
      </c>
      <c r="AF2055" s="7">
        <v>17716847</v>
      </c>
      <c r="AG2055" s="7">
        <v>17703166</v>
      </c>
      <c r="AH2055" s="7">
        <v>17596422</v>
      </c>
      <c r="AI2055" s="5">
        <v>83.49</v>
      </c>
      <c r="AJ2055" s="7">
        <v>192</v>
      </c>
      <c r="AK2055" s="7">
        <v>14775060</v>
      </c>
      <c r="AL2055" s="6">
        <v>884.13959</v>
      </c>
      <c r="AM2055" s="7">
        <v>16499248</v>
      </c>
      <c r="AN2055" s="5">
        <v>93.231859999999998</v>
      </c>
    </row>
    <row r="2056" spans="1:40" x14ac:dyDescent="0.3">
      <c r="A2056" s="4" t="s">
        <v>2105</v>
      </c>
      <c r="B2056" s="2">
        <v>4010845</v>
      </c>
      <c r="C2056" s="1" t="s">
        <v>54</v>
      </c>
      <c r="D2056" s="5">
        <v>961.9008</v>
      </c>
      <c r="E2056" s="6">
        <v>1668.6928</v>
      </c>
      <c r="F2056" s="6" t="s">
        <v>42</v>
      </c>
      <c r="G2056" s="5">
        <v>0.95</v>
      </c>
      <c r="H2056" s="5">
        <v>17.472698999999999</v>
      </c>
      <c r="I2056" s="5">
        <v>0.95</v>
      </c>
      <c r="J2056" s="5">
        <v>17.472698999999999</v>
      </c>
      <c r="K2056" s="5">
        <v>1.06975708</v>
      </c>
      <c r="L2056" s="5">
        <v>1.06975708</v>
      </c>
      <c r="M2056" s="5" t="s">
        <v>799</v>
      </c>
      <c r="N2056" s="5" t="s">
        <v>42</v>
      </c>
      <c r="O2056" s="5" t="s">
        <v>42</v>
      </c>
      <c r="P2056" s="5">
        <v>1.219921</v>
      </c>
      <c r="Q2056" s="5">
        <v>4.2839720000000003</v>
      </c>
      <c r="R2056" s="5">
        <v>4.2839720000000003</v>
      </c>
      <c r="S2056" s="1" t="s">
        <v>49</v>
      </c>
      <c r="T2056" s="7">
        <v>1264298</v>
      </c>
      <c r="U2056" s="7">
        <v>1173462</v>
      </c>
      <c r="V2056" s="7">
        <v>1139024</v>
      </c>
      <c r="W2056" s="7">
        <v>1190644</v>
      </c>
      <c r="X2056" s="7">
        <v>1367869</v>
      </c>
      <c r="Y2056" s="7">
        <v>1341695</v>
      </c>
      <c r="Z2056" s="7">
        <v>1300723</v>
      </c>
      <c r="AA2056" s="7">
        <v>1264298</v>
      </c>
      <c r="AB2056" s="5">
        <v>24.259</v>
      </c>
      <c r="AC2056" s="5">
        <v>26.454999999999998</v>
      </c>
      <c r="AD2056" s="8">
        <v>11.125999999999999</v>
      </c>
      <c r="AE2056" s="5">
        <v>14.768000000000001</v>
      </c>
      <c r="AF2056" s="7">
        <v>28628000</v>
      </c>
      <c r="AG2056" s="7">
        <v>28617000</v>
      </c>
      <c r="AH2056" s="7">
        <v>28246000</v>
      </c>
      <c r="AI2056" s="8">
        <v>84.73</v>
      </c>
      <c r="AJ2056" s="7">
        <v>187</v>
      </c>
      <c r="AK2056" s="7">
        <v>24255756</v>
      </c>
      <c r="AL2056" s="6">
        <v>814.99340099999995</v>
      </c>
      <c r="AM2056" s="7">
        <v>24804891</v>
      </c>
      <c r="AN2056" s="5">
        <v>86.645560000000003</v>
      </c>
    </row>
    <row r="2057" spans="1:40" x14ac:dyDescent="0.3">
      <c r="A2057" s="4" t="s">
        <v>2106</v>
      </c>
      <c r="B2057" s="2">
        <v>8390123</v>
      </c>
      <c r="C2057" s="1" t="s">
        <v>54</v>
      </c>
      <c r="D2057" s="5">
        <v>928.65347761999999</v>
      </c>
      <c r="E2057" s="6">
        <v>886.73747700000001</v>
      </c>
      <c r="F2057" s="6" t="s">
        <v>42</v>
      </c>
      <c r="G2057" s="5">
        <v>1.99</v>
      </c>
      <c r="H2057" s="5">
        <v>2.0087269999999999</v>
      </c>
      <c r="I2057" s="5">
        <v>1.99</v>
      </c>
      <c r="J2057" s="5">
        <v>2.0087269999999999</v>
      </c>
      <c r="K2057" s="5">
        <v>1.0975997499999999</v>
      </c>
      <c r="L2057" s="5">
        <v>1.02516517</v>
      </c>
      <c r="M2057" s="5">
        <v>3.4396010000000001</v>
      </c>
      <c r="N2057" s="5" t="s">
        <v>42</v>
      </c>
      <c r="O2057" s="5" t="s">
        <v>42</v>
      </c>
      <c r="P2057" s="5">
        <v>1.6321140000000001</v>
      </c>
      <c r="Q2057" s="5">
        <v>7.7972419999999998</v>
      </c>
      <c r="R2057" s="5">
        <v>7.7972419999999998</v>
      </c>
      <c r="S2057" s="1" t="s">
        <v>49</v>
      </c>
      <c r="T2057" s="7">
        <v>555539</v>
      </c>
      <c r="U2057" s="7">
        <v>467189</v>
      </c>
      <c r="V2057" s="7">
        <v>294841</v>
      </c>
      <c r="W2057" s="7" t="s">
        <v>42</v>
      </c>
      <c r="X2057" s="7">
        <v>543306</v>
      </c>
      <c r="Y2057" s="7">
        <v>530575</v>
      </c>
      <c r="Z2057" s="7">
        <v>543057</v>
      </c>
      <c r="AA2057" s="7">
        <v>555539</v>
      </c>
      <c r="AB2057" s="5">
        <v>35.131999999999998</v>
      </c>
      <c r="AC2057" s="5">
        <v>36.064999999999998</v>
      </c>
      <c r="AD2057" s="5">
        <v>21.808</v>
      </c>
      <c r="AE2057" s="5">
        <v>18.062000000000001</v>
      </c>
      <c r="AF2057" s="7">
        <v>67131395</v>
      </c>
      <c r="AG2057" s="7">
        <v>15393464</v>
      </c>
      <c r="AH2057" s="7">
        <v>15368503</v>
      </c>
      <c r="AI2057" s="5">
        <v>52.15</v>
      </c>
      <c r="AJ2057" s="7">
        <v>203</v>
      </c>
      <c r="AK2057" s="7">
        <v>35065678</v>
      </c>
      <c r="AL2057" s="6">
        <v>484.25701299999997</v>
      </c>
      <c r="AM2057" s="7">
        <v>37499017</v>
      </c>
      <c r="AN2057" s="5">
        <v>55.764760000000003</v>
      </c>
    </row>
    <row r="2058" spans="1:40" x14ac:dyDescent="0.3">
      <c r="A2058" s="4" t="s">
        <v>2107</v>
      </c>
      <c r="B2058" s="2">
        <v>4294958</v>
      </c>
      <c r="C2058" s="1" t="s">
        <v>54</v>
      </c>
      <c r="D2058" s="5">
        <v>771.45059051999999</v>
      </c>
      <c r="E2058" s="6">
        <v>1608.1465900000001</v>
      </c>
      <c r="F2058" s="6" t="s">
        <v>42</v>
      </c>
      <c r="G2058" s="8">
        <v>1.19</v>
      </c>
      <c r="H2058" s="5">
        <v>5.1034480000000002</v>
      </c>
      <c r="I2058" s="8">
        <v>1.19</v>
      </c>
      <c r="J2058" s="5">
        <v>5.1034480000000002</v>
      </c>
      <c r="K2058" s="5">
        <v>2.0147549599999999</v>
      </c>
      <c r="L2058" s="5">
        <v>1.2896334600000001</v>
      </c>
      <c r="M2058" s="5">
        <v>11.692151000000001</v>
      </c>
      <c r="N2058" s="5" t="s">
        <v>42</v>
      </c>
      <c r="O2058" s="5" t="s">
        <v>42</v>
      </c>
      <c r="P2058" s="5">
        <v>0.57835000000000003</v>
      </c>
      <c r="Q2058" s="5">
        <v>3.6752180000000001</v>
      </c>
      <c r="R2058" s="5">
        <v>3.6752180000000001</v>
      </c>
      <c r="S2058" s="1" t="s">
        <v>45</v>
      </c>
      <c r="T2058" s="7">
        <v>2817294</v>
      </c>
      <c r="U2058" s="7">
        <v>2968138</v>
      </c>
      <c r="V2058" s="7">
        <v>2777604</v>
      </c>
      <c r="W2058" s="7">
        <v>2117070</v>
      </c>
      <c r="X2058" s="7">
        <v>2780579</v>
      </c>
      <c r="Y2058" s="7">
        <v>2801542</v>
      </c>
      <c r="Z2058" s="7">
        <v>2813758</v>
      </c>
      <c r="AA2058" s="7">
        <v>2817294</v>
      </c>
      <c r="AB2058" s="5">
        <v>44.829000000000001</v>
      </c>
      <c r="AC2058" s="8">
        <v>45.05</v>
      </c>
      <c r="AD2058" s="8">
        <v>9.0790000000000006</v>
      </c>
      <c r="AE2058" s="8">
        <v>8.3610000000000007</v>
      </c>
      <c r="AF2058" s="7">
        <v>33634245</v>
      </c>
      <c r="AG2058" s="7">
        <v>35135870</v>
      </c>
      <c r="AH2058" s="7">
        <v>35543458</v>
      </c>
      <c r="AI2058" s="5">
        <v>97.47</v>
      </c>
      <c r="AJ2058" s="7">
        <v>253</v>
      </c>
      <c r="AK2058" s="7">
        <v>32779734</v>
      </c>
      <c r="AL2058" s="6">
        <v>751.96709699999997</v>
      </c>
      <c r="AM2058" s="7">
        <v>32287806</v>
      </c>
      <c r="AN2058" s="5">
        <v>96.011629999999997</v>
      </c>
    </row>
    <row r="2059" spans="1:40" x14ac:dyDescent="0.3">
      <c r="A2059" s="4" t="s">
        <v>2108</v>
      </c>
      <c r="B2059" s="2">
        <v>5185778</v>
      </c>
      <c r="C2059" s="1" t="s">
        <v>54</v>
      </c>
      <c r="D2059" s="5" t="s">
        <v>42</v>
      </c>
      <c r="E2059" s="6" t="s">
        <v>42</v>
      </c>
      <c r="F2059" s="6" t="s">
        <v>42</v>
      </c>
      <c r="G2059" s="5">
        <v>-7.3889294233908567E-2</v>
      </c>
      <c r="H2059" s="5" t="s">
        <v>799</v>
      </c>
      <c r="I2059" s="5">
        <v>-7.3889294233908567E-2</v>
      </c>
      <c r="J2059" s="5" t="s">
        <v>799</v>
      </c>
      <c r="K2059" s="5">
        <v>7.06266485</v>
      </c>
      <c r="L2059" s="5">
        <v>2.5278561100000001</v>
      </c>
      <c r="M2059" s="5">
        <v>117.955675</v>
      </c>
      <c r="N2059" s="5" t="s">
        <v>42</v>
      </c>
      <c r="O2059" s="5" t="s">
        <v>42</v>
      </c>
      <c r="P2059" s="5">
        <v>7.5435540000000003</v>
      </c>
      <c r="Q2059" s="5" t="s">
        <v>799</v>
      </c>
      <c r="R2059" s="5" t="s">
        <v>799</v>
      </c>
      <c r="S2059" s="1" t="s">
        <v>49</v>
      </c>
      <c r="T2059" s="7">
        <v>111804.54910155613</v>
      </c>
      <c r="U2059" s="7">
        <v>98614.925699624757</v>
      </c>
      <c r="V2059" s="7">
        <v>74951.7927700695</v>
      </c>
      <c r="W2059" s="7">
        <v>59553.185657460199</v>
      </c>
      <c r="X2059" s="7">
        <v>117063.36302257367</v>
      </c>
      <c r="Y2059" s="7">
        <v>114538.65004792994</v>
      </c>
      <c r="Z2059" s="7">
        <v>111804.54910155613</v>
      </c>
      <c r="AA2059" s="7">
        <v>110034.06458593193</v>
      </c>
      <c r="AB2059" s="5">
        <v>51.396000000000001</v>
      </c>
      <c r="AC2059" s="5">
        <v>51.674999999999997</v>
      </c>
      <c r="AD2059" s="5">
        <v>-2.952</v>
      </c>
      <c r="AE2059" s="5">
        <v>-3.1949999999999998</v>
      </c>
      <c r="AF2059" s="7">
        <v>164162419</v>
      </c>
      <c r="AG2059" s="7">
        <v>157300000</v>
      </c>
      <c r="AH2059" s="7">
        <v>162913831</v>
      </c>
      <c r="AI2059" s="5">
        <v>0</v>
      </c>
      <c r="AJ2059" s="7">
        <v>32</v>
      </c>
      <c r="AK2059" s="7">
        <v>3600</v>
      </c>
      <c r="AL2059" s="6" t="s">
        <v>42</v>
      </c>
      <c r="AM2059" s="7" t="s">
        <v>42</v>
      </c>
      <c r="AN2059" s="5" t="s">
        <v>42</v>
      </c>
    </row>
    <row r="2060" spans="1:40" x14ac:dyDescent="0.3">
      <c r="A2060" s="4" t="s">
        <v>2109</v>
      </c>
      <c r="B2060" s="2">
        <v>4318350</v>
      </c>
      <c r="C2060" s="1" t="s">
        <v>54</v>
      </c>
      <c r="D2060" s="5">
        <v>1049.4413424100001</v>
      </c>
      <c r="E2060" s="6">
        <v>1786.6133420000001</v>
      </c>
      <c r="F2060" s="6" t="s">
        <v>42</v>
      </c>
      <c r="G2060" s="5">
        <v>0.26</v>
      </c>
      <c r="H2060" s="5">
        <v>13.503128</v>
      </c>
      <c r="I2060" s="5">
        <v>0.26</v>
      </c>
      <c r="J2060" s="5">
        <v>13.503128</v>
      </c>
      <c r="K2060" s="5">
        <v>0.88362573</v>
      </c>
      <c r="L2060" s="5">
        <v>0.88347074000000003</v>
      </c>
      <c r="M2060" s="5">
        <v>5.3524620000000001</v>
      </c>
      <c r="N2060" s="5" t="s">
        <v>42</v>
      </c>
      <c r="O2060" s="5" t="s">
        <v>42</v>
      </c>
      <c r="P2060" s="5">
        <v>3.1661820000000001</v>
      </c>
      <c r="Q2060" s="5">
        <v>6.4352080000000003</v>
      </c>
      <c r="R2060" s="5">
        <v>6.4352080000000003</v>
      </c>
      <c r="S2060" s="1" t="s">
        <v>49</v>
      </c>
      <c r="T2060" s="7">
        <v>550737</v>
      </c>
      <c r="U2060" s="7">
        <v>473792</v>
      </c>
      <c r="V2060" s="7">
        <v>406481</v>
      </c>
      <c r="W2060" s="7">
        <v>332495</v>
      </c>
      <c r="X2060" s="7">
        <v>564280</v>
      </c>
      <c r="Y2060" s="7">
        <v>560231</v>
      </c>
      <c r="Z2060" s="7">
        <v>548890</v>
      </c>
      <c r="AA2060" s="7">
        <v>550737</v>
      </c>
      <c r="AB2060" s="5">
        <v>54.420999999999999</v>
      </c>
      <c r="AC2060" s="5">
        <v>56.250999999999998</v>
      </c>
      <c r="AD2060" s="8">
        <v>44.13</v>
      </c>
      <c r="AE2060" s="5">
        <v>46.006</v>
      </c>
      <c r="AF2060" s="7">
        <v>69453431</v>
      </c>
      <c r="AG2060" s="7">
        <v>69595255</v>
      </c>
      <c r="AH2060" s="7">
        <v>73285088</v>
      </c>
      <c r="AI2060" s="5">
        <v>28.06</v>
      </c>
      <c r="AJ2060" s="7">
        <v>132</v>
      </c>
      <c r="AK2060" s="7">
        <v>19485408</v>
      </c>
      <c r="AL2060" s="6">
        <v>294.42451399999999</v>
      </c>
      <c r="AM2060" s="7">
        <v>32464751</v>
      </c>
      <c r="AN2060" s="5">
        <v>46.743189999999998</v>
      </c>
    </row>
    <row r="2061" spans="1:40" x14ac:dyDescent="0.3">
      <c r="A2061" s="4" t="s">
        <v>2110</v>
      </c>
      <c r="B2061" s="2">
        <v>4437014</v>
      </c>
      <c r="C2061" s="1" t="s">
        <v>41</v>
      </c>
      <c r="D2061" s="5">
        <v>1083.0064684199999</v>
      </c>
      <c r="E2061" s="6">
        <v>769.52546800000005</v>
      </c>
      <c r="F2061" s="6" t="s">
        <v>42</v>
      </c>
      <c r="G2061" s="5">
        <v>5.3999999999999999E-2</v>
      </c>
      <c r="H2061" s="5">
        <v>32.979798000000002</v>
      </c>
      <c r="I2061" s="5">
        <v>5.3999999999999999E-2</v>
      </c>
      <c r="J2061" s="5">
        <v>32.979798000000002</v>
      </c>
      <c r="K2061" s="5">
        <v>6.6700715000000006</v>
      </c>
      <c r="L2061" s="5">
        <v>2.6469396000000001</v>
      </c>
      <c r="M2061" s="5">
        <v>19.205881999999999</v>
      </c>
      <c r="N2061" s="5" t="s">
        <v>42</v>
      </c>
      <c r="O2061" s="5" t="s">
        <v>42</v>
      </c>
      <c r="P2061" s="5">
        <v>1.834851</v>
      </c>
      <c r="Q2061" s="5">
        <v>22.296037999999999</v>
      </c>
      <c r="R2061" s="5">
        <v>22.296037999999999</v>
      </c>
      <c r="S2061" s="1" t="s">
        <v>49</v>
      </c>
      <c r="T2061" s="7">
        <v>417214</v>
      </c>
      <c r="U2061" s="7">
        <v>433028</v>
      </c>
      <c r="V2061" s="7">
        <v>391678</v>
      </c>
      <c r="W2061" s="7">
        <v>283218</v>
      </c>
      <c r="X2061" s="7">
        <v>419394</v>
      </c>
      <c r="Y2061" s="7">
        <v>421083</v>
      </c>
      <c r="Z2061" s="7">
        <v>418542</v>
      </c>
      <c r="AA2061" s="7">
        <v>417214</v>
      </c>
      <c r="AB2061" s="5">
        <v>78.122</v>
      </c>
      <c r="AC2061" s="5">
        <v>78.302999999999997</v>
      </c>
      <c r="AD2061" s="8">
        <v>5.3630000000000004</v>
      </c>
      <c r="AE2061" s="8">
        <v>6.6040000000000001</v>
      </c>
      <c r="AF2061" s="7">
        <v>165941000</v>
      </c>
      <c r="AG2061" s="7">
        <v>166627000</v>
      </c>
      <c r="AH2061" s="7">
        <v>167327250</v>
      </c>
      <c r="AI2061" s="5">
        <v>71.63</v>
      </c>
      <c r="AJ2061" s="7">
        <v>276</v>
      </c>
      <c r="AK2061" s="7">
        <v>118791812</v>
      </c>
      <c r="AL2061" s="6">
        <v>775.71053199999994</v>
      </c>
      <c r="AM2061" s="7">
        <v>127065672</v>
      </c>
      <c r="AN2061" s="5">
        <v>76.61439</v>
      </c>
    </row>
    <row r="2062" spans="1:40" x14ac:dyDescent="0.3">
      <c r="A2062" s="4" t="s">
        <v>2111</v>
      </c>
      <c r="B2062" s="2">
        <v>6576030</v>
      </c>
      <c r="C2062" s="1" t="s">
        <v>54</v>
      </c>
      <c r="D2062" s="5">
        <v>975.90640686999996</v>
      </c>
      <c r="E2062" s="6">
        <v>4923.8254059999999</v>
      </c>
      <c r="F2062" s="6" t="s">
        <v>42</v>
      </c>
      <c r="G2062" s="5">
        <v>-0.61299999999999999</v>
      </c>
      <c r="H2062" s="5" t="s">
        <v>799</v>
      </c>
      <c r="I2062" s="5">
        <v>-0.61299999999999999</v>
      </c>
      <c r="J2062" s="5" t="s">
        <v>799</v>
      </c>
      <c r="K2062" s="5" t="s">
        <v>799</v>
      </c>
      <c r="L2062" s="5" t="s">
        <v>799</v>
      </c>
      <c r="M2062" s="5">
        <v>3.9755769999999999</v>
      </c>
      <c r="N2062" s="5" t="s">
        <v>42</v>
      </c>
      <c r="O2062" s="5" t="s">
        <v>42</v>
      </c>
      <c r="P2062" s="5">
        <v>2.76125</v>
      </c>
      <c r="Q2062" s="5">
        <v>6.1584770000000004</v>
      </c>
      <c r="R2062" s="5">
        <v>6.1584770000000004</v>
      </c>
      <c r="S2062" s="1" t="s">
        <v>49</v>
      </c>
      <c r="T2062" s="7">
        <v>2125539</v>
      </c>
      <c r="U2062" s="7">
        <v>1961299</v>
      </c>
      <c r="V2062" s="7">
        <v>1579730</v>
      </c>
      <c r="W2062" s="7">
        <v>1403149</v>
      </c>
      <c r="X2062" s="7">
        <v>1783187</v>
      </c>
      <c r="Y2062" s="7">
        <v>1829928</v>
      </c>
      <c r="Z2062" s="7">
        <v>1940755</v>
      </c>
      <c r="AA2062" s="7">
        <v>2125539</v>
      </c>
      <c r="AB2062" s="5">
        <v>48.966999999999999</v>
      </c>
      <c r="AC2062" s="5">
        <v>50.347000000000001</v>
      </c>
      <c r="AD2062" s="8">
        <v>45.47</v>
      </c>
      <c r="AE2062" s="5">
        <v>39.459000000000003</v>
      </c>
      <c r="AF2062" s="7">
        <v>333216000</v>
      </c>
      <c r="AG2062" s="7">
        <v>333074000</v>
      </c>
      <c r="AH2062" s="7">
        <v>333193000</v>
      </c>
      <c r="AI2062" s="5">
        <v>10.97</v>
      </c>
      <c r="AJ2062" s="7">
        <v>67</v>
      </c>
      <c r="AK2062" s="7">
        <v>36523365</v>
      </c>
      <c r="AL2062" s="6">
        <v>107.013459</v>
      </c>
      <c r="AM2062" s="7">
        <v>187855021</v>
      </c>
      <c r="AN2062" s="5">
        <v>56.400410000000001</v>
      </c>
    </row>
    <row r="2063" spans="1:40" x14ac:dyDescent="0.3">
      <c r="A2063" s="4" t="s">
        <v>2112</v>
      </c>
      <c r="B2063" s="2">
        <v>13380637</v>
      </c>
      <c r="C2063" s="1" t="s">
        <v>41</v>
      </c>
      <c r="D2063" s="5">
        <v>1216.6922959799999</v>
      </c>
      <c r="E2063" s="6" t="s">
        <v>42</v>
      </c>
      <c r="F2063" s="6">
        <v>964.17729600000007</v>
      </c>
      <c r="G2063" s="5">
        <v>0.105</v>
      </c>
      <c r="H2063" s="5" t="s">
        <v>799</v>
      </c>
      <c r="I2063" s="5">
        <v>0.105</v>
      </c>
      <c r="J2063" s="5" t="s">
        <v>799</v>
      </c>
      <c r="K2063" s="5">
        <v>31.650487316325698</v>
      </c>
      <c r="L2063" s="5">
        <v>28.7453450861649</v>
      </c>
      <c r="M2063" s="5" t="s">
        <v>42</v>
      </c>
      <c r="N2063" s="5" t="s">
        <v>42</v>
      </c>
      <c r="O2063" s="5" t="s">
        <v>42</v>
      </c>
      <c r="P2063" s="5" t="s">
        <v>42</v>
      </c>
      <c r="Q2063" s="5" t="s">
        <v>42</v>
      </c>
      <c r="R2063" s="5" t="s">
        <v>42</v>
      </c>
      <c r="S2063" s="1" t="s">
        <v>49</v>
      </c>
      <c r="T2063" s="7">
        <v>238697</v>
      </c>
      <c r="U2063" s="7">
        <v>206994</v>
      </c>
      <c r="V2063" s="7">
        <v>247586</v>
      </c>
      <c r="W2063" s="7">
        <v>129543</v>
      </c>
      <c r="X2063" s="7">
        <v>275518</v>
      </c>
      <c r="Y2063" s="7">
        <v>260094</v>
      </c>
      <c r="Z2063" s="7">
        <v>248221</v>
      </c>
      <c r="AA2063" s="7">
        <v>238697</v>
      </c>
      <c r="AB2063" s="5">
        <v>82.302999999999997</v>
      </c>
      <c r="AC2063" s="5">
        <v>83.256</v>
      </c>
      <c r="AD2063" s="5" t="s">
        <v>42</v>
      </c>
      <c r="AE2063" s="5" t="s">
        <v>42</v>
      </c>
      <c r="AF2063" s="7">
        <v>2373182132</v>
      </c>
      <c r="AG2063" s="7">
        <v>2370174212</v>
      </c>
      <c r="AH2063" s="7">
        <v>2341647007</v>
      </c>
      <c r="AI2063" s="8">
        <v>7.18</v>
      </c>
      <c r="AJ2063" s="7">
        <v>80</v>
      </c>
      <c r="AK2063" s="7">
        <v>13424823</v>
      </c>
      <c r="AL2063" s="6">
        <v>87.395596999999995</v>
      </c>
      <c r="AM2063" s="7">
        <v>106058266</v>
      </c>
      <c r="AN2063" s="5">
        <v>56.718879999999999</v>
      </c>
    </row>
    <row r="2064" spans="1:40" x14ac:dyDescent="0.3">
      <c r="A2064" s="4" t="s">
        <v>2113</v>
      </c>
      <c r="B2064" s="2">
        <v>4147159</v>
      </c>
      <c r="C2064" s="1" t="s">
        <v>54</v>
      </c>
      <c r="D2064" s="5">
        <v>1005.97667914</v>
      </c>
      <c r="E2064" s="6">
        <v>2312.0506789999999</v>
      </c>
      <c r="F2064" s="6">
        <v>2308.8376789999998</v>
      </c>
      <c r="G2064" s="5">
        <v>0.20799999999999999</v>
      </c>
      <c r="H2064" s="5">
        <v>8.7591909999999995</v>
      </c>
      <c r="I2064" s="5">
        <v>0.20799999999999999</v>
      </c>
      <c r="J2064" s="5">
        <v>8.7591909999999995</v>
      </c>
      <c r="K2064" s="5">
        <v>0.84224480999999995</v>
      </c>
      <c r="L2064" s="5">
        <v>0.84224480999999995</v>
      </c>
      <c r="M2064" s="5">
        <v>3.2975780000000001</v>
      </c>
      <c r="N2064" s="5" t="s">
        <v>42</v>
      </c>
      <c r="O2064" s="5" t="s">
        <v>42</v>
      </c>
      <c r="P2064" s="5">
        <v>7.9344760000000001</v>
      </c>
      <c r="Q2064" s="5" t="s">
        <v>42</v>
      </c>
      <c r="R2064" s="5">
        <v>11.2526326828864</v>
      </c>
      <c r="S2064" s="1" t="s">
        <v>49</v>
      </c>
      <c r="T2064" s="7">
        <v>289201</v>
      </c>
      <c r="U2064" s="7">
        <v>219129</v>
      </c>
      <c r="V2064" s="7">
        <v>135335</v>
      </c>
      <c r="W2064" s="7">
        <v>71031</v>
      </c>
      <c r="X2064" s="7">
        <v>291393</v>
      </c>
      <c r="Y2064" s="7">
        <v>291387</v>
      </c>
      <c r="Z2064" s="7">
        <v>291804</v>
      </c>
      <c r="AA2064" s="7">
        <v>289201</v>
      </c>
      <c r="AB2064" s="8">
        <v>100</v>
      </c>
      <c r="AC2064" s="8">
        <v>100</v>
      </c>
      <c r="AD2064" s="5" t="s">
        <v>42</v>
      </c>
      <c r="AE2064" s="5" t="s">
        <v>42</v>
      </c>
      <c r="AF2064" s="7">
        <v>105558938</v>
      </c>
      <c r="AG2064" s="7">
        <v>105757992</v>
      </c>
      <c r="AH2064" s="7">
        <v>106516166</v>
      </c>
      <c r="AI2064" s="5">
        <v>43.56</v>
      </c>
      <c r="AJ2064" s="7">
        <v>215</v>
      </c>
      <c r="AK2064" s="7">
        <v>45979617</v>
      </c>
      <c r="AL2064" s="6">
        <v>438.18574999999998</v>
      </c>
      <c r="AM2064" s="7" t="s">
        <v>42</v>
      </c>
      <c r="AN2064" s="5" t="s">
        <v>42</v>
      </c>
    </row>
    <row r="2065" spans="1:40" x14ac:dyDescent="0.3">
      <c r="A2065" s="4" t="s">
        <v>2114</v>
      </c>
      <c r="B2065" s="2">
        <v>4264305</v>
      </c>
      <c r="C2065" s="1" t="s">
        <v>54</v>
      </c>
      <c r="D2065" s="5">
        <v>944.67822483999998</v>
      </c>
      <c r="E2065" s="6">
        <v>992.07822399999998</v>
      </c>
      <c r="F2065" s="6" t="s">
        <v>42</v>
      </c>
      <c r="G2065" s="5">
        <v>0.436</v>
      </c>
      <c r="H2065" s="5">
        <v>14.535294</v>
      </c>
      <c r="I2065" s="5">
        <v>0.436</v>
      </c>
      <c r="J2065" s="5">
        <v>14.467212999999999</v>
      </c>
      <c r="K2065" s="5">
        <v>4.4410496000000004</v>
      </c>
      <c r="L2065" s="5">
        <v>3.3835410100000001</v>
      </c>
      <c r="M2065" s="5">
        <v>23.943798000000001</v>
      </c>
      <c r="N2065" s="5" t="s">
        <v>42</v>
      </c>
      <c r="O2065" s="5" t="s">
        <v>42</v>
      </c>
      <c r="P2065" s="5">
        <v>0.74385400000000002</v>
      </c>
      <c r="Q2065" s="5">
        <v>9.0766530000000003</v>
      </c>
      <c r="R2065" s="5">
        <v>9.0766530000000003</v>
      </c>
      <c r="S2065" s="1" t="s">
        <v>49</v>
      </c>
      <c r="T2065" s="7">
        <v>1274300</v>
      </c>
      <c r="U2065" s="7">
        <v>1166100</v>
      </c>
      <c r="V2065" s="7">
        <v>1063100</v>
      </c>
      <c r="W2065" s="7">
        <v>1029000</v>
      </c>
      <c r="X2065" s="7">
        <v>1333700</v>
      </c>
      <c r="Y2065" s="7">
        <v>1345900</v>
      </c>
      <c r="Z2065" s="7">
        <v>1323900</v>
      </c>
      <c r="AA2065" s="7">
        <v>1274300</v>
      </c>
      <c r="AB2065" s="5">
        <v>34.198999999999998</v>
      </c>
      <c r="AC2065" s="5">
        <v>34.332999999999998</v>
      </c>
      <c r="AD2065" s="8">
        <v>8.1530000000000005</v>
      </c>
      <c r="AE2065" s="8">
        <v>7.2060000000000004</v>
      </c>
      <c r="AF2065" s="7">
        <v>38230000</v>
      </c>
      <c r="AG2065" s="7">
        <v>38187000</v>
      </c>
      <c r="AH2065" s="7">
        <v>38063000</v>
      </c>
      <c r="AI2065" s="5">
        <v>33.61</v>
      </c>
      <c r="AJ2065" s="7">
        <v>168</v>
      </c>
      <c r="AK2065" s="7">
        <v>12849228</v>
      </c>
      <c r="AL2065" s="6">
        <v>317.50442299999997</v>
      </c>
      <c r="AM2065" s="7">
        <v>12296589</v>
      </c>
      <c r="AN2065" s="5">
        <v>32.164259999999999</v>
      </c>
    </row>
    <row r="2066" spans="1:40" x14ac:dyDescent="0.3">
      <c r="A2066" s="4" t="s">
        <v>2115</v>
      </c>
      <c r="B2066" s="2">
        <v>4912899</v>
      </c>
      <c r="C2066" s="1" t="s">
        <v>54</v>
      </c>
      <c r="D2066" s="5">
        <v>909.13108293000005</v>
      </c>
      <c r="E2066" s="6">
        <v>1246.7670820000001</v>
      </c>
      <c r="F2066" s="6" t="s">
        <v>42</v>
      </c>
      <c r="G2066" s="5">
        <v>0.39</v>
      </c>
      <c r="H2066" s="5">
        <v>27</v>
      </c>
      <c r="I2066" s="5">
        <v>0.39</v>
      </c>
      <c r="J2066" s="5">
        <v>27</v>
      </c>
      <c r="K2066" s="5">
        <v>5.64982206</v>
      </c>
      <c r="L2066" s="5">
        <v>5.2134506799999993</v>
      </c>
      <c r="M2066" s="5">
        <v>25.772727</v>
      </c>
      <c r="N2066" s="5" t="s">
        <v>42</v>
      </c>
      <c r="O2066" s="5" t="s">
        <v>42</v>
      </c>
      <c r="P2066" s="5">
        <v>1.0041739999999999</v>
      </c>
      <c r="Q2066" s="5">
        <v>9.1183940000000003</v>
      </c>
      <c r="R2066" s="5">
        <v>9.1183940000000003</v>
      </c>
      <c r="S2066" s="1" t="s">
        <v>43</v>
      </c>
      <c r="T2066" s="7">
        <v>1241585</v>
      </c>
      <c r="U2066" s="7">
        <v>1140568</v>
      </c>
      <c r="V2066" s="7">
        <v>1089625</v>
      </c>
      <c r="W2066" s="7">
        <v>1055516</v>
      </c>
      <c r="X2066" s="7">
        <v>1241585</v>
      </c>
      <c r="Y2066" s="7">
        <v>1213999</v>
      </c>
      <c r="Z2066" s="7">
        <v>1186708</v>
      </c>
      <c r="AA2066" s="7">
        <v>1161861</v>
      </c>
      <c r="AB2066" s="5">
        <v>33.459000000000003</v>
      </c>
      <c r="AC2066" s="5">
        <v>33.459000000000003</v>
      </c>
      <c r="AD2066" s="8">
        <v>6.5890000000000004</v>
      </c>
      <c r="AE2066" s="8">
        <v>6.5890000000000004</v>
      </c>
      <c r="AF2066" s="7">
        <v>22888540</v>
      </c>
      <c r="AG2066" s="7">
        <v>22793593</v>
      </c>
      <c r="AH2066" s="7">
        <v>22738915</v>
      </c>
      <c r="AI2066" s="5">
        <v>34.020000000000003</v>
      </c>
      <c r="AJ2066" s="7">
        <v>151</v>
      </c>
      <c r="AK2066" s="7">
        <v>7792749</v>
      </c>
      <c r="AL2066" s="6">
        <v>309.29420699999997</v>
      </c>
      <c r="AM2066" s="7">
        <v>13699297</v>
      </c>
      <c r="AN2066" s="5">
        <v>59.807119999999998</v>
      </c>
    </row>
    <row r="2067" spans="1:40" x14ac:dyDescent="0.3">
      <c r="A2067" s="4" t="s">
        <v>2116</v>
      </c>
      <c r="B2067" s="2">
        <v>4576404</v>
      </c>
      <c r="C2067" s="1" t="s">
        <v>54</v>
      </c>
      <c r="D2067" s="5">
        <v>950.19973649999997</v>
      </c>
      <c r="E2067" s="6">
        <v>833.65473599999996</v>
      </c>
      <c r="F2067" s="6">
        <v>833.65473700000007</v>
      </c>
      <c r="G2067" s="5">
        <v>0.14000000000000001</v>
      </c>
      <c r="H2067" s="5">
        <v>29.273503999999999</v>
      </c>
      <c r="I2067" s="5">
        <v>0.14000000000000001</v>
      </c>
      <c r="J2067" s="5">
        <v>29.273503999999999</v>
      </c>
      <c r="K2067" s="5">
        <v>2.4247787600000001</v>
      </c>
      <c r="L2067" s="5">
        <v>2.4247787600000001</v>
      </c>
      <c r="M2067" s="5">
        <v>11.397671000000001</v>
      </c>
      <c r="N2067" s="5">
        <v>31.8302038642639</v>
      </c>
      <c r="O2067" s="5">
        <v>26.601210121012201</v>
      </c>
      <c r="P2067" s="5" t="s">
        <v>42</v>
      </c>
      <c r="Q2067" s="5">
        <v>23.278642000000001</v>
      </c>
      <c r="R2067" s="5">
        <v>23.278642000000001</v>
      </c>
      <c r="S2067" s="1" t="s">
        <v>49</v>
      </c>
      <c r="T2067" s="7" t="s">
        <v>42</v>
      </c>
      <c r="U2067" s="7" t="s">
        <v>42</v>
      </c>
      <c r="V2067" s="7" t="s">
        <v>42</v>
      </c>
      <c r="W2067" s="7" t="s">
        <v>42</v>
      </c>
      <c r="X2067" s="7" t="s">
        <v>42</v>
      </c>
      <c r="Y2067" s="7" t="s">
        <v>42</v>
      </c>
      <c r="Z2067" s="7" t="s">
        <v>42</v>
      </c>
      <c r="AA2067" s="7" t="s">
        <v>42</v>
      </c>
      <c r="AB2067" s="5" t="s">
        <v>42</v>
      </c>
      <c r="AC2067" s="5" t="s">
        <v>42</v>
      </c>
      <c r="AD2067" s="5" t="s">
        <v>42</v>
      </c>
      <c r="AE2067" s="5" t="s">
        <v>42</v>
      </c>
      <c r="AF2067" s="7">
        <v>69352645</v>
      </c>
      <c r="AG2067" s="7">
        <v>69341227</v>
      </c>
      <c r="AH2067" s="7">
        <v>69162223</v>
      </c>
      <c r="AI2067" s="5">
        <v>56.82</v>
      </c>
      <c r="AJ2067" s="7">
        <v>122</v>
      </c>
      <c r="AK2067" s="7">
        <v>39411087</v>
      </c>
      <c r="AL2067" s="6">
        <v>539.93189099999995</v>
      </c>
      <c r="AM2067" s="7">
        <v>46728910</v>
      </c>
      <c r="AN2067" s="5">
        <v>67.373840000000001</v>
      </c>
    </row>
    <row r="2068" spans="1:40" x14ac:dyDescent="0.3">
      <c r="A2068" s="4" t="s">
        <v>2117</v>
      </c>
      <c r="B2068" s="2">
        <v>4291524</v>
      </c>
      <c r="C2068" s="1" t="s">
        <v>41</v>
      </c>
      <c r="D2068" s="5">
        <v>992.78856914000005</v>
      </c>
      <c r="E2068" s="6">
        <v>1432.6785689999999</v>
      </c>
      <c r="F2068" s="6" t="s">
        <v>42</v>
      </c>
      <c r="G2068" s="5">
        <v>0.06</v>
      </c>
      <c r="H2068" s="5">
        <v>38.234375</v>
      </c>
      <c r="I2068" s="5">
        <v>0.06</v>
      </c>
      <c r="J2068" s="5">
        <v>38.234375</v>
      </c>
      <c r="K2068" s="5">
        <v>6.6621290499999999</v>
      </c>
      <c r="L2068" s="5">
        <v>1.45377852</v>
      </c>
      <c r="M2068" s="5">
        <v>82.949152999999995</v>
      </c>
      <c r="N2068" s="5" t="s">
        <v>42</v>
      </c>
      <c r="O2068" s="5" t="s">
        <v>42</v>
      </c>
      <c r="P2068" s="5">
        <v>1.580416</v>
      </c>
      <c r="Q2068" s="5">
        <v>11.347949</v>
      </c>
      <c r="R2068" s="5">
        <v>11.347949</v>
      </c>
      <c r="S2068" s="1" t="s">
        <v>49</v>
      </c>
      <c r="T2068" s="7">
        <v>893550</v>
      </c>
      <c r="U2068" s="7">
        <v>883830</v>
      </c>
      <c r="V2068" s="7">
        <v>857110</v>
      </c>
      <c r="W2068" s="7">
        <v>769970</v>
      </c>
      <c r="X2068" s="7">
        <v>906520</v>
      </c>
      <c r="Y2068" s="7">
        <v>912500</v>
      </c>
      <c r="Z2068" s="7">
        <v>905190</v>
      </c>
      <c r="AA2068" s="7">
        <v>893550</v>
      </c>
      <c r="AB2068" s="5">
        <v>23.582000000000001</v>
      </c>
      <c r="AC2068" s="5">
        <v>22.701000000000001</v>
      </c>
      <c r="AD2068" s="5">
        <v>15.148999999999999</v>
      </c>
      <c r="AE2068" s="8">
        <v>12.406000000000001</v>
      </c>
      <c r="AF2068" s="7">
        <v>40563351</v>
      </c>
      <c r="AG2068" s="7">
        <v>40656370</v>
      </c>
      <c r="AH2068" s="7">
        <v>41418417</v>
      </c>
      <c r="AI2068" s="5">
        <v>96.46</v>
      </c>
      <c r="AJ2068" s="7">
        <v>198</v>
      </c>
      <c r="AK2068" s="7">
        <v>39135403</v>
      </c>
      <c r="AL2068" s="6">
        <v>957.64331100000004</v>
      </c>
      <c r="AM2068" s="7">
        <v>33525003</v>
      </c>
      <c r="AN2068" s="5">
        <v>82.631569999999996</v>
      </c>
    </row>
    <row r="2069" spans="1:40" x14ac:dyDescent="0.3">
      <c r="A2069" s="4" t="s">
        <v>2118</v>
      </c>
      <c r="B2069" s="2">
        <v>14905953</v>
      </c>
      <c r="C2069" s="1" t="s">
        <v>41</v>
      </c>
      <c r="D2069" s="5">
        <v>900.61423518000004</v>
      </c>
      <c r="E2069" s="6">
        <v>1290.9552349999999</v>
      </c>
      <c r="F2069" s="6" t="s">
        <v>42</v>
      </c>
      <c r="G2069" s="5">
        <v>0.2</v>
      </c>
      <c r="H2069" s="5">
        <v>38.502203000000002</v>
      </c>
      <c r="I2069" s="5">
        <v>0.2</v>
      </c>
      <c r="J2069" s="5">
        <v>38.502203000000002</v>
      </c>
      <c r="K2069" s="5" t="s">
        <v>799</v>
      </c>
      <c r="L2069" s="5">
        <v>4.7311439899999996</v>
      </c>
      <c r="M2069" s="5">
        <v>168.07692299999999</v>
      </c>
      <c r="N2069" s="5" t="s">
        <v>42</v>
      </c>
      <c r="O2069" s="5" t="s">
        <v>42</v>
      </c>
      <c r="P2069" s="5">
        <v>1.9790760000000001</v>
      </c>
      <c r="Q2069" s="5">
        <v>13.975915000000001</v>
      </c>
      <c r="R2069" s="5">
        <v>13.975915000000001</v>
      </c>
      <c r="S2069" s="1" t="s">
        <v>49</v>
      </c>
      <c r="T2069" s="7">
        <v>544891</v>
      </c>
      <c r="U2069" s="7">
        <v>473241</v>
      </c>
      <c r="V2069" s="7">
        <v>439694</v>
      </c>
      <c r="W2069" s="7">
        <v>390953</v>
      </c>
      <c r="X2069" s="7">
        <v>652302</v>
      </c>
      <c r="Y2069" s="7">
        <v>611806</v>
      </c>
      <c r="Z2069" s="7">
        <v>575342</v>
      </c>
      <c r="AA2069" s="7">
        <v>544891</v>
      </c>
      <c r="AB2069" s="5">
        <v>20.952000000000002</v>
      </c>
      <c r="AC2069" s="5">
        <v>21.164000000000001</v>
      </c>
      <c r="AD2069" s="8">
        <v>5.5730000000000004</v>
      </c>
      <c r="AE2069" s="8">
        <v>6.3419999999999996</v>
      </c>
      <c r="AF2069" s="7">
        <v>30562000</v>
      </c>
      <c r="AG2069" s="7">
        <v>30490000</v>
      </c>
      <c r="AH2069" s="7">
        <v>30263000</v>
      </c>
      <c r="AI2069" s="5">
        <v>73.430000000000007</v>
      </c>
      <c r="AJ2069" s="7">
        <v>209</v>
      </c>
      <c r="AK2069" s="7">
        <v>25222030</v>
      </c>
      <c r="AL2069" s="6">
        <v>661.32162600000004</v>
      </c>
      <c r="AM2069" s="7">
        <v>30597431</v>
      </c>
      <c r="AN2069" s="5">
        <v>89.079719999999995</v>
      </c>
    </row>
    <row r="2070" spans="1:40" x14ac:dyDescent="0.3">
      <c r="A2070" s="4" t="s">
        <v>2119</v>
      </c>
      <c r="B2070" s="2">
        <v>1023406</v>
      </c>
      <c r="C2070" s="1" t="s">
        <v>54</v>
      </c>
      <c r="D2070" s="5">
        <v>1028.87990934</v>
      </c>
      <c r="E2070" s="6" t="s">
        <v>42</v>
      </c>
      <c r="F2070" s="6">
        <v>897.99590899999998</v>
      </c>
      <c r="G2070" s="5">
        <v>0.59799999999999998</v>
      </c>
      <c r="H2070" s="5">
        <v>13.584362139917699</v>
      </c>
      <c r="I2070" s="5">
        <v>0.59799999999999998</v>
      </c>
      <c r="J2070" s="5">
        <v>13.584362139917699</v>
      </c>
      <c r="K2070" s="5">
        <v>1.0522788728288801</v>
      </c>
      <c r="L2070" s="5">
        <v>0.89801907184685204</v>
      </c>
      <c r="M2070" s="5">
        <v>12.466011999999999</v>
      </c>
      <c r="N2070" s="5" t="s">
        <v>42</v>
      </c>
      <c r="O2070" s="5" t="s">
        <v>42</v>
      </c>
      <c r="P2070" s="5" t="s">
        <v>42</v>
      </c>
      <c r="Q2070" s="5" t="s">
        <v>42</v>
      </c>
      <c r="R2070" s="5" t="s">
        <v>42</v>
      </c>
      <c r="S2070" s="1" t="s">
        <v>49</v>
      </c>
      <c r="T2070" s="7">
        <v>357355</v>
      </c>
      <c r="U2070" s="7">
        <v>332746</v>
      </c>
      <c r="V2070" s="7">
        <v>273335</v>
      </c>
      <c r="W2070" s="7">
        <v>257013</v>
      </c>
      <c r="X2070" s="7">
        <v>357961</v>
      </c>
      <c r="Y2070" s="7">
        <v>359372</v>
      </c>
      <c r="Z2070" s="7">
        <v>354465</v>
      </c>
      <c r="AA2070" s="7">
        <v>357355</v>
      </c>
      <c r="AB2070" s="5" t="s">
        <v>42</v>
      </c>
      <c r="AC2070" s="5" t="s">
        <v>42</v>
      </c>
      <c r="AD2070" s="5" t="s">
        <v>42</v>
      </c>
      <c r="AE2070" s="5" t="s">
        <v>42</v>
      </c>
      <c r="AF2070" s="7">
        <v>31167410</v>
      </c>
      <c r="AG2070" s="7">
        <v>31108667</v>
      </c>
      <c r="AH2070" s="7">
        <v>30906716</v>
      </c>
      <c r="AI2070" s="5">
        <v>57.31</v>
      </c>
      <c r="AJ2070" s="7">
        <v>196</v>
      </c>
      <c r="AK2070" s="7">
        <v>17863966</v>
      </c>
      <c r="AL2070" s="6">
        <v>589.68951700000002</v>
      </c>
      <c r="AM2070" s="7">
        <v>29312149</v>
      </c>
      <c r="AN2070" s="5">
        <v>94.043440000000004</v>
      </c>
    </row>
    <row r="2071" spans="1:40" x14ac:dyDescent="0.3">
      <c r="A2071" s="4" t="s">
        <v>2120</v>
      </c>
      <c r="B2071" s="2">
        <v>4368571</v>
      </c>
      <c r="C2071" s="1" t="s">
        <v>54</v>
      </c>
      <c r="D2071" s="5">
        <v>1023.83262387</v>
      </c>
      <c r="E2071" s="6" t="s">
        <v>42</v>
      </c>
      <c r="F2071" s="6">
        <v>5674.3666239999993</v>
      </c>
      <c r="G2071" s="5">
        <v>0.29799999999999999</v>
      </c>
      <c r="H2071" s="5">
        <v>15.256097560975601</v>
      </c>
      <c r="I2071" s="5">
        <v>0.29799999999999999</v>
      </c>
      <c r="J2071" s="5">
        <v>15.256097560975601</v>
      </c>
      <c r="K2071" s="5">
        <v>0.85340558919542397</v>
      </c>
      <c r="L2071" s="5">
        <v>0.82589932817155798</v>
      </c>
      <c r="M2071" s="5">
        <v>7.3846396868749498</v>
      </c>
      <c r="N2071" s="5" t="s">
        <v>42</v>
      </c>
      <c r="O2071" s="5" t="s">
        <v>42</v>
      </c>
      <c r="P2071" s="5" t="s">
        <v>42</v>
      </c>
      <c r="Q2071" s="5" t="s">
        <v>42</v>
      </c>
      <c r="R2071" s="5">
        <v>12.9494393439207</v>
      </c>
      <c r="S2071" s="1" t="s">
        <v>49</v>
      </c>
      <c r="T2071" s="7">
        <v>261111</v>
      </c>
      <c r="U2071" s="7">
        <v>132608</v>
      </c>
      <c r="V2071" s="7">
        <v>157256</v>
      </c>
      <c r="W2071" s="7">
        <v>110005</v>
      </c>
      <c r="X2071" s="7">
        <v>213992</v>
      </c>
      <c r="Y2071" s="7">
        <v>218076</v>
      </c>
      <c r="Z2071" s="7">
        <v>256210</v>
      </c>
      <c r="AA2071" s="7">
        <v>261111</v>
      </c>
      <c r="AB2071" s="5">
        <v>99.462000000000003</v>
      </c>
      <c r="AC2071" s="5">
        <v>99.438999999999993</v>
      </c>
      <c r="AD2071" s="5" t="s">
        <v>42</v>
      </c>
      <c r="AE2071" s="5" t="s">
        <v>42</v>
      </c>
      <c r="AF2071" s="7">
        <v>83066789</v>
      </c>
      <c r="AG2071" s="7">
        <v>83054639</v>
      </c>
      <c r="AH2071" s="7">
        <v>83019881</v>
      </c>
      <c r="AI2071" s="5">
        <v>62.82</v>
      </c>
      <c r="AJ2071" s="7">
        <v>230</v>
      </c>
      <c r="AK2071" s="7">
        <v>51413523</v>
      </c>
      <c r="AL2071" s="6">
        <v>643.18317200000001</v>
      </c>
      <c r="AM2071" s="7">
        <v>81210216</v>
      </c>
      <c r="AN2071" s="5">
        <v>99.229089999999999</v>
      </c>
    </row>
    <row r="2072" spans="1:40" x14ac:dyDescent="0.3">
      <c r="A2072" s="4" t="s">
        <v>2121</v>
      </c>
      <c r="B2072" s="2">
        <v>5721156</v>
      </c>
      <c r="C2072" s="1" t="s">
        <v>54</v>
      </c>
      <c r="D2072" s="5">
        <v>997.40774456999998</v>
      </c>
      <c r="E2072" s="6">
        <v>1671.0117439999999</v>
      </c>
      <c r="F2072" s="6" t="s">
        <v>42</v>
      </c>
      <c r="G2072" s="5">
        <v>7.0000000000000007E-2</v>
      </c>
      <c r="H2072" s="5">
        <v>26.212871</v>
      </c>
      <c r="I2072" s="5">
        <v>7.0000000000000007E-2</v>
      </c>
      <c r="J2072" s="5">
        <v>26.212871</v>
      </c>
      <c r="K2072" s="5">
        <v>0.84094337999999991</v>
      </c>
      <c r="L2072" s="5">
        <v>0.84094337999999991</v>
      </c>
      <c r="M2072" s="5">
        <v>196.11111099999999</v>
      </c>
      <c r="N2072" s="5" t="s">
        <v>42</v>
      </c>
      <c r="O2072" s="5" t="s">
        <v>42</v>
      </c>
      <c r="P2072" s="5">
        <v>21.203749999999999</v>
      </c>
      <c r="Q2072" s="5" t="s">
        <v>42</v>
      </c>
      <c r="R2072" s="5" t="s">
        <v>42</v>
      </c>
      <c r="S2072" s="1" t="s">
        <v>80</v>
      </c>
      <c r="T2072" s="7">
        <v>78807.37</v>
      </c>
      <c r="U2072" s="7">
        <v>76321.869000000006</v>
      </c>
      <c r="V2072" s="7">
        <v>47924.330999999998</v>
      </c>
      <c r="W2072" s="7">
        <v>36006.228000000003</v>
      </c>
      <c r="X2072" s="7">
        <v>78807.37</v>
      </c>
      <c r="Y2072" s="7">
        <v>77704.712</v>
      </c>
      <c r="Z2072" s="7">
        <v>76602.054999999993</v>
      </c>
      <c r="AA2072" s="7">
        <v>76461.962</v>
      </c>
      <c r="AB2072" s="8">
        <v>100</v>
      </c>
      <c r="AC2072" s="8">
        <v>100</v>
      </c>
      <c r="AD2072" s="5" t="s">
        <v>42</v>
      </c>
      <c r="AE2072" s="5" t="s">
        <v>42</v>
      </c>
      <c r="AF2072" s="7">
        <v>94183923</v>
      </c>
      <c r="AG2072" s="7">
        <v>94183923</v>
      </c>
      <c r="AH2072" s="7">
        <v>95434523</v>
      </c>
      <c r="AI2072" s="8">
        <v>28.7</v>
      </c>
      <c r="AJ2072" s="7">
        <v>99</v>
      </c>
      <c r="AK2072" s="7">
        <v>27028464</v>
      </c>
      <c r="AL2072" s="6">
        <v>286.23143299999998</v>
      </c>
      <c r="AM2072" s="7" t="s">
        <v>42</v>
      </c>
      <c r="AN2072" s="5" t="s">
        <v>42</v>
      </c>
    </row>
    <row r="2073" spans="1:40" x14ac:dyDescent="0.3">
      <c r="A2073" s="4" t="s">
        <v>2122</v>
      </c>
      <c r="B2073" s="2">
        <v>5058745</v>
      </c>
      <c r="C2073" s="1" t="s">
        <v>54</v>
      </c>
      <c r="D2073" s="5">
        <v>1038.3069723000001</v>
      </c>
      <c r="E2073" s="6">
        <v>2487.3069719999999</v>
      </c>
      <c r="F2073" s="6" t="s">
        <v>42</v>
      </c>
      <c r="G2073" s="5">
        <v>-0.12</v>
      </c>
      <c r="H2073" s="5" t="s">
        <v>42</v>
      </c>
      <c r="I2073" s="5">
        <v>-0.12</v>
      </c>
      <c r="J2073" s="5" t="s">
        <v>42</v>
      </c>
      <c r="K2073" s="5" t="s">
        <v>799</v>
      </c>
      <c r="L2073" s="5">
        <v>0.50624413000000001</v>
      </c>
      <c r="M2073" s="5">
        <v>3.77</v>
      </c>
      <c r="N2073" s="5" t="s">
        <v>42</v>
      </c>
      <c r="O2073" s="5" t="s">
        <v>42</v>
      </c>
      <c r="P2073" s="5">
        <v>0.93542899999999995</v>
      </c>
      <c r="Q2073" s="5">
        <v>5.9899019999999998</v>
      </c>
      <c r="R2073" s="5">
        <v>5.9899019999999998</v>
      </c>
      <c r="S2073" s="1" t="s">
        <v>49</v>
      </c>
      <c r="T2073" s="7">
        <v>2708000</v>
      </c>
      <c r="U2073" s="7">
        <v>2468000</v>
      </c>
      <c r="V2073" s="7">
        <v>2194000</v>
      </c>
      <c r="W2073" s="7">
        <v>1582000</v>
      </c>
      <c r="X2073" s="7">
        <v>2659000</v>
      </c>
      <c r="Y2073" s="7">
        <v>2664000</v>
      </c>
      <c r="Z2073" s="7">
        <v>2679000</v>
      </c>
      <c r="AA2073" s="7">
        <v>2708000</v>
      </c>
      <c r="AB2073" s="5">
        <v>20.753</v>
      </c>
      <c r="AC2073" s="8">
        <v>18.126999999999999</v>
      </c>
      <c r="AD2073" s="5">
        <v>18.021000000000001</v>
      </c>
      <c r="AE2073" s="8">
        <v>13.351000000000001</v>
      </c>
      <c r="AF2073" s="7">
        <v>275000000</v>
      </c>
      <c r="AG2073" s="7">
        <v>275000000</v>
      </c>
      <c r="AH2073" s="7">
        <v>274000000</v>
      </c>
      <c r="AI2073" s="5">
        <v>21.59</v>
      </c>
      <c r="AJ2073" s="7">
        <v>103</v>
      </c>
      <c r="AK2073" s="7">
        <v>59450507</v>
      </c>
      <c r="AL2073" s="6">
        <v>224.128411</v>
      </c>
      <c r="AM2073" s="7">
        <v>64858614</v>
      </c>
      <c r="AN2073" s="5">
        <v>23.549579999999999</v>
      </c>
    </row>
    <row r="2074" spans="1:40" x14ac:dyDescent="0.3">
      <c r="A2074" s="4" t="s">
        <v>2123</v>
      </c>
      <c r="B2074" s="2">
        <v>4980655</v>
      </c>
      <c r="C2074" s="1" t="s">
        <v>41</v>
      </c>
      <c r="D2074" s="5">
        <v>1070.23944729</v>
      </c>
      <c r="E2074" s="6">
        <v>3576.8164470000002</v>
      </c>
      <c r="F2074" s="6" t="s">
        <v>42</v>
      </c>
      <c r="G2074" s="5">
        <v>-0.54200000000000004</v>
      </c>
      <c r="H2074" s="5">
        <v>74.210526000000002</v>
      </c>
      <c r="I2074" s="5">
        <v>-0.41</v>
      </c>
      <c r="J2074" s="5">
        <v>21.463699999999999</v>
      </c>
      <c r="K2074" s="5">
        <v>0.90814507000000011</v>
      </c>
      <c r="L2074" s="5">
        <v>0.82802547999999998</v>
      </c>
      <c r="M2074" s="5" t="s">
        <v>799</v>
      </c>
      <c r="N2074" s="5" t="s">
        <v>42</v>
      </c>
      <c r="O2074" s="5" t="s">
        <v>42</v>
      </c>
      <c r="P2074" s="5">
        <v>7.9963699999999998</v>
      </c>
      <c r="Q2074" s="5">
        <v>10.674833</v>
      </c>
      <c r="R2074" s="5">
        <v>10.674833</v>
      </c>
      <c r="S2074" s="1" t="s">
        <v>49</v>
      </c>
      <c r="T2074" s="7">
        <v>360586</v>
      </c>
      <c r="U2074" s="7">
        <v>299071</v>
      </c>
      <c r="V2074" s="7">
        <v>184665</v>
      </c>
      <c r="W2074" s="7">
        <v>140865</v>
      </c>
      <c r="X2074" s="7">
        <v>447305</v>
      </c>
      <c r="Y2074" s="7">
        <v>393200</v>
      </c>
      <c r="Z2074" s="7">
        <v>384064</v>
      </c>
      <c r="AA2074" s="7">
        <v>360586</v>
      </c>
      <c r="AB2074" s="5">
        <v>72.097999999999999</v>
      </c>
      <c r="AC2074" s="5">
        <v>75.581999999999994</v>
      </c>
      <c r="AD2074" s="5">
        <v>68.617000000000004</v>
      </c>
      <c r="AE2074" s="5">
        <v>74.909000000000006</v>
      </c>
      <c r="AF2074" s="7">
        <v>56256878</v>
      </c>
      <c r="AG2074" s="7">
        <v>54887313</v>
      </c>
      <c r="AH2074" s="7">
        <v>19952926</v>
      </c>
      <c r="AI2074" s="5">
        <v>0.61</v>
      </c>
      <c r="AJ2074" s="7">
        <v>22</v>
      </c>
      <c r="AK2074" s="7">
        <v>354451</v>
      </c>
      <c r="AL2074" s="6">
        <v>6.4970860000000004</v>
      </c>
      <c r="AM2074" s="7">
        <v>9202109</v>
      </c>
      <c r="AN2074" s="5">
        <v>15.76046</v>
      </c>
    </row>
    <row r="2075" spans="1:40" x14ac:dyDescent="0.3">
      <c r="A2075" s="4" t="s">
        <v>2124</v>
      </c>
      <c r="B2075" s="2">
        <v>1017718</v>
      </c>
      <c r="C2075" s="1" t="s">
        <v>41</v>
      </c>
      <c r="D2075" s="5">
        <v>1104.1841431400001</v>
      </c>
      <c r="E2075" s="6" t="s">
        <v>42</v>
      </c>
      <c r="F2075" s="6">
        <v>857.50914299999999</v>
      </c>
      <c r="G2075" s="5">
        <v>0.79</v>
      </c>
      <c r="H2075" s="5">
        <v>13.042483660130699</v>
      </c>
      <c r="I2075" s="5">
        <v>0.79</v>
      </c>
      <c r="J2075" s="5">
        <v>13.042483660130699</v>
      </c>
      <c r="K2075" s="5">
        <v>1.18504253069539</v>
      </c>
      <c r="L2075" s="5">
        <v>1.06775244528254</v>
      </c>
      <c r="M2075" s="5">
        <v>8.1448979999999995</v>
      </c>
      <c r="N2075" s="5" t="s">
        <v>42</v>
      </c>
      <c r="O2075" s="5" t="s">
        <v>42</v>
      </c>
      <c r="P2075" s="5" t="s">
        <v>42</v>
      </c>
      <c r="Q2075" s="5" t="s">
        <v>42</v>
      </c>
      <c r="R2075" s="5" t="s">
        <v>42</v>
      </c>
      <c r="S2075" s="1" t="s">
        <v>49</v>
      </c>
      <c r="T2075" s="7">
        <v>372629</v>
      </c>
      <c r="U2075" s="7">
        <v>331754</v>
      </c>
      <c r="V2075" s="7">
        <v>278711</v>
      </c>
      <c r="W2075" s="7">
        <v>284868</v>
      </c>
      <c r="X2075" s="7">
        <v>376781</v>
      </c>
      <c r="Y2075" s="7">
        <v>371232</v>
      </c>
      <c r="Z2075" s="7">
        <v>373195</v>
      </c>
      <c r="AA2075" s="7">
        <v>372629</v>
      </c>
      <c r="AB2075" s="5" t="s">
        <v>42</v>
      </c>
      <c r="AC2075" s="5" t="s">
        <v>42</v>
      </c>
      <c r="AD2075" s="5" t="s">
        <v>42</v>
      </c>
      <c r="AE2075" s="5" t="s">
        <v>42</v>
      </c>
      <c r="AF2075" s="7">
        <v>27665918</v>
      </c>
      <c r="AG2075" s="7">
        <v>27443246</v>
      </c>
      <c r="AH2075" s="7">
        <v>24942645</v>
      </c>
      <c r="AI2075" s="5">
        <v>31.94</v>
      </c>
      <c r="AJ2075" s="7">
        <v>29</v>
      </c>
      <c r="AK2075" s="7">
        <v>8835495</v>
      </c>
      <c r="AL2075" s="6">
        <v>352.62460499999997</v>
      </c>
      <c r="AM2075" s="7">
        <v>12580973</v>
      </c>
      <c r="AN2075" s="5">
        <v>45.473089999999999</v>
      </c>
    </row>
    <row r="2076" spans="1:40" x14ac:dyDescent="0.3">
      <c r="A2076" s="4" t="s">
        <v>2125</v>
      </c>
      <c r="B2076" s="2">
        <v>100405</v>
      </c>
      <c r="C2076" s="1" t="s">
        <v>41</v>
      </c>
      <c r="D2076" s="5">
        <v>961.04266206</v>
      </c>
      <c r="E2076" s="6" t="s">
        <v>42</v>
      </c>
      <c r="F2076" s="6">
        <v>1033.604662</v>
      </c>
      <c r="G2076" s="8">
        <v>1.23</v>
      </c>
      <c r="H2076" s="5">
        <v>12.095454545454499</v>
      </c>
      <c r="I2076" s="8">
        <v>1.23</v>
      </c>
      <c r="J2076" s="5">
        <v>12.095454545454499</v>
      </c>
      <c r="K2076" s="5">
        <v>1.38181210136465</v>
      </c>
      <c r="L2076" s="5">
        <v>1.2628591640223901</v>
      </c>
      <c r="M2076" s="5">
        <v>9.8995540000000002</v>
      </c>
      <c r="N2076" s="5" t="s">
        <v>42</v>
      </c>
      <c r="O2076" s="5" t="s">
        <v>42</v>
      </c>
      <c r="P2076" s="5" t="s">
        <v>42</v>
      </c>
      <c r="Q2076" s="5" t="s">
        <v>42</v>
      </c>
      <c r="R2076" s="5" t="s">
        <v>42</v>
      </c>
      <c r="S2076" s="1" t="s">
        <v>49</v>
      </c>
      <c r="T2076" s="7">
        <v>230769</v>
      </c>
      <c r="U2076" s="7">
        <v>227018</v>
      </c>
      <c r="V2076" s="7">
        <v>223542</v>
      </c>
      <c r="W2076" s="7">
        <v>205551</v>
      </c>
      <c r="X2076" s="7">
        <v>239573</v>
      </c>
      <c r="Y2076" s="7">
        <v>235447</v>
      </c>
      <c r="Z2076" s="7">
        <v>231896</v>
      </c>
      <c r="AA2076" s="7">
        <v>230769</v>
      </c>
      <c r="AB2076" s="5" t="s">
        <v>42</v>
      </c>
      <c r="AC2076" s="5" t="s">
        <v>42</v>
      </c>
      <c r="AD2076" s="5" t="s">
        <v>42</v>
      </c>
      <c r="AE2076" s="5" t="s">
        <v>42</v>
      </c>
      <c r="AF2076" s="7">
        <v>18052147</v>
      </c>
      <c r="AG2076" s="7">
        <v>18025763</v>
      </c>
      <c r="AH2076" s="7">
        <v>17991419</v>
      </c>
      <c r="AI2076" s="5">
        <v>63.36</v>
      </c>
      <c r="AJ2076" s="7">
        <v>199</v>
      </c>
      <c r="AK2076" s="7">
        <v>11440843</v>
      </c>
      <c r="AL2076" s="6">
        <v>608.881664</v>
      </c>
      <c r="AM2076" s="7">
        <v>15368656</v>
      </c>
      <c r="AN2076" s="5">
        <v>85.107550000000003</v>
      </c>
    </row>
    <row r="2077" spans="1:40" x14ac:dyDescent="0.3">
      <c r="A2077" s="4" t="s">
        <v>2126</v>
      </c>
      <c r="B2077" s="2">
        <v>1021743</v>
      </c>
      <c r="C2077" s="1" t="s">
        <v>54</v>
      </c>
      <c r="D2077" s="5">
        <v>959.86747137999998</v>
      </c>
      <c r="E2077" s="6" t="s">
        <v>42</v>
      </c>
      <c r="F2077" s="6">
        <v>1507.6244710000001</v>
      </c>
      <c r="G2077" s="5">
        <v>0.67700000000000005</v>
      </c>
      <c r="H2077" s="5">
        <v>11.4332129963899</v>
      </c>
      <c r="I2077" s="5">
        <v>0.67700000000000005</v>
      </c>
      <c r="J2077" s="5">
        <v>11.4332129963899</v>
      </c>
      <c r="K2077" s="5">
        <v>1.5940751980536001</v>
      </c>
      <c r="L2077" s="5">
        <v>1.1919822433418501</v>
      </c>
      <c r="M2077" s="5" t="s">
        <v>799</v>
      </c>
      <c r="N2077" s="5" t="s">
        <v>42</v>
      </c>
      <c r="O2077" s="5" t="s">
        <v>42</v>
      </c>
      <c r="P2077" s="5" t="s">
        <v>42</v>
      </c>
      <c r="Q2077" s="5" t="s">
        <v>42</v>
      </c>
      <c r="R2077" s="5" t="s">
        <v>42</v>
      </c>
      <c r="S2077" s="1" t="s">
        <v>49</v>
      </c>
      <c r="T2077" s="7">
        <v>247861</v>
      </c>
      <c r="U2077" s="7">
        <v>253198</v>
      </c>
      <c r="V2077" s="7">
        <v>238893</v>
      </c>
      <c r="W2077" s="7">
        <v>236997</v>
      </c>
      <c r="X2077" s="7">
        <v>245896</v>
      </c>
      <c r="Y2077" s="7">
        <v>246370</v>
      </c>
      <c r="Z2077" s="7">
        <v>246547</v>
      </c>
      <c r="AA2077" s="7">
        <v>247861</v>
      </c>
      <c r="AB2077" s="5" t="s">
        <v>42</v>
      </c>
      <c r="AC2077" s="5" t="s">
        <v>42</v>
      </c>
      <c r="AD2077" s="5" t="s">
        <v>42</v>
      </c>
      <c r="AE2077" s="5" t="s">
        <v>42</v>
      </c>
      <c r="AF2077" s="7">
        <v>30307814</v>
      </c>
      <c r="AG2077" s="7">
        <v>30260560</v>
      </c>
      <c r="AH2077" s="7">
        <v>30338094</v>
      </c>
      <c r="AI2077" s="5">
        <v>56.23</v>
      </c>
      <c r="AJ2077" s="7">
        <v>204</v>
      </c>
      <c r="AK2077" s="7">
        <v>17042911</v>
      </c>
      <c r="AL2077" s="6">
        <v>539.74899100000005</v>
      </c>
      <c r="AM2077" s="7">
        <v>28585459</v>
      </c>
      <c r="AN2077" s="5">
        <v>94.315259999999995</v>
      </c>
    </row>
    <row r="2078" spans="1:40" x14ac:dyDescent="0.3">
      <c r="A2078" s="4" t="s">
        <v>2127</v>
      </c>
      <c r="B2078" s="2">
        <v>4986717</v>
      </c>
      <c r="C2078" s="1" t="s">
        <v>54</v>
      </c>
      <c r="D2078" s="5">
        <v>884.27375508</v>
      </c>
      <c r="E2078" s="6">
        <v>1925.2737549999999</v>
      </c>
      <c r="F2078" s="6" t="s">
        <v>42</v>
      </c>
      <c r="G2078" s="5">
        <v>-0.35</v>
      </c>
      <c r="H2078" s="5">
        <v>28.370370000000001</v>
      </c>
      <c r="I2078" s="5">
        <v>-0.35</v>
      </c>
      <c r="J2078" s="5">
        <v>28.370370000000001</v>
      </c>
      <c r="K2078" s="5">
        <v>2.3417914999999998</v>
      </c>
      <c r="L2078" s="5">
        <v>1.85651963</v>
      </c>
      <c r="M2078" s="5" t="s">
        <v>799</v>
      </c>
      <c r="N2078" s="5" t="s">
        <v>42</v>
      </c>
      <c r="O2078" s="5" t="s">
        <v>42</v>
      </c>
      <c r="P2078" s="5">
        <v>1.007206</v>
      </c>
      <c r="Q2078" s="5">
        <v>7.7938419999999997</v>
      </c>
      <c r="R2078" s="5">
        <v>7.7938419999999997</v>
      </c>
      <c r="S2078" s="1" t="s">
        <v>49</v>
      </c>
      <c r="T2078" s="7">
        <v>1893900</v>
      </c>
      <c r="U2078" s="7">
        <v>2030900</v>
      </c>
      <c r="V2078" s="7">
        <v>1546800</v>
      </c>
      <c r="W2078" s="7">
        <v>1136400</v>
      </c>
      <c r="X2078" s="7">
        <v>1911500</v>
      </c>
      <c r="Y2078" s="7">
        <v>1914300</v>
      </c>
      <c r="Z2078" s="7">
        <v>1896100</v>
      </c>
      <c r="AA2078" s="7">
        <v>1893900</v>
      </c>
      <c r="AB2078" s="5">
        <v>23.812999999999999</v>
      </c>
      <c r="AC2078" s="5">
        <v>22.327999999999999</v>
      </c>
      <c r="AD2078" s="5">
        <v>17.277000000000001</v>
      </c>
      <c r="AE2078" s="8">
        <v>12.069000000000001</v>
      </c>
      <c r="AF2078" s="7">
        <v>57720219</v>
      </c>
      <c r="AG2078" s="7">
        <v>58356621</v>
      </c>
      <c r="AH2078" s="7">
        <v>58208136</v>
      </c>
      <c r="AI2078" s="8">
        <v>93.5</v>
      </c>
      <c r="AJ2078" s="7">
        <v>233</v>
      </c>
      <c r="AK2078" s="7">
        <v>53968667</v>
      </c>
      <c r="AL2078" s="6">
        <v>826.79997800000001</v>
      </c>
      <c r="AM2078" s="7">
        <v>56285835</v>
      </c>
      <c r="AN2078" s="5">
        <v>97.514939999999996</v>
      </c>
    </row>
    <row r="2079" spans="1:40" x14ac:dyDescent="0.3">
      <c r="A2079" s="4" t="s">
        <v>2128</v>
      </c>
      <c r="B2079" s="2">
        <v>4990886</v>
      </c>
      <c r="C2079" s="1" t="s">
        <v>54</v>
      </c>
      <c r="D2079" s="5">
        <v>959.35284416000002</v>
      </c>
      <c r="E2079" s="6">
        <v>1101.573844</v>
      </c>
      <c r="F2079" s="6" t="s">
        <v>42</v>
      </c>
      <c r="G2079" s="5">
        <v>0.28000000000000003</v>
      </c>
      <c r="H2079" s="5">
        <v>22.077518999999999</v>
      </c>
      <c r="I2079" s="5">
        <v>0.28000000000000003</v>
      </c>
      <c r="J2079" s="5">
        <v>22.077518999999999</v>
      </c>
      <c r="K2079" s="5">
        <v>9.60863698</v>
      </c>
      <c r="L2079" s="5">
        <v>1.96075731</v>
      </c>
      <c r="M2079" s="5">
        <v>13.377172</v>
      </c>
      <c r="N2079" s="5" t="s">
        <v>42</v>
      </c>
      <c r="O2079" s="5" t="s">
        <v>42</v>
      </c>
      <c r="P2079" s="5">
        <v>2.2305609999999998</v>
      </c>
      <c r="Q2079" s="5">
        <v>11.460103999999999</v>
      </c>
      <c r="R2079" s="5">
        <v>11.460103999999999</v>
      </c>
      <c r="S2079" s="1" t="s">
        <v>98</v>
      </c>
      <c r="T2079" s="7">
        <v>494629</v>
      </c>
      <c r="U2079" s="7">
        <v>440590</v>
      </c>
      <c r="V2079" s="7">
        <v>355674</v>
      </c>
      <c r="W2079" s="7">
        <v>276181</v>
      </c>
      <c r="X2079" s="7">
        <v>493855</v>
      </c>
      <c r="Y2079" s="7">
        <v>502866</v>
      </c>
      <c r="Z2079" s="7">
        <v>494629</v>
      </c>
      <c r="AA2079" s="7">
        <v>489456</v>
      </c>
      <c r="AB2079" s="5">
        <v>42.771999999999998</v>
      </c>
      <c r="AC2079" s="5">
        <v>42.753999999999998</v>
      </c>
      <c r="AD2079" s="5">
        <v>19.507999999999999</v>
      </c>
      <c r="AE2079" s="5">
        <v>18.731000000000002</v>
      </c>
      <c r="AF2079" s="7">
        <v>33755279</v>
      </c>
      <c r="AG2079" s="7">
        <v>33824521</v>
      </c>
      <c r="AH2079" s="7">
        <v>33690712</v>
      </c>
      <c r="AI2079" s="5">
        <v>95.72</v>
      </c>
      <c r="AJ2079" s="7">
        <v>191</v>
      </c>
      <c r="AK2079" s="7">
        <v>32244287</v>
      </c>
      <c r="AL2079" s="6">
        <v>918.31729299999995</v>
      </c>
      <c r="AM2079" s="7">
        <v>32962947</v>
      </c>
      <c r="AN2079" s="5">
        <v>97.856039999999993</v>
      </c>
    </row>
    <row r="2080" spans="1:40" x14ac:dyDescent="0.3">
      <c r="A2080" s="4" t="s">
        <v>2129</v>
      </c>
      <c r="B2080" s="2">
        <v>4094244</v>
      </c>
      <c r="C2080" s="1" t="s">
        <v>41</v>
      </c>
      <c r="D2080" s="5">
        <v>952.60012189999998</v>
      </c>
      <c r="E2080" s="6">
        <v>3014.607121</v>
      </c>
      <c r="F2080" s="6" t="s">
        <v>42</v>
      </c>
      <c r="G2080" s="5">
        <v>-2.62</v>
      </c>
      <c r="H2080" s="5" t="s">
        <v>799</v>
      </c>
      <c r="I2080" s="5">
        <v>-2.661</v>
      </c>
      <c r="J2080" s="5" t="s">
        <v>799</v>
      </c>
      <c r="K2080" s="5" t="s">
        <v>799</v>
      </c>
      <c r="L2080" s="5">
        <v>4.1751269000000004</v>
      </c>
      <c r="M2080" s="5" t="s">
        <v>799</v>
      </c>
      <c r="N2080" s="5" t="s">
        <v>42</v>
      </c>
      <c r="O2080" s="5" t="s">
        <v>42</v>
      </c>
      <c r="P2080" s="5">
        <v>1.382946</v>
      </c>
      <c r="Q2080" s="5">
        <v>3.8521200000000002</v>
      </c>
      <c r="R2080" s="5">
        <v>3.8521200000000002</v>
      </c>
      <c r="S2080" s="1" t="s">
        <v>49</v>
      </c>
      <c r="T2080" s="7">
        <v>1370735</v>
      </c>
      <c r="U2080" s="7">
        <v>1679634</v>
      </c>
      <c r="V2080" s="7">
        <v>1387227</v>
      </c>
      <c r="W2080" s="7">
        <v>1269573</v>
      </c>
      <c r="X2080" s="7">
        <v>2179844</v>
      </c>
      <c r="Y2080" s="7">
        <v>1864883</v>
      </c>
      <c r="Z2080" s="7">
        <v>1554839</v>
      </c>
      <c r="AA2080" s="7">
        <v>1370735</v>
      </c>
      <c r="AB2080" s="5">
        <v>28.274000000000001</v>
      </c>
      <c r="AC2080" s="5">
        <v>20.388999999999999</v>
      </c>
      <c r="AD2080" s="5">
        <v>14.605</v>
      </c>
      <c r="AE2080" s="8">
        <v>10.163</v>
      </c>
      <c r="AF2080" s="7">
        <v>28689172</v>
      </c>
      <c r="AG2080" s="7">
        <v>27698891</v>
      </c>
      <c r="AH2080" s="7">
        <v>25662063</v>
      </c>
      <c r="AI2080" s="5">
        <v>94.86</v>
      </c>
      <c r="AJ2080" s="7">
        <v>247</v>
      </c>
      <c r="AK2080" s="7">
        <v>27465360</v>
      </c>
      <c r="AL2080" s="6">
        <v>903.61034400000005</v>
      </c>
      <c r="AM2080" s="7">
        <v>21049026</v>
      </c>
      <c r="AN2080" s="5">
        <v>72.697130000000001</v>
      </c>
    </row>
    <row r="2081" spans="1:40" x14ac:dyDescent="0.3">
      <c r="A2081" s="4" t="s">
        <v>2130</v>
      </c>
      <c r="B2081" s="2">
        <v>10800443</v>
      </c>
      <c r="C2081" s="1" t="s">
        <v>41</v>
      </c>
      <c r="D2081" s="5">
        <v>928.94767451999996</v>
      </c>
      <c r="E2081" s="6">
        <v>573.01267399999995</v>
      </c>
      <c r="F2081" s="6" t="s">
        <v>42</v>
      </c>
      <c r="G2081" s="5">
        <v>-0.79700000000000004</v>
      </c>
      <c r="H2081" s="5" t="s">
        <v>799</v>
      </c>
      <c r="I2081" s="5">
        <v>-0.79700000000000004</v>
      </c>
      <c r="J2081" s="5" t="s">
        <v>799</v>
      </c>
      <c r="K2081" s="5">
        <v>2.2108660599999999</v>
      </c>
      <c r="L2081" s="5">
        <v>2.2108660599999999</v>
      </c>
      <c r="M2081" s="5" t="s">
        <v>799</v>
      </c>
      <c r="N2081" s="5" t="s">
        <v>42</v>
      </c>
      <c r="O2081" s="5" t="s">
        <v>42</v>
      </c>
      <c r="P2081" s="5" t="s">
        <v>42</v>
      </c>
      <c r="Q2081" s="5" t="s">
        <v>799</v>
      </c>
      <c r="R2081" s="5">
        <v>-2.5401859999999998</v>
      </c>
      <c r="S2081" s="1" t="s">
        <v>98</v>
      </c>
      <c r="T2081" s="7" t="s">
        <v>42</v>
      </c>
      <c r="U2081" s="7" t="s">
        <v>42</v>
      </c>
      <c r="V2081" s="7" t="s">
        <v>42</v>
      </c>
      <c r="W2081" s="7" t="s">
        <v>42</v>
      </c>
      <c r="X2081" s="7" t="s">
        <v>42</v>
      </c>
      <c r="Y2081" s="7" t="s">
        <v>42</v>
      </c>
      <c r="Z2081" s="7" t="s">
        <v>42</v>
      </c>
      <c r="AA2081" s="7" t="s">
        <v>42</v>
      </c>
      <c r="AB2081" s="5" t="s">
        <v>42</v>
      </c>
      <c r="AC2081" s="5" t="s">
        <v>42</v>
      </c>
      <c r="AD2081" s="5" t="s">
        <v>42</v>
      </c>
      <c r="AE2081" s="5" t="s">
        <v>42</v>
      </c>
      <c r="AF2081" s="7">
        <v>68394588</v>
      </c>
      <c r="AG2081" s="7">
        <v>68309968</v>
      </c>
      <c r="AH2081" s="7">
        <v>59059343</v>
      </c>
      <c r="AI2081" s="5">
        <v>66.05</v>
      </c>
      <c r="AJ2081" s="7">
        <v>182</v>
      </c>
      <c r="AK2081" s="7">
        <v>49764058</v>
      </c>
      <c r="AL2081" s="6">
        <v>613.59083499999997</v>
      </c>
      <c r="AM2081" s="7">
        <v>50517036</v>
      </c>
      <c r="AN2081" s="5">
        <v>67.051680000000005</v>
      </c>
    </row>
    <row r="2082" spans="1:40" x14ac:dyDescent="0.3">
      <c r="A2082" s="4" t="s">
        <v>2131</v>
      </c>
      <c r="B2082" s="2">
        <v>7672524</v>
      </c>
      <c r="C2082" s="1" t="s">
        <v>54</v>
      </c>
      <c r="D2082" s="5">
        <v>861.60998186999996</v>
      </c>
      <c r="E2082" s="6">
        <v>1286.9729809999999</v>
      </c>
      <c r="F2082" s="6">
        <v>3574.8854619999997</v>
      </c>
      <c r="G2082" s="5">
        <v>0.03</v>
      </c>
      <c r="H2082" s="5">
        <v>87</v>
      </c>
      <c r="I2082" s="5">
        <v>0.03</v>
      </c>
      <c r="J2082" s="5">
        <v>87</v>
      </c>
      <c r="K2082" s="5" t="s">
        <v>799</v>
      </c>
      <c r="L2082" s="5">
        <v>22.011307822682301</v>
      </c>
      <c r="M2082" s="5">
        <v>5.0882885997552902</v>
      </c>
      <c r="N2082" s="5" t="s">
        <v>42</v>
      </c>
      <c r="O2082" s="5" t="s">
        <v>42</v>
      </c>
      <c r="P2082" s="5">
        <v>1.115856</v>
      </c>
      <c r="Q2082" s="5">
        <v>12.221152999999999</v>
      </c>
      <c r="R2082" s="5">
        <v>12.221152999999999</v>
      </c>
      <c r="S2082" s="1" t="s">
        <v>49</v>
      </c>
      <c r="T2082" s="7">
        <v>1000213</v>
      </c>
      <c r="U2082" s="7">
        <v>787588</v>
      </c>
      <c r="V2082" s="7">
        <v>619079</v>
      </c>
      <c r="W2082" s="7">
        <v>499548</v>
      </c>
      <c r="X2082" s="7">
        <v>1153350</v>
      </c>
      <c r="Y2082" s="7">
        <v>1105550</v>
      </c>
      <c r="Z2082" s="7">
        <v>1053569</v>
      </c>
      <c r="AA2082" s="7">
        <v>1000213</v>
      </c>
      <c r="AB2082" s="5">
        <v>56.253999999999998</v>
      </c>
      <c r="AC2082" s="5">
        <v>56.171999999999997</v>
      </c>
      <c r="AD2082" s="8">
        <v>6.9029999999999996</v>
      </c>
      <c r="AE2082" s="8">
        <v>8.1809999999999992</v>
      </c>
      <c r="AF2082" s="7">
        <v>341014269</v>
      </c>
      <c r="AG2082" s="7">
        <v>336737192</v>
      </c>
      <c r="AH2082" s="7">
        <v>335512971</v>
      </c>
      <c r="AI2082" s="5">
        <v>82.15</v>
      </c>
      <c r="AJ2082" s="7">
        <v>95</v>
      </c>
      <c r="AK2082" s="7">
        <v>73963599</v>
      </c>
      <c r="AL2082" s="6">
        <v>707.83164199999999</v>
      </c>
      <c r="AM2082" s="7">
        <v>29603353</v>
      </c>
      <c r="AN2082" s="5">
        <v>32.880780000000001</v>
      </c>
    </row>
    <row r="2083" spans="1:40" x14ac:dyDescent="0.3">
      <c r="A2083" s="4" t="s">
        <v>2132</v>
      </c>
      <c r="B2083" s="2">
        <v>4089273</v>
      </c>
      <c r="C2083" s="1" t="s">
        <v>54</v>
      </c>
      <c r="D2083" s="5">
        <v>829.24210352</v>
      </c>
      <c r="E2083" s="6">
        <v>1670.4621030000001</v>
      </c>
      <c r="F2083" s="6">
        <v>1670.462104</v>
      </c>
      <c r="G2083" s="8">
        <v>1.694</v>
      </c>
      <c r="H2083" s="5">
        <v>6.0353199999999996</v>
      </c>
      <c r="I2083" s="8">
        <v>1.694</v>
      </c>
      <c r="J2083" s="5">
        <v>6.0353199999999996</v>
      </c>
      <c r="K2083" s="5">
        <v>0.67923778000000001</v>
      </c>
      <c r="L2083" s="5">
        <v>0.67296805000000004</v>
      </c>
      <c r="M2083" s="5" t="s">
        <v>799</v>
      </c>
      <c r="N2083" s="5">
        <v>6.3491185045628296</v>
      </c>
      <c r="O2083" s="5">
        <v>3.08443857187308</v>
      </c>
      <c r="P2083" s="5">
        <v>0.71687599999999996</v>
      </c>
      <c r="Q2083" s="5">
        <v>10.167827000000001</v>
      </c>
      <c r="R2083" s="5">
        <v>10.167827000000001</v>
      </c>
      <c r="S2083" s="1" t="s">
        <v>43</v>
      </c>
      <c r="T2083" s="7">
        <v>2330197</v>
      </c>
      <c r="U2083" s="7">
        <v>2206785</v>
      </c>
      <c r="V2083" s="7">
        <v>2316988</v>
      </c>
      <c r="W2083" s="7">
        <v>2140303</v>
      </c>
      <c r="X2083" s="7">
        <v>2330197</v>
      </c>
      <c r="Y2083" s="7">
        <v>2169445</v>
      </c>
      <c r="Z2083" s="7">
        <v>2146307</v>
      </c>
      <c r="AA2083" s="7">
        <v>2148675</v>
      </c>
      <c r="AB2083" s="5">
        <v>18.294</v>
      </c>
      <c r="AC2083" s="5">
        <v>18.294</v>
      </c>
      <c r="AD2083" s="8">
        <v>6.8620000000000001</v>
      </c>
      <c r="AE2083" s="8">
        <v>6.8620000000000001</v>
      </c>
      <c r="AF2083" s="7">
        <v>30328011</v>
      </c>
      <c r="AG2083" s="7">
        <v>29857535</v>
      </c>
      <c r="AH2083" s="7">
        <v>30126705</v>
      </c>
      <c r="AI2083" s="5">
        <v>87.51</v>
      </c>
      <c r="AJ2083" s="7">
        <v>244</v>
      </c>
      <c r="AK2083" s="7">
        <v>26543821</v>
      </c>
      <c r="AL2083" s="6">
        <v>725.70806600000003</v>
      </c>
      <c r="AM2083" s="7">
        <v>28316993</v>
      </c>
      <c r="AN2083" s="5">
        <v>93.360740000000007</v>
      </c>
    </row>
    <row r="2084" spans="1:40" x14ac:dyDescent="0.3">
      <c r="A2084" s="4" t="s">
        <v>2133</v>
      </c>
      <c r="B2084" s="2">
        <v>4323331</v>
      </c>
      <c r="C2084" s="1" t="s">
        <v>54</v>
      </c>
      <c r="D2084" s="5">
        <v>1048.4395893400001</v>
      </c>
      <c r="E2084" s="6">
        <v>5277.2785889999996</v>
      </c>
      <c r="F2084" s="6">
        <v>5085.558884</v>
      </c>
      <c r="G2084" s="5">
        <v>-4.4999999999999998E-2</v>
      </c>
      <c r="H2084" s="5" t="s">
        <v>799</v>
      </c>
      <c r="I2084" s="5">
        <v>-4.4999999999999998E-2</v>
      </c>
      <c r="J2084" s="5" t="s">
        <v>799</v>
      </c>
      <c r="K2084" s="5">
        <v>0.33606611999966701</v>
      </c>
      <c r="L2084" s="5">
        <v>0.33033507369401499</v>
      </c>
      <c r="M2084" s="5">
        <v>3.7538939999999998</v>
      </c>
      <c r="N2084" s="5" t="s">
        <v>42</v>
      </c>
      <c r="O2084" s="5" t="s">
        <v>42</v>
      </c>
      <c r="P2084" s="5">
        <v>9.5319500000000001</v>
      </c>
      <c r="Q2084" s="5">
        <v>29.498152999999999</v>
      </c>
      <c r="R2084" s="5">
        <v>32.602871329294501</v>
      </c>
      <c r="S2084" s="1" t="s">
        <v>49</v>
      </c>
      <c r="T2084" s="7">
        <v>497852</v>
      </c>
      <c r="U2084" s="7">
        <v>691455</v>
      </c>
      <c r="V2084" s="7">
        <v>704154</v>
      </c>
      <c r="W2084" s="7">
        <v>698462</v>
      </c>
      <c r="X2084" s="7">
        <v>572153</v>
      </c>
      <c r="Y2084" s="7">
        <v>540264</v>
      </c>
      <c r="Z2084" s="7">
        <v>500083</v>
      </c>
      <c r="AA2084" s="7">
        <v>497852</v>
      </c>
      <c r="AB2084" s="5">
        <v>37.674999999999997</v>
      </c>
      <c r="AC2084" s="5">
        <v>45.213000000000001</v>
      </c>
      <c r="AD2084" s="5">
        <v>23.393999999999998</v>
      </c>
      <c r="AE2084" s="5">
        <v>32.314</v>
      </c>
      <c r="AF2084" s="7">
        <v>217518587</v>
      </c>
      <c r="AG2084" s="7">
        <v>217455051</v>
      </c>
      <c r="AH2084" s="7">
        <v>217353507</v>
      </c>
      <c r="AI2084" s="5">
        <v>64.849999999999994</v>
      </c>
      <c r="AJ2084" s="7">
        <v>232</v>
      </c>
      <c r="AK2084" s="7">
        <v>141059237</v>
      </c>
      <c r="AL2084" s="6">
        <v>679.90552200000002</v>
      </c>
      <c r="AM2084" s="7">
        <v>182898315</v>
      </c>
      <c r="AN2084" s="5">
        <v>84.08399</v>
      </c>
    </row>
    <row r="2085" spans="1:40" x14ac:dyDescent="0.3">
      <c r="A2085" s="4" t="s">
        <v>2134</v>
      </c>
      <c r="B2085" s="2">
        <v>4331689</v>
      </c>
      <c r="C2085" s="1" t="s">
        <v>54</v>
      </c>
      <c r="D2085" s="5">
        <v>792.52845308999997</v>
      </c>
      <c r="E2085" s="6">
        <v>790.71745299999998</v>
      </c>
      <c r="F2085" s="6" t="s">
        <v>42</v>
      </c>
      <c r="G2085" s="5">
        <v>-0.1</v>
      </c>
      <c r="H2085" s="5" t="s">
        <v>799</v>
      </c>
      <c r="I2085" s="5">
        <v>-0.1</v>
      </c>
      <c r="J2085" s="5" t="s">
        <v>799</v>
      </c>
      <c r="K2085" s="5" t="s">
        <v>799</v>
      </c>
      <c r="L2085" s="5">
        <v>4.968</v>
      </c>
      <c r="M2085" s="5">
        <v>20.769231000000001</v>
      </c>
      <c r="N2085" s="5" t="s">
        <v>42</v>
      </c>
      <c r="O2085" s="5" t="s">
        <v>42</v>
      </c>
      <c r="P2085" s="5">
        <v>1.933422</v>
      </c>
      <c r="Q2085" s="5">
        <v>49.259746999999997</v>
      </c>
      <c r="R2085" s="5">
        <v>49.259746999999997</v>
      </c>
      <c r="S2085" s="1" t="s">
        <v>45</v>
      </c>
      <c r="T2085" s="7">
        <v>404322</v>
      </c>
      <c r="U2085" s="7">
        <v>400850</v>
      </c>
      <c r="V2085" s="7">
        <v>390577</v>
      </c>
      <c r="W2085" s="7">
        <v>354661</v>
      </c>
      <c r="X2085" s="7">
        <v>408973</v>
      </c>
      <c r="Y2085" s="7">
        <v>396148</v>
      </c>
      <c r="Z2085" s="7">
        <v>400859</v>
      </c>
      <c r="AA2085" s="7">
        <v>404322</v>
      </c>
      <c r="AB2085" s="5">
        <v>78.367000000000004</v>
      </c>
      <c r="AC2085" s="5">
        <v>77.566999999999993</v>
      </c>
      <c r="AD2085" s="8">
        <v>1.5840000000000001</v>
      </c>
      <c r="AE2085" s="5">
        <v>-2.5030000000000001</v>
      </c>
      <c r="AF2085" s="7">
        <v>128010487</v>
      </c>
      <c r="AG2085" s="7">
        <v>127144940</v>
      </c>
      <c r="AH2085" s="7">
        <v>124070118</v>
      </c>
      <c r="AI2085" s="5">
        <v>59.66</v>
      </c>
      <c r="AJ2085" s="7">
        <v>223</v>
      </c>
      <c r="AK2085" s="7">
        <v>76139181</v>
      </c>
      <c r="AL2085" s="6">
        <v>472.82431400000002</v>
      </c>
      <c r="AM2085" s="7">
        <v>97572258</v>
      </c>
      <c r="AN2085" s="5">
        <v>76.454509999999999</v>
      </c>
    </row>
    <row r="2086" spans="1:40" x14ac:dyDescent="0.3">
      <c r="A2086" s="4" t="s">
        <v>2135</v>
      </c>
      <c r="B2086" s="2">
        <v>7195171</v>
      </c>
      <c r="C2086" s="1" t="s">
        <v>54</v>
      </c>
      <c r="D2086" s="5">
        <v>1039.72038423</v>
      </c>
      <c r="E2086" s="6">
        <v>1583.5203839999999</v>
      </c>
      <c r="F2086" s="6" t="s">
        <v>42</v>
      </c>
      <c r="G2086" s="5">
        <v>0.08</v>
      </c>
      <c r="H2086" s="5">
        <v>10.236110999999999</v>
      </c>
      <c r="I2086" s="5">
        <v>0.08</v>
      </c>
      <c r="J2086" s="5">
        <v>10.236110999999999</v>
      </c>
      <c r="K2086" s="5" t="s">
        <v>799</v>
      </c>
      <c r="L2086" s="5">
        <v>1.9742834199999999</v>
      </c>
      <c r="M2086" s="5">
        <v>7.086538</v>
      </c>
      <c r="N2086" s="5" t="s">
        <v>42</v>
      </c>
      <c r="O2086" s="5" t="s">
        <v>42</v>
      </c>
      <c r="P2086" s="5">
        <v>1.5886039999999999</v>
      </c>
      <c r="Q2086" s="5">
        <v>6.1400560000000004</v>
      </c>
      <c r="R2086" s="5">
        <v>6.1400560000000004</v>
      </c>
      <c r="S2086" s="1" t="s">
        <v>49</v>
      </c>
      <c r="T2086" s="7">
        <v>1066400</v>
      </c>
      <c r="U2086" s="7">
        <v>1019500</v>
      </c>
      <c r="V2086" s="7">
        <v>750100</v>
      </c>
      <c r="W2086" s="7">
        <v>548973</v>
      </c>
      <c r="X2086" s="7">
        <v>996800</v>
      </c>
      <c r="Y2086" s="7">
        <v>1046800</v>
      </c>
      <c r="Z2086" s="7">
        <v>1069000</v>
      </c>
      <c r="AA2086" s="7">
        <v>1066400</v>
      </c>
      <c r="AB2086" s="8">
        <v>42.17</v>
      </c>
      <c r="AC2086" s="5">
        <v>42.636000000000003</v>
      </c>
      <c r="AD2086" s="5">
        <v>26.818999999999999</v>
      </c>
      <c r="AE2086" s="5">
        <v>24.649000000000001</v>
      </c>
      <c r="AF2086" s="7">
        <v>141074293</v>
      </c>
      <c r="AG2086" s="7">
        <v>145308710</v>
      </c>
      <c r="AH2086" s="7">
        <v>146808199</v>
      </c>
      <c r="AI2086" s="5">
        <v>117.33</v>
      </c>
      <c r="AJ2086" s="7">
        <v>261</v>
      </c>
      <c r="AK2086" s="7">
        <v>165529715</v>
      </c>
      <c r="AL2086" s="6">
        <v>1219.9539990000001</v>
      </c>
      <c r="AM2086" s="7">
        <v>131290106</v>
      </c>
      <c r="AN2086" s="5">
        <v>93.064260000000004</v>
      </c>
    </row>
    <row r="2087" spans="1:40" x14ac:dyDescent="0.3">
      <c r="A2087" s="4" t="s">
        <v>2136</v>
      </c>
      <c r="B2087" s="2">
        <v>4238544</v>
      </c>
      <c r="C2087" s="1" t="s">
        <v>54</v>
      </c>
      <c r="D2087" s="5">
        <v>1036.58334494</v>
      </c>
      <c r="E2087" s="6" t="s">
        <v>42</v>
      </c>
      <c r="F2087" s="6">
        <v>11330.318345</v>
      </c>
      <c r="G2087" s="8">
        <v>1.21</v>
      </c>
      <c r="H2087" s="5">
        <v>7.8771186440678003</v>
      </c>
      <c r="I2087" s="8">
        <v>1.21</v>
      </c>
      <c r="J2087" s="5">
        <v>7.8771186440678003</v>
      </c>
      <c r="K2087" s="5">
        <v>0.89556214563901704</v>
      </c>
      <c r="L2087" s="5">
        <v>0.89556214563901704</v>
      </c>
      <c r="M2087" s="5">
        <v>4.1690828262484096</v>
      </c>
      <c r="N2087" s="5" t="s">
        <v>42</v>
      </c>
      <c r="O2087" s="5" t="s">
        <v>42</v>
      </c>
      <c r="P2087" s="5" t="s">
        <v>42</v>
      </c>
      <c r="Q2087" s="5" t="s">
        <v>42</v>
      </c>
      <c r="R2087" s="5" t="s">
        <v>42</v>
      </c>
      <c r="S2087" s="1" t="s">
        <v>49</v>
      </c>
      <c r="T2087" s="7">
        <v>-24372</v>
      </c>
      <c r="U2087" s="7">
        <v>-187914</v>
      </c>
      <c r="V2087" s="7">
        <v>50278</v>
      </c>
      <c r="W2087" s="7">
        <v>-182134</v>
      </c>
      <c r="X2087" s="7">
        <v>185086</v>
      </c>
      <c r="Y2087" s="7">
        <v>-59345</v>
      </c>
      <c r="Z2087" s="7">
        <v>31726</v>
      </c>
      <c r="AA2087" s="7">
        <v>-24372</v>
      </c>
      <c r="AB2087" s="8">
        <v>100</v>
      </c>
      <c r="AC2087" s="8">
        <v>100</v>
      </c>
      <c r="AD2087" s="5" t="s">
        <v>42</v>
      </c>
      <c r="AE2087" s="5" t="s">
        <v>42</v>
      </c>
      <c r="AF2087" s="7">
        <v>55192546</v>
      </c>
      <c r="AG2087" s="7">
        <v>48765569</v>
      </c>
      <c r="AH2087" s="7">
        <v>48995384</v>
      </c>
      <c r="AI2087" s="5">
        <v>48.59</v>
      </c>
      <c r="AJ2087" s="7">
        <v>210</v>
      </c>
      <c r="AK2087" s="7">
        <v>27096443</v>
      </c>
      <c r="AL2087" s="6">
        <v>503.72287499999999</v>
      </c>
      <c r="AM2087" s="7">
        <v>55434399</v>
      </c>
      <c r="AN2087" s="5">
        <v>99.415589999999995</v>
      </c>
    </row>
    <row r="2088" spans="1:40" x14ac:dyDescent="0.3">
      <c r="A2088" s="4" t="s">
        <v>2137</v>
      </c>
      <c r="B2088" s="2">
        <v>4542251</v>
      </c>
      <c r="C2088" s="1" t="s">
        <v>54</v>
      </c>
      <c r="D2088" s="5">
        <v>858.60220274999995</v>
      </c>
      <c r="E2088" s="6">
        <v>967.892202</v>
      </c>
      <c r="F2088" s="6" t="s">
        <v>42</v>
      </c>
      <c r="G2088" s="5">
        <v>1.87</v>
      </c>
      <c r="H2088" s="5">
        <v>30.070443000000001</v>
      </c>
      <c r="I2088" s="5">
        <v>1.87</v>
      </c>
      <c r="J2088" s="5">
        <v>30.070443000000001</v>
      </c>
      <c r="K2088" s="5">
        <v>1.50768189</v>
      </c>
      <c r="L2088" s="5">
        <v>1.3163304600000001</v>
      </c>
      <c r="M2088" s="5">
        <v>7.8439629999999996</v>
      </c>
      <c r="N2088" s="5" t="s">
        <v>42</v>
      </c>
      <c r="O2088" s="5" t="s">
        <v>42</v>
      </c>
      <c r="P2088" s="5">
        <v>0.32760800000000001</v>
      </c>
      <c r="Q2088" s="5">
        <v>6.6776980000000004</v>
      </c>
      <c r="R2088" s="5">
        <v>6.6776980000000004</v>
      </c>
      <c r="S2088" s="1" t="s">
        <v>49</v>
      </c>
      <c r="T2088" s="7">
        <v>3136381</v>
      </c>
      <c r="U2088" s="7">
        <v>4450214</v>
      </c>
      <c r="V2088" s="7">
        <v>4277178</v>
      </c>
      <c r="W2088" s="7">
        <v>3097328</v>
      </c>
      <c r="X2088" s="7">
        <v>2954424</v>
      </c>
      <c r="Y2088" s="7">
        <v>3017117</v>
      </c>
      <c r="Z2088" s="7">
        <v>3064721</v>
      </c>
      <c r="AA2088" s="7">
        <v>3136381</v>
      </c>
      <c r="AB2088" s="5">
        <v>16.803000000000001</v>
      </c>
      <c r="AC2088" s="5">
        <v>16.728000000000002</v>
      </c>
      <c r="AD2088" s="8">
        <v>5.2350000000000003</v>
      </c>
      <c r="AE2088" s="8">
        <v>4.6639999999999997</v>
      </c>
      <c r="AF2088" s="7">
        <v>8423383</v>
      </c>
      <c r="AG2088" s="7">
        <v>8551462</v>
      </c>
      <c r="AH2088" s="7">
        <v>8795908</v>
      </c>
      <c r="AI2088" s="5">
        <v>86.68</v>
      </c>
      <c r="AJ2088" s="7">
        <v>217</v>
      </c>
      <c r="AK2088" s="7">
        <v>7264046</v>
      </c>
      <c r="AL2088" s="6">
        <v>744.20151199999998</v>
      </c>
      <c r="AM2088" s="7">
        <v>7576086</v>
      </c>
      <c r="AN2088" s="5">
        <v>90.399259999999998</v>
      </c>
    </row>
    <row r="2089" spans="1:40" x14ac:dyDescent="0.3">
      <c r="A2089" s="4" t="s">
        <v>2138</v>
      </c>
      <c r="B2089" s="2">
        <v>5193690</v>
      </c>
      <c r="C2089" s="1" t="s">
        <v>41</v>
      </c>
      <c r="D2089" s="5">
        <v>799.35325757999999</v>
      </c>
      <c r="E2089" s="6">
        <v>663.242257</v>
      </c>
      <c r="F2089" s="6" t="s">
        <v>42</v>
      </c>
      <c r="G2089" s="5">
        <v>-0.35</v>
      </c>
      <c r="H2089" s="5" t="s">
        <v>799</v>
      </c>
      <c r="I2089" s="5">
        <v>-0.35</v>
      </c>
      <c r="J2089" s="5" t="s">
        <v>799</v>
      </c>
      <c r="K2089" s="5">
        <v>6.3151364799999996</v>
      </c>
      <c r="L2089" s="5">
        <v>6.2943116199999993</v>
      </c>
      <c r="M2089" s="5" t="s">
        <v>799</v>
      </c>
      <c r="N2089" s="5" t="s">
        <v>42</v>
      </c>
      <c r="O2089" s="5" t="s">
        <v>42</v>
      </c>
      <c r="P2089" s="5">
        <v>3.2411300000000001</v>
      </c>
      <c r="Q2089" s="5" t="s">
        <v>799</v>
      </c>
      <c r="R2089" s="5">
        <v>-8.7534779999999994</v>
      </c>
      <c r="S2089" s="1" t="s">
        <v>45</v>
      </c>
      <c r="T2089" s="7">
        <v>180037</v>
      </c>
      <c r="U2089" s="7">
        <v>154824</v>
      </c>
      <c r="V2089" s="7">
        <v>123542</v>
      </c>
      <c r="W2089" s="7">
        <v>103285</v>
      </c>
      <c r="X2089" s="7">
        <v>204633</v>
      </c>
      <c r="Y2089" s="7">
        <v>198818</v>
      </c>
      <c r="Z2089" s="7">
        <v>190368</v>
      </c>
      <c r="AA2089" s="7">
        <v>180037</v>
      </c>
      <c r="AB2089" s="5">
        <v>87.734999999999999</v>
      </c>
      <c r="AC2089" s="5">
        <v>88.349000000000004</v>
      </c>
      <c r="AD2089" s="5">
        <v>-43.664000000000001</v>
      </c>
      <c r="AE2089" s="5">
        <v>-38.972000000000001</v>
      </c>
      <c r="AF2089" s="7">
        <v>52264762</v>
      </c>
      <c r="AG2089" s="7">
        <v>51283093</v>
      </c>
      <c r="AH2089" s="7">
        <v>48055227</v>
      </c>
      <c r="AI2089" s="5">
        <v>74.84</v>
      </c>
      <c r="AJ2089" s="7">
        <v>199</v>
      </c>
      <c r="AK2089" s="7">
        <v>39179716</v>
      </c>
      <c r="AL2089" s="6">
        <v>598.27426300000002</v>
      </c>
      <c r="AM2089" s="7">
        <v>41994485</v>
      </c>
      <c r="AN2089" s="5">
        <v>80.221829999999997</v>
      </c>
    </row>
    <row r="2090" spans="1:40" x14ac:dyDescent="0.3">
      <c r="A2090" s="4" t="s">
        <v>2139</v>
      </c>
      <c r="B2090" s="2">
        <v>100687</v>
      </c>
      <c r="C2090" s="1" t="s">
        <v>41</v>
      </c>
      <c r="D2090" s="5">
        <v>868.54914789999998</v>
      </c>
      <c r="E2090" s="6" t="s">
        <v>42</v>
      </c>
      <c r="F2090" s="6">
        <v>1569.4311479999999</v>
      </c>
      <c r="G2090" s="5">
        <v>0.40699999999999997</v>
      </c>
      <c r="H2090" s="5">
        <v>13.045977011494299</v>
      </c>
      <c r="I2090" s="5">
        <v>0.40699999999999997</v>
      </c>
      <c r="J2090" s="5">
        <v>13.045977011494299</v>
      </c>
      <c r="K2090" s="5">
        <v>0.95159476292034495</v>
      </c>
      <c r="L2090" s="5">
        <v>0.77173706339621206</v>
      </c>
      <c r="M2090" s="5">
        <v>19.027660999999998</v>
      </c>
      <c r="N2090" s="5" t="s">
        <v>42</v>
      </c>
      <c r="O2090" s="5" t="s">
        <v>42</v>
      </c>
      <c r="P2090" s="5" t="s">
        <v>42</v>
      </c>
      <c r="Q2090" s="5" t="s">
        <v>42</v>
      </c>
      <c r="R2090" s="5" t="s">
        <v>42</v>
      </c>
      <c r="S2090" s="1" t="s">
        <v>49</v>
      </c>
      <c r="T2090" s="7">
        <v>269107</v>
      </c>
      <c r="U2090" s="7">
        <v>315362</v>
      </c>
      <c r="V2090" s="7">
        <v>277895</v>
      </c>
      <c r="W2090" s="7">
        <v>251891</v>
      </c>
      <c r="X2090" s="7">
        <v>261241</v>
      </c>
      <c r="Y2090" s="7">
        <v>261936</v>
      </c>
      <c r="Z2090" s="7">
        <v>263379</v>
      </c>
      <c r="AA2090" s="7">
        <v>269107</v>
      </c>
      <c r="AB2090" s="5" t="s">
        <v>42</v>
      </c>
      <c r="AC2090" s="5" t="s">
        <v>42</v>
      </c>
      <c r="AD2090" s="5" t="s">
        <v>42</v>
      </c>
      <c r="AE2090" s="5" t="s">
        <v>42</v>
      </c>
      <c r="AF2090" s="7">
        <v>38368217</v>
      </c>
      <c r="AG2090" s="7">
        <v>38365069</v>
      </c>
      <c r="AH2090" s="7">
        <v>38621970</v>
      </c>
      <c r="AI2090" s="5">
        <v>70.66</v>
      </c>
      <c r="AJ2090" s="7">
        <v>195</v>
      </c>
      <c r="AK2090" s="7">
        <v>27037097</v>
      </c>
      <c r="AL2090" s="6">
        <v>613.74210100000005</v>
      </c>
      <c r="AM2090" s="7">
        <v>35694619</v>
      </c>
      <c r="AN2090" s="5">
        <v>93.289810000000003</v>
      </c>
    </row>
    <row r="2091" spans="1:40" x14ac:dyDescent="0.3">
      <c r="A2091" s="4" t="s">
        <v>2140</v>
      </c>
      <c r="B2091" s="2">
        <v>21371379</v>
      </c>
      <c r="C2091" s="1" t="s">
        <v>41</v>
      </c>
      <c r="D2091" s="5">
        <v>851.65993059000004</v>
      </c>
      <c r="E2091" s="6">
        <v>634.54093</v>
      </c>
      <c r="F2091" s="6" t="s">
        <v>42</v>
      </c>
      <c r="G2091" s="5">
        <v>-0.64100000000000001</v>
      </c>
      <c r="H2091" s="5" t="s">
        <v>799</v>
      </c>
      <c r="I2091" s="5">
        <v>-0.64100000000000001</v>
      </c>
      <c r="J2091" s="5" t="s">
        <v>799</v>
      </c>
      <c r="K2091" s="5">
        <v>4.1743367600000001</v>
      </c>
      <c r="L2091" s="5">
        <v>4.1743367600000001</v>
      </c>
      <c r="M2091" s="5" t="s">
        <v>799</v>
      </c>
      <c r="N2091" s="5" t="s">
        <v>42</v>
      </c>
      <c r="O2091" s="5" t="s">
        <v>42</v>
      </c>
      <c r="P2091" s="5" t="s">
        <v>42</v>
      </c>
      <c r="Q2091" s="5" t="s">
        <v>799</v>
      </c>
      <c r="R2091" s="5">
        <v>-2.5017010000000002</v>
      </c>
      <c r="S2091" s="1" t="s">
        <v>49</v>
      </c>
      <c r="T2091" s="7" t="s">
        <v>42</v>
      </c>
      <c r="U2091" s="7" t="s">
        <v>42</v>
      </c>
      <c r="V2091" s="7" t="s">
        <v>42</v>
      </c>
      <c r="W2091" s="7">
        <v>7871</v>
      </c>
      <c r="X2091" s="7" t="s">
        <v>42</v>
      </c>
      <c r="Y2091" s="7" t="s">
        <v>42</v>
      </c>
      <c r="Z2091" s="7" t="s">
        <v>42</v>
      </c>
      <c r="AA2091" s="7" t="s">
        <v>42</v>
      </c>
      <c r="AB2091" s="5" t="s">
        <v>42</v>
      </c>
      <c r="AC2091" s="5" t="s">
        <v>42</v>
      </c>
      <c r="AD2091" s="5" t="s">
        <v>42</v>
      </c>
      <c r="AE2091" s="5" t="s">
        <v>42</v>
      </c>
      <c r="AF2091" s="7">
        <v>110458249</v>
      </c>
      <c r="AG2091" s="7">
        <v>109343224</v>
      </c>
      <c r="AH2091" s="7">
        <v>86124249</v>
      </c>
      <c r="AI2091" s="5">
        <v>73.34</v>
      </c>
      <c r="AJ2091" s="7">
        <v>191</v>
      </c>
      <c r="AK2091" s="7">
        <v>81015492</v>
      </c>
      <c r="AL2091" s="6">
        <v>624.62944300000004</v>
      </c>
      <c r="AM2091" s="7">
        <v>64205393</v>
      </c>
      <c r="AN2091" s="5">
        <v>58.124560000000002</v>
      </c>
    </row>
    <row r="2092" spans="1:40" x14ac:dyDescent="0.3">
      <c r="A2092" s="4" t="s">
        <v>2141</v>
      </c>
      <c r="B2092" s="2">
        <v>4102535</v>
      </c>
      <c r="C2092" s="1" t="s">
        <v>54</v>
      </c>
      <c r="D2092" s="5">
        <v>895.58328255000004</v>
      </c>
      <c r="E2092" s="6">
        <v>1257.7832820000001</v>
      </c>
      <c r="F2092" s="6" t="s">
        <v>42</v>
      </c>
      <c r="G2092" s="5">
        <v>0.36</v>
      </c>
      <c r="H2092" s="5">
        <v>10.523714999999999</v>
      </c>
      <c r="I2092" s="5">
        <v>0.36</v>
      </c>
      <c r="J2092" s="5">
        <v>10.523714999999999</v>
      </c>
      <c r="K2092" s="5">
        <v>1.4237967900000001</v>
      </c>
      <c r="L2092" s="5">
        <v>1.3598059200000001</v>
      </c>
      <c r="M2092" s="5">
        <v>9.8977699999999995</v>
      </c>
      <c r="N2092" s="5" t="s">
        <v>42</v>
      </c>
      <c r="O2092" s="5" t="s">
        <v>42</v>
      </c>
      <c r="P2092" s="5">
        <v>0.63846899999999995</v>
      </c>
      <c r="Q2092" s="5">
        <v>4.5754210000000004</v>
      </c>
      <c r="R2092" s="5">
        <v>4.5754210000000004</v>
      </c>
      <c r="S2092" s="1" t="s">
        <v>49</v>
      </c>
      <c r="T2092" s="7">
        <v>2063200</v>
      </c>
      <c r="U2092" s="7">
        <v>1972500</v>
      </c>
      <c r="V2092" s="7">
        <v>1456000</v>
      </c>
      <c r="W2092" s="7">
        <v>1333000</v>
      </c>
      <c r="X2092" s="7">
        <v>1970000</v>
      </c>
      <c r="Y2092" s="7">
        <v>2000300</v>
      </c>
      <c r="Z2092" s="7">
        <v>2063800</v>
      </c>
      <c r="AA2092" s="7">
        <v>2063200</v>
      </c>
      <c r="AB2092" s="5">
        <v>16.716999999999999</v>
      </c>
      <c r="AC2092" s="5">
        <v>17.045999999999999</v>
      </c>
      <c r="AD2092" s="8">
        <v>12.975</v>
      </c>
      <c r="AE2092" s="5">
        <v>13.609</v>
      </c>
      <c r="AF2092" s="7">
        <v>84092327</v>
      </c>
      <c r="AG2092" s="7">
        <v>84092327</v>
      </c>
      <c r="AH2092" s="7">
        <v>83756217</v>
      </c>
      <c r="AI2092" s="5">
        <v>91.62</v>
      </c>
      <c r="AJ2092" s="7">
        <v>289</v>
      </c>
      <c r="AK2092" s="7">
        <v>77047176</v>
      </c>
      <c r="AL2092" s="6">
        <v>820.55242399999997</v>
      </c>
      <c r="AM2092" s="7">
        <v>83245148</v>
      </c>
      <c r="AN2092" s="5">
        <v>98.992559999999997</v>
      </c>
    </row>
    <row r="2093" spans="1:40" x14ac:dyDescent="0.3">
      <c r="A2093" s="4" t="s">
        <v>2142</v>
      </c>
      <c r="B2093" s="2">
        <v>4980640</v>
      </c>
      <c r="C2093" s="1" t="s">
        <v>54</v>
      </c>
      <c r="D2093" s="5">
        <v>1027.73554079</v>
      </c>
      <c r="E2093" s="6">
        <v>1422.00379</v>
      </c>
      <c r="F2093" s="6">
        <v>1433.9235410000001</v>
      </c>
      <c r="G2093" s="5">
        <v>0.22</v>
      </c>
      <c r="H2093" s="5">
        <v>4.1261390000000002</v>
      </c>
      <c r="I2093" s="5">
        <v>0.22</v>
      </c>
      <c r="J2093" s="5">
        <v>4.1261390000000002</v>
      </c>
      <c r="K2093" s="5">
        <v>0.94438326000000006</v>
      </c>
      <c r="L2093" s="5">
        <v>0.94438326000000006</v>
      </c>
      <c r="M2093" s="5">
        <v>3.3379669999999999</v>
      </c>
      <c r="N2093" s="5">
        <v>3.4536174840993499</v>
      </c>
      <c r="O2093" s="5">
        <v>9.9355691956056909</v>
      </c>
      <c r="P2093" s="5">
        <v>2.8507009999999999</v>
      </c>
      <c r="Q2093" s="5">
        <v>3.8236240000000001</v>
      </c>
      <c r="R2093" s="5">
        <v>3.8236240000000001</v>
      </c>
      <c r="S2093" s="1" t="s">
        <v>98</v>
      </c>
      <c r="T2093" s="7">
        <v>558831.14099999995</v>
      </c>
      <c r="U2093" s="7">
        <v>387257.88199999998</v>
      </c>
      <c r="V2093" s="7">
        <v>268682.69099999999</v>
      </c>
      <c r="W2093" s="7">
        <v>315938.81199999998</v>
      </c>
      <c r="X2093" s="7">
        <v>498825.98599999998</v>
      </c>
      <c r="Y2093" s="7">
        <v>560842.52300000004</v>
      </c>
      <c r="Z2093" s="7">
        <v>558831.14099999995</v>
      </c>
      <c r="AA2093" s="7">
        <v>552495.44099999999</v>
      </c>
      <c r="AB2093" s="5">
        <v>77.308000000000007</v>
      </c>
      <c r="AC2093" s="5">
        <v>75.156000000000006</v>
      </c>
      <c r="AD2093" s="5">
        <v>70.308000000000007</v>
      </c>
      <c r="AE2093" s="5">
        <v>66.116</v>
      </c>
      <c r="AF2093" s="7">
        <v>42804479</v>
      </c>
      <c r="AG2093" s="7">
        <v>42619448</v>
      </c>
      <c r="AH2093" s="7">
        <v>40607892</v>
      </c>
      <c r="AI2093" s="5">
        <v>70.61</v>
      </c>
      <c r="AJ2093" s="7">
        <v>291</v>
      </c>
      <c r="AK2093" s="7">
        <v>30224046</v>
      </c>
      <c r="AL2093" s="6">
        <v>725.67934400000001</v>
      </c>
      <c r="AM2093" s="7">
        <v>36943994</v>
      </c>
      <c r="AN2093" s="5">
        <v>86.308710000000005</v>
      </c>
    </row>
    <row r="2094" spans="1:40" x14ac:dyDescent="0.3">
      <c r="A2094" s="4" t="s">
        <v>2143</v>
      </c>
      <c r="B2094" s="2">
        <v>29165993</v>
      </c>
      <c r="C2094" s="1" t="s">
        <v>54</v>
      </c>
      <c r="D2094" s="5">
        <v>868.07667843000002</v>
      </c>
      <c r="E2094" s="6">
        <v>1206.157678</v>
      </c>
      <c r="F2094" s="6">
        <v>1205.7296779999999</v>
      </c>
      <c r="G2094" s="5">
        <v>-0.78</v>
      </c>
      <c r="H2094" s="5" t="s">
        <v>799</v>
      </c>
      <c r="I2094" s="5">
        <v>-0.78</v>
      </c>
      <c r="J2094" s="5" t="s">
        <v>799</v>
      </c>
      <c r="K2094" s="5">
        <v>1.5789473699999999</v>
      </c>
      <c r="L2094" s="5">
        <v>1.5789473699999999</v>
      </c>
      <c r="M2094" s="5">
        <v>188.03571400000001</v>
      </c>
      <c r="N2094" s="5" t="s">
        <v>42</v>
      </c>
      <c r="O2094" s="5" t="s">
        <v>799</v>
      </c>
      <c r="P2094" s="5">
        <v>3.7390620000000001</v>
      </c>
      <c r="Q2094" s="5">
        <v>10.071205000000001</v>
      </c>
      <c r="R2094" s="5">
        <v>10.071205000000001</v>
      </c>
      <c r="S2094" s="1" t="s">
        <v>49</v>
      </c>
      <c r="T2094" s="7">
        <v>158999</v>
      </c>
      <c r="U2094" s="7" t="s">
        <v>42</v>
      </c>
      <c r="V2094" s="7" t="s">
        <v>42</v>
      </c>
      <c r="W2094" s="7" t="s">
        <v>42</v>
      </c>
      <c r="X2094" s="7" t="s">
        <v>42</v>
      </c>
      <c r="Y2094" s="7">
        <v>322583</v>
      </c>
      <c r="Z2094" s="7">
        <v>250079</v>
      </c>
      <c r="AA2094" s="7">
        <v>158999</v>
      </c>
      <c r="AB2094" s="8">
        <v>11.215999999999999</v>
      </c>
      <c r="AC2094" s="5">
        <v>25.902999999999999</v>
      </c>
      <c r="AD2094" s="8">
        <v>18.23</v>
      </c>
      <c r="AE2094" s="5">
        <v>36.481999999999999</v>
      </c>
      <c r="AF2094" s="7" t="s">
        <v>42</v>
      </c>
      <c r="AG2094" s="7">
        <v>65492948</v>
      </c>
      <c r="AH2094" s="7">
        <v>50236544</v>
      </c>
      <c r="AI2094" s="5">
        <v>48</v>
      </c>
      <c r="AJ2094" s="7">
        <v>107</v>
      </c>
      <c r="AK2094" s="7">
        <v>39569009</v>
      </c>
      <c r="AL2094" s="6">
        <v>416.66166399999997</v>
      </c>
      <c r="AM2094" s="7">
        <v>65322785</v>
      </c>
      <c r="AN2094" s="5">
        <v>79.23827</v>
      </c>
    </row>
    <row r="2095" spans="1:40" x14ac:dyDescent="0.3">
      <c r="A2095" s="4" t="s">
        <v>2144</v>
      </c>
      <c r="B2095" s="2">
        <v>1020142</v>
      </c>
      <c r="C2095" s="1" t="s">
        <v>54</v>
      </c>
      <c r="D2095" s="5">
        <v>941.51880503999996</v>
      </c>
      <c r="E2095" s="6" t="s">
        <v>42</v>
      </c>
      <c r="F2095" s="6">
        <v>1444.0768050000001</v>
      </c>
      <c r="G2095" s="5">
        <v>-1.43</v>
      </c>
      <c r="H2095" s="5" t="s">
        <v>799</v>
      </c>
      <c r="I2095" s="5">
        <v>-1.43</v>
      </c>
      <c r="J2095" s="5" t="s">
        <v>799</v>
      </c>
      <c r="K2095" s="5">
        <v>1.07372535618662</v>
      </c>
      <c r="L2095" s="5">
        <v>1.0464258026687701</v>
      </c>
      <c r="M2095" s="5" t="s">
        <v>799</v>
      </c>
      <c r="N2095" s="5" t="s">
        <v>42</v>
      </c>
      <c r="O2095" s="5" t="s">
        <v>42</v>
      </c>
      <c r="P2095" s="5" t="s">
        <v>42</v>
      </c>
      <c r="Q2095" s="5" t="s">
        <v>42</v>
      </c>
      <c r="R2095" s="5" t="s">
        <v>42</v>
      </c>
      <c r="S2095" s="1" t="s">
        <v>49</v>
      </c>
      <c r="T2095" s="7">
        <v>413960</v>
      </c>
      <c r="U2095" s="7">
        <v>334019</v>
      </c>
      <c r="V2095" s="7">
        <v>259734</v>
      </c>
      <c r="W2095" s="7">
        <v>264751</v>
      </c>
      <c r="X2095" s="7">
        <v>393821</v>
      </c>
      <c r="Y2095" s="7">
        <v>392519</v>
      </c>
      <c r="Z2095" s="7">
        <v>404740</v>
      </c>
      <c r="AA2095" s="7">
        <v>413960</v>
      </c>
      <c r="AB2095" s="5" t="s">
        <v>42</v>
      </c>
      <c r="AC2095" s="5" t="s">
        <v>42</v>
      </c>
      <c r="AD2095" s="5" t="s">
        <v>42</v>
      </c>
      <c r="AE2095" s="5" t="s">
        <v>42</v>
      </c>
      <c r="AF2095" s="7">
        <v>42103623</v>
      </c>
      <c r="AG2095" s="7">
        <v>33562756</v>
      </c>
      <c r="AH2095" s="7">
        <v>33583621</v>
      </c>
      <c r="AI2095" s="5">
        <v>53.93</v>
      </c>
      <c r="AJ2095" s="7">
        <v>148</v>
      </c>
      <c r="AK2095" s="7">
        <v>22629431</v>
      </c>
      <c r="AL2095" s="6">
        <v>507.80443100000002</v>
      </c>
      <c r="AM2095" s="7">
        <v>35446053</v>
      </c>
      <c r="AN2095" s="5">
        <v>84.481520000000003</v>
      </c>
    </row>
    <row r="2096" spans="1:40" x14ac:dyDescent="0.3">
      <c r="A2096" s="4" t="s">
        <v>2145</v>
      </c>
      <c r="B2096" s="2">
        <v>109445068</v>
      </c>
      <c r="C2096" s="1" t="s">
        <v>41</v>
      </c>
      <c r="D2096" s="5">
        <v>1873.9314657</v>
      </c>
      <c r="E2096" s="6">
        <v>1602.1803749999999</v>
      </c>
      <c r="F2096" s="6" t="s">
        <v>42</v>
      </c>
      <c r="G2096" s="5">
        <v>-7.5663858493455638E-2</v>
      </c>
      <c r="H2096" s="5" t="s">
        <v>799</v>
      </c>
      <c r="I2096" s="5">
        <v>-7.5663858493455638E-2</v>
      </c>
      <c r="J2096" s="5" t="s">
        <v>799</v>
      </c>
      <c r="K2096" s="5">
        <v>3.72169025</v>
      </c>
      <c r="L2096" s="5">
        <v>3.5980581300000001</v>
      </c>
      <c r="M2096" s="5" t="s">
        <v>42</v>
      </c>
      <c r="N2096" s="5" t="s">
        <v>42</v>
      </c>
      <c r="O2096" s="5" t="s">
        <v>42</v>
      </c>
      <c r="P2096" s="5">
        <v>5.8577060000000003</v>
      </c>
      <c r="Q2096" s="5" t="s">
        <v>799</v>
      </c>
      <c r="R2096" s="5">
        <v>-34.863422</v>
      </c>
      <c r="S2096" s="1" t="s">
        <v>49</v>
      </c>
      <c r="T2096" s="7">
        <v>265247.76958527544</v>
      </c>
      <c r="U2096" s="7">
        <v>179007.55228967316</v>
      </c>
      <c r="V2096" s="7">
        <v>111744.00609561651</v>
      </c>
      <c r="W2096" s="7">
        <v>60262.800943163551</v>
      </c>
      <c r="X2096" s="7">
        <v>266435.23046295089</v>
      </c>
      <c r="Y2096" s="7">
        <v>252688.56743048629</v>
      </c>
      <c r="Z2096" s="7">
        <v>252133.09476339942</v>
      </c>
      <c r="AA2096" s="7">
        <v>265247.76958527544</v>
      </c>
      <c r="AB2096" s="5">
        <v>35.235999999999997</v>
      </c>
      <c r="AC2096" s="5">
        <v>43.523000000000003</v>
      </c>
      <c r="AD2096" s="5">
        <v>-25.856000000000002</v>
      </c>
      <c r="AE2096" s="5">
        <v>-18.949000000000002</v>
      </c>
      <c r="AF2096" s="7">
        <v>129897719</v>
      </c>
      <c r="AG2096" s="7">
        <v>129079779</v>
      </c>
      <c r="AH2096" s="7">
        <v>125797175</v>
      </c>
      <c r="AI2096" s="5">
        <v>23.11</v>
      </c>
      <c r="AJ2096" s="7">
        <v>51</v>
      </c>
      <c r="AK2096" s="7">
        <v>29462100</v>
      </c>
      <c r="AL2096" s="6">
        <v>433.09287</v>
      </c>
      <c r="AM2096" s="7">
        <v>69274534</v>
      </c>
      <c r="AN2096" s="8">
        <v>54.342199999999998</v>
      </c>
    </row>
    <row r="2097" spans="1:40" x14ac:dyDescent="0.3">
      <c r="A2097" s="4" t="s">
        <v>2146</v>
      </c>
      <c r="B2097" s="2">
        <v>4963973</v>
      </c>
      <c r="C2097" s="1" t="s">
        <v>41</v>
      </c>
      <c r="D2097" s="5">
        <v>1049.5836965399999</v>
      </c>
      <c r="E2097" s="6">
        <v>967.20869600000003</v>
      </c>
      <c r="F2097" s="6" t="s">
        <v>42</v>
      </c>
      <c r="G2097" s="5">
        <v>0.64400000000000002</v>
      </c>
      <c r="H2097" s="5">
        <v>21.331792</v>
      </c>
      <c r="I2097" s="5">
        <v>0.64400000000000002</v>
      </c>
      <c r="J2097" s="5">
        <v>21.331792</v>
      </c>
      <c r="K2097" s="5">
        <v>3.9298036400000003</v>
      </c>
      <c r="L2097" s="5">
        <v>3.1512791600000001</v>
      </c>
      <c r="M2097" s="5">
        <v>14.209148000000001</v>
      </c>
      <c r="N2097" s="5" t="s">
        <v>42</v>
      </c>
      <c r="O2097" s="5" t="s">
        <v>42</v>
      </c>
      <c r="P2097" s="5">
        <v>1.8425020000000001</v>
      </c>
      <c r="Q2097" s="5">
        <v>10.114758999999999</v>
      </c>
      <c r="R2097" s="5">
        <v>10.114758999999999</v>
      </c>
      <c r="S2097" s="1" t="s">
        <v>49</v>
      </c>
      <c r="T2097" s="7">
        <v>639813</v>
      </c>
      <c r="U2097" s="7">
        <v>654233</v>
      </c>
      <c r="V2097" s="7">
        <v>543494</v>
      </c>
      <c r="W2097" s="7">
        <v>465771</v>
      </c>
      <c r="X2097" s="7">
        <v>524943</v>
      </c>
      <c r="Y2097" s="7">
        <v>559987</v>
      </c>
      <c r="Z2097" s="7">
        <v>595559</v>
      </c>
      <c r="AA2097" s="7">
        <v>639813</v>
      </c>
      <c r="AB2097" s="5">
        <v>33.735999999999997</v>
      </c>
      <c r="AC2097" s="5">
        <v>37.591999999999999</v>
      </c>
      <c r="AD2097" s="5">
        <v>16.664999999999999</v>
      </c>
      <c r="AE2097" s="5">
        <v>16.596</v>
      </c>
      <c r="AF2097" s="7">
        <v>12547811</v>
      </c>
      <c r="AG2097" s="7">
        <v>12574458</v>
      </c>
      <c r="AH2097" s="7">
        <v>12772349</v>
      </c>
      <c r="AI2097" s="5">
        <v>77.459999999999994</v>
      </c>
      <c r="AJ2097" s="7">
        <v>67</v>
      </c>
      <c r="AK2097" s="7">
        <v>9718153</v>
      </c>
      <c r="AL2097" s="6">
        <v>896.59679500000004</v>
      </c>
      <c r="AM2097" s="7">
        <v>11749071</v>
      </c>
      <c r="AN2097" s="5">
        <v>93.653090000000006</v>
      </c>
    </row>
    <row r="2098" spans="1:40" x14ac:dyDescent="0.3">
      <c r="A2098" s="4" t="s">
        <v>2147</v>
      </c>
      <c r="B2098" s="2">
        <v>4007272</v>
      </c>
      <c r="C2098" s="1" t="s">
        <v>54</v>
      </c>
      <c r="D2098" s="5">
        <v>976.19958552000003</v>
      </c>
      <c r="E2098" s="6">
        <v>3103.7625849999999</v>
      </c>
      <c r="F2098" s="6" t="s">
        <v>42</v>
      </c>
      <c r="G2098" s="5">
        <v>-0.17</v>
      </c>
      <c r="H2098" s="5" t="s">
        <v>799</v>
      </c>
      <c r="I2098" s="5">
        <v>-0.17</v>
      </c>
      <c r="J2098" s="5" t="s">
        <v>799</v>
      </c>
      <c r="K2098" s="5" t="s">
        <v>799</v>
      </c>
      <c r="L2098" s="5">
        <v>1.11551679</v>
      </c>
      <c r="M2098" s="5" t="s">
        <v>799</v>
      </c>
      <c r="N2098" s="5" t="s">
        <v>42</v>
      </c>
      <c r="O2098" s="5" t="s">
        <v>42</v>
      </c>
      <c r="P2098" s="5">
        <v>0.29113299999999998</v>
      </c>
      <c r="Q2098" s="5">
        <v>3.9917349999999998</v>
      </c>
      <c r="R2098" s="5">
        <v>3.9917349999999998</v>
      </c>
      <c r="S2098" s="1" t="s">
        <v>49</v>
      </c>
      <c r="T2098" s="7">
        <v>10333967</v>
      </c>
      <c r="U2098" s="7">
        <v>9955475</v>
      </c>
      <c r="V2098" s="7">
        <v>9785315</v>
      </c>
      <c r="W2098" s="7">
        <v>8480177</v>
      </c>
      <c r="X2098" s="7">
        <v>10660960</v>
      </c>
      <c r="Y2098" s="7">
        <v>10531578</v>
      </c>
      <c r="Z2098" s="7">
        <v>10423798</v>
      </c>
      <c r="AA2098" s="7">
        <v>10333967</v>
      </c>
      <c r="AB2098" s="5">
        <v>21.457999999999998</v>
      </c>
      <c r="AC2098" s="5">
        <v>21.588999999999999</v>
      </c>
      <c r="AD2098" s="8">
        <v>5.6390000000000002</v>
      </c>
      <c r="AE2098" s="8">
        <v>5.4630000000000001</v>
      </c>
      <c r="AF2098" s="7">
        <v>77062000</v>
      </c>
      <c r="AG2098" s="7">
        <v>77048000</v>
      </c>
      <c r="AH2098" s="7">
        <v>76499000</v>
      </c>
      <c r="AI2098" s="5">
        <v>90.58</v>
      </c>
      <c r="AJ2098" s="7">
        <v>266</v>
      </c>
      <c r="AK2098" s="7">
        <v>69848985</v>
      </c>
      <c r="AL2098" s="6">
        <v>884.28814999999997</v>
      </c>
      <c r="AM2098" s="7">
        <v>65380324</v>
      </c>
      <c r="AN2098" s="5">
        <v>84.789519999999996</v>
      </c>
    </row>
    <row r="2099" spans="1:40" x14ac:dyDescent="0.3">
      <c r="A2099" s="4" t="s">
        <v>2148</v>
      </c>
      <c r="B2099" s="2">
        <v>4092227</v>
      </c>
      <c r="C2099" s="1" t="s">
        <v>41</v>
      </c>
      <c r="D2099" s="5">
        <v>1164.5499194399999</v>
      </c>
      <c r="E2099" s="6" t="s">
        <v>42</v>
      </c>
      <c r="F2099" s="6">
        <v>733.97991899999988</v>
      </c>
      <c r="G2099" s="5">
        <v>0.97</v>
      </c>
      <c r="H2099" s="5">
        <v>28.949494949494898</v>
      </c>
      <c r="I2099" s="5">
        <v>0.97</v>
      </c>
      <c r="J2099" s="5">
        <v>28.949494949494898</v>
      </c>
      <c r="K2099" s="5">
        <v>3.50812335841895</v>
      </c>
      <c r="L2099" s="5">
        <v>3.50812335841895</v>
      </c>
      <c r="M2099" s="5">
        <v>4.8127620000000002</v>
      </c>
      <c r="N2099" s="5" t="s">
        <v>42</v>
      </c>
      <c r="O2099" s="5" t="s">
        <v>42</v>
      </c>
      <c r="P2099" s="5" t="s">
        <v>42</v>
      </c>
      <c r="Q2099" s="5" t="s">
        <v>42</v>
      </c>
      <c r="R2099" s="5" t="s">
        <v>42</v>
      </c>
      <c r="S2099" s="1" t="s">
        <v>49</v>
      </c>
      <c r="T2099" s="7">
        <v>446114</v>
      </c>
      <c r="U2099" s="7">
        <v>296459</v>
      </c>
      <c r="V2099" s="7">
        <v>106292</v>
      </c>
      <c r="W2099" s="7">
        <v>65568</v>
      </c>
      <c r="X2099" s="7">
        <v>560864</v>
      </c>
      <c r="Y2099" s="7">
        <v>505417</v>
      </c>
      <c r="Z2099" s="7">
        <v>490207</v>
      </c>
      <c r="AA2099" s="7">
        <v>446114</v>
      </c>
      <c r="AB2099" s="5" t="s">
        <v>42</v>
      </c>
      <c r="AC2099" s="5" t="s">
        <v>42</v>
      </c>
      <c r="AD2099" s="5" t="s">
        <v>42</v>
      </c>
      <c r="AE2099" s="5" t="s">
        <v>42</v>
      </c>
      <c r="AF2099" s="7">
        <v>13543282</v>
      </c>
      <c r="AG2099" s="7">
        <v>13453805</v>
      </c>
      <c r="AH2099" s="7">
        <v>13302449</v>
      </c>
      <c r="AI2099" s="5">
        <v>34.65</v>
      </c>
      <c r="AJ2099" s="7">
        <v>73</v>
      </c>
      <c r="AK2099" s="7">
        <v>4692616</v>
      </c>
      <c r="AL2099" s="6">
        <v>403.47112299999998</v>
      </c>
      <c r="AM2099" s="7">
        <v>11447265</v>
      </c>
      <c r="AN2099" s="5">
        <v>84.516419999999997</v>
      </c>
    </row>
    <row r="2100" spans="1:40" x14ac:dyDescent="0.3">
      <c r="A2100" s="4" t="s">
        <v>2149</v>
      </c>
      <c r="B2100" s="2">
        <v>4813143</v>
      </c>
      <c r="C2100" s="1" t="s">
        <v>41</v>
      </c>
      <c r="D2100" s="5">
        <v>989.01639690000002</v>
      </c>
      <c r="E2100" s="6">
        <v>1101.2533960000001</v>
      </c>
      <c r="F2100" s="6" t="s">
        <v>42</v>
      </c>
      <c r="G2100" s="5">
        <v>0.03</v>
      </c>
      <c r="H2100" s="5" t="s">
        <v>799</v>
      </c>
      <c r="I2100" s="5">
        <v>0.03</v>
      </c>
      <c r="J2100" s="5" t="s">
        <v>799</v>
      </c>
      <c r="K2100" s="5">
        <v>31.956521739999999</v>
      </c>
      <c r="L2100" s="5">
        <v>0.71498054</v>
      </c>
      <c r="M2100" s="5" t="s">
        <v>799</v>
      </c>
      <c r="N2100" s="5" t="s">
        <v>42</v>
      </c>
      <c r="O2100" s="5" t="s">
        <v>42</v>
      </c>
      <c r="P2100" s="5">
        <v>1.5479909999999999</v>
      </c>
      <c r="Q2100" s="5" t="s">
        <v>799</v>
      </c>
      <c r="R2100" s="5">
        <v>-5.8090950000000001</v>
      </c>
      <c r="S2100" s="1" t="s">
        <v>49</v>
      </c>
      <c r="T2100" s="7">
        <v>863495</v>
      </c>
      <c r="U2100" s="7">
        <v>1004196</v>
      </c>
      <c r="V2100" s="7">
        <v>1774718</v>
      </c>
      <c r="W2100" s="7">
        <v>1435413</v>
      </c>
      <c r="X2100" s="7">
        <v>711408</v>
      </c>
      <c r="Y2100" s="7">
        <v>716372</v>
      </c>
      <c r="Z2100" s="7">
        <v>799604</v>
      </c>
      <c r="AA2100" s="7">
        <v>863495</v>
      </c>
      <c r="AB2100" s="5">
        <v>26.466000000000001</v>
      </c>
      <c r="AC2100" s="8">
        <v>11.86</v>
      </c>
      <c r="AD2100" s="8">
        <v>-6.11</v>
      </c>
      <c r="AE2100" s="5">
        <v>-29.428999999999998</v>
      </c>
      <c r="AF2100" s="7">
        <v>682483029</v>
      </c>
      <c r="AG2100" s="7">
        <v>697376325</v>
      </c>
      <c r="AH2100" s="7">
        <v>773056803</v>
      </c>
      <c r="AI2100" s="5">
        <v>22.89</v>
      </c>
      <c r="AJ2100" s="7">
        <v>272</v>
      </c>
      <c r="AK2100" s="7">
        <v>153991603</v>
      </c>
      <c r="AL2100" s="6">
        <v>226.36765600000001</v>
      </c>
      <c r="AM2100" s="7">
        <v>256036065</v>
      </c>
      <c r="AN2100" s="5">
        <v>38.055289999999999</v>
      </c>
    </row>
    <row r="2101" spans="1:40" x14ac:dyDescent="0.3">
      <c r="A2101" s="4" t="s">
        <v>2150</v>
      </c>
      <c r="B2101" s="2">
        <v>4972300</v>
      </c>
      <c r="C2101" s="1" t="s">
        <v>41</v>
      </c>
      <c r="D2101" s="5">
        <v>1340.17023866</v>
      </c>
      <c r="E2101" s="6">
        <v>3596.0868380000002</v>
      </c>
      <c r="F2101" s="6" t="s">
        <v>42</v>
      </c>
      <c r="G2101" s="5">
        <v>4.1880364479772489E-2</v>
      </c>
      <c r="H2101" s="5" t="s">
        <v>799</v>
      </c>
      <c r="I2101" s="5">
        <v>4.1880364479772489E-2</v>
      </c>
      <c r="J2101" s="5" t="s">
        <v>799</v>
      </c>
      <c r="K2101" s="5">
        <v>2.13799575</v>
      </c>
      <c r="L2101" s="5">
        <v>1.4845815600000001</v>
      </c>
      <c r="M2101" s="5" t="s">
        <v>799</v>
      </c>
      <c r="N2101" s="5" t="s">
        <v>42</v>
      </c>
      <c r="O2101" s="5" t="s">
        <v>42</v>
      </c>
      <c r="P2101" s="5">
        <v>3.1885020000000002</v>
      </c>
      <c r="Q2101" s="5">
        <v>9.9605359999999994</v>
      </c>
      <c r="R2101" s="5">
        <v>9.9605359999999994</v>
      </c>
      <c r="S2101" s="1" t="s">
        <v>49</v>
      </c>
      <c r="T2101" s="7">
        <v>1047562.425028477</v>
      </c>
      <c r="U2101" s="7">
        <v>1051601.7583199649</v>
      </c>
      <c r="V2101" s="7">
        <v>959633.55847464537</v>
      </c>
      <c r="W2101" s="7">
        <v>700361.98719599028</v>
      </c>
      <c r="X2101" s="7">
        <v>1098629.4248564062</v>
      </c>
      <c r="Y2101" s="7">
        <v>1063152.1036825203</v>
      </c>
      <c r="Z2101" s="7">
        <v>1047696.8011848648</v>
      </c>
      <c r="AA2101" s="7">
        <v>1047562.425028477</v>
      </c>
      <c r="AB2101" s="5">
        <v>17.436</v>
      </c>
      <c r="AC2101" s="5">
        <v>20.454000000000001</v>
      </c>
      <c r="AD2101" s="5">
        <v>23.032</v>
      </c>
      <c r="AE2101" s="5">
        <v>21.896999999999998</v>
      </c>
      <c r="AF2101" s="7">
        <v>267143202</v>
      </c>
      <c r="AG2101" s="7">
        <v>265777010</v>
      </c>
      <c r="AH2101" s="7">
        <v>148176403</v>
      </c>
      <c r="AI2101" s="5">
        <v>32.08</v>
      </c>
      <c r="AJ2101" s="7">
        <v>90</v>
      </c>
      <c r="AK2101" s="7">
        <v>85653125</v>
      </c>
      <c r="AL2101" s="6">
        <v>429.97868699999998</v>
      </c>
      <c r="AM2101" s="7">
        <v>129458357</v>
      </c>
      <c r="AN2101" s="5">
        <v>48.48272</v>
      </c>
    </row>
    <row r="2102" spans="1:40" x14ac:dyDescent="0.3">
      <c r="A2102" s="4" t="s">
        <v>2151</v>
      </c>
      <c r="B2102" s="2">
        <v>7001816</v>
      </c>
      <c r="C2102" s="1" t="s">
        <v>41</v>
      </c>
      <c r="D2102" s="5">
        <v>926.41494983999996</v>
      </c>
      <c r="E2102" s="6">
        <v>1081.8419490000001</v>
      </c>
      <c r="F2102" s="6" t="s">
        <v>42</v>
      </c>
      <c r="G2102" s="5">
        <v>-1.849</v>
      </c>
      <c r="H2102" s="5" t="s">
        <v>799</v>
      </c>
      <c r="I2102" s="5">
        <v>-1.849</v>
      </c>
      <c r="J2102" s="5" t="s">
        <v>799</v>
      </c>
      <c r="K2102" s="5" t="s">
        <v>799</v>
      </c>
      <c r="L2102" s="5" t="s">
        <v>799</v>
      </c>
      <c r="M2102" s="5" t="s">
        <v>799</v>
      </c>
      <c r="N2102" s="5" t="s">
        <v>42</v>
      </c>
      <c r="O2102" s="5" t="s">
        <v>42</v>
      </c>
      <c r="P2102" s="5">
        <v>18.018387000000001</v>
      </c>
      <c r="Q2102" s="5" t="s">
        <v>799</v>
      </c>
      <c r="R2102" s="5">
        <v>-32.593946000000003</v>
      </c>
      <c r="S2102" s="1"/>
      <c r="T2102" s="7">
        <v>45225</v>
      </c>
      <c r="U2102" s="7">
        <v>25922</v>
      </c>
      <c r="V2102" s="7" t="s">
        <v>42</v>
      </c>
      <c r="W2102" s="7" t="s">
        <v>42</v>
      </c>
      <c r="X2102" s="7">
        <v>60041</v>
      </c>
      <c r="Y2102" s="7">
        <v>54457</v>
      </c>
      <c r="Z2102" s="7">
        <v>49841</v>
      </c>
      <c r="AA2102" s="7">
        <v>45225</v>
      </c>
      <c r="AB2102" s="5">
        <v>84.385000000000005</v>
      </c>
      <c r="AC2102" s="5">
        <v>85.988</v>
      </c>
      <c r="AD2102" s="5">
        <v>-64.552999999999997</v>
      </c>
      <c r="AE2102" s="5">
        <v>-56.954000000000001</v>
      </c>
      <c r="AF2102" s="7">
        <v>5779191</v>
      </c>
      <c r="AG2102" s="7">
        <v>5595093</v>
      </c>
      <c r="AH2102" s="7">
        <v>5337088</v>
      </c>
      <c r="AI2102" s="5">
        <v>18.21</v>
      </c>
      <c r="AJ2102" s="7">
        <v>3</v>
      </c>
      <c r="AK2102" s="7">
        <v>6522438</v>
      </c>
      <c r="AL2102" s="6">
        <v>168.67024599999999</v>
      </c>
      <c r="AM2102" s="7">
        <v>26861890</v>
      </c>
      <c r="AN2102" s="5">
        <v>74.982429999999994</v>
      </c>
    </row>
    <row r="2103" spans="1:40" x14ac:dyDescent="0.3">
      <c r="A2103" s="4" t="s">
        <v>2152</v>
      </c>
      <c r="B2103" s="2">
        <v>4963310</v>
      </c>
      <c r="C2103" s="1" t="s">
        <v>41</v>
      </c>
      <c r="D2103" s="5">
        <v>1135.52239332</v>
      </c>
      <c r="E2103" s="6">
        <v>11385.022392999999</v>
      </c>
      <c r="F2103" s="6" t="s">
        <v>42</v>
      </c>
      <c r="G2103" s="5">
        <v>-0.52400000000000002</v>
      </c>
      <c r="H2103" s="5" t="s">
        <v>799</v>
      </c>
      <c r="I2103" s="5">
        <v>-0.22900000000000001</v>
      </c>
      <c r="J2103" s="5" t="s">
        <v>799</v>
      </c>
      <c r="K2103" s="5" t="s">
        <v>799</v>
      </c>
      <c r="L2103" s="5" t="s">
        <v>799</v>
      </c>
      <c r="M2103" s="5">
        <v>39.848484999999997</v>
      </c>
      <c r="N2103" s="5" t="s">
        <v>42</v>
      </c>
      <c r="O2103" s="5" t="s">
        <v>42</v>
      </c>
      <c r="P2103" s="5">
        <v>2.1962700000000002</v>
      </c>
      <c r="Q2103" s="5">
        <v>11.288785000000001</v>
      </c>
      <c r="R2103" s="5">
        <v>11.288785000000001</v>
      </c>
      <c r="S2103" s="1" t="s">
        <v>49</v>
      </c>
      <c r="T2103" s="7">
        <v>5789200</v>
      </c>
      <c r="U2103" s="7">
        <v>7524700</v>
      </c>
      <c r="V2103" s="7">
        <v>6737400</v>
      </c>
      <c r="W2103" s="7">
        <v>8435900</v>
      </c>
      <c r="X2103" s="7">
        <v>5183800</v>
      </c>
      <c r="Y2103" s="7">
        <v>5155000</v>
      </c>
      <c r="Z2103" s="7">
        <v>5293200</v>
      </c>
      <c r="AA2103" s="7">
        <v>5789200</v>
      </c>
      <c r="AB2103" s="5">
        <v>37.109000000000002</v>
      </c>
      <c r="AC2103" s="5">
        <v>37.677</v>
      </c>
      <c r="AD2103" s="5">
        <v>18.646999999999998</v>
      </c>
      <c r="AE2103" s="5">
        <v>17.841999999999999</v>
      </c>
      <c r="AF2103" s="7">
        <v>215857513</v>
      </c>
      <c r="AG2103" s="7">
        <v>215851423</v>
      </c>
      <c r="AH2103" s="7">
        <v>211918754</v>
      </c>
      <c r="AI2103" s="5">
        <v>73.31</v>
      </c>
      <c r="AJ2103" s="7">
        <v>242</v>
      </c>
      <c r="AK2103" s="7">
        <v>158254036</v>
      </c>
      <c r="AL2103" s="6">
        <v>832.41622900000004</v>
      </c>
      <c r="AM2103" s="7">
        <v>198190048</v>
      </c>
      <c r="AN2103" s="5">
        <v>91.806169999999995</v>
      </c>
    </row>
    <row r="2104" spans="1:40" x14ac:dyDescent="0.3">
      <c r="A2104" s="4" t="s">
        <v>2153</v>
      </c>
      <c r="B2104" s="2">
        <v>4106316</v>
      </c>
      <c r="C2104" s="1" t="s">
        <v>54</v>
      </c>
      <c r="D2104" s="5">
        <v>906.42626241999994</v>
      </c>
      <c r="E2104" s="6">
        <v>14508.746262000001</v>
      </c>
      <c r="F2104" s="6">
        <v>22319.060504999998</v>
      </c>
      <c r="G2104" s="5">
        <v>-6.3E-2</v>
      </c>
      <c r="H2104" s="5" t="s">
        <v>799</v>
      </c>
      <c r="I2104" s="5">
        <v>-6.3E-2</v>
      </c>
      <c r="J2104" s="5" t="s">
        <v>799</v>
      </c>
      <c r="K2104" s="5" t="s">
        <v>799</v>
      </c>
      <c r="L2104" s="5">
        <v>5.4407582899999998</v>
      </c>
      <c r="M2104" s="5" t="s">
        <v>799</v>
      </c>
      <c r="N2104" s="5" t="s">
        <v>42</v>
      </c>
      <c r="O2104" s="5" t="s">
        <v>42</v>
      </c>
      <c r="P2104" s="5">
        <v>5.3194949999999999</v>
      </c>
      <c r="Q2104" s="5">
        <v>46.429473999999999</v>
      </c>
      <c r="R2104" s="5">
        <v>46.429473999999999</v>
      </c>
      <c r="S2104" s="1" t="s">
        <v>49</v>
      </c>
      <c r="T2104" s="7">
        <v>2165475</v>
      </c>
      <c r="U2104" s="7">
        <v>2088522</v>
      </c>
      <c r="V2104" s="7">
        <v>3556315</v>
      </c>
      <c r="W2104" s="7">
        <v>5000879</v>
      </c>
      <c r="X2104" s="7">
        <v>2727467</v>
      </c>
      <c r="Y2104" s="7">
        <v>2339140</v>
      </c>
      <c r="Z2104" s="7">
        <v>2252433</v>
      </c>
      <c r="AA2104" s="7">
        <v>2165475</v>
      </c>
      <c r="AB2104" s="8">
        <v>100</v>
      </c>
      <c r="AC2104" s="8">
        <v>100</v>
      </c>
      <c r="AD2104" s="5">
        <v>13.577999999999999</v>
      </c>
      <c r="AE2104" s="8">
        <v>11.006</v>
      </c>
      <c r="AF2104" s="7">
        <v>113150968</v>
      </c>
      <c r="AG2104" s="7">
        <v>95587806</v>
      </c>
      <c r="AH2104" s="7">
        <v>93654269</v>
      </c>
      <c r="AI2104" s="5">
        <v>41.26</v>
      </c>
      <c r="AJ2104" s="7">
        <v>252</v>
      </c>
      <c r="AK2104" s="7">
        <v>65155310</v>
      </c>
      <c r="AL2104" s="6">
        <v>373.99147900000003</v>
      </c>
      <c r="AM2104" s="7">
        <v>110665545</v>
      </c>
      <c r="AN2104" s="5">
        <v>70.079639999999998</v>
      </c>
    </row>
    <row r="2105" spans="1:40" x14ac:dyDescent="0.3">
      <c r="A2105" s="4" t="s">
        <v>2154</v>
      </c>
      <c r="B2105" s="2">
        <v>4006858</v>
      </c>
      <c r="C2105" s="1" t="s">
        <v>54</v>
      </c>
      <c r="D2105" s="5">
        <v>1008.07904142</v>
      </c>
      <c r="E2105" s="6">
        <v>2567.0470409999998</v>
      </c>
      <c r="F2105" s="6">
        <v>2562.740041</v>
      </c>
      <c r="G2105" s="5">
        <v>0.19900000000000001</v>
      </c>
      <c r="H2105" s="5">
        <v>18.407437000000002</v>
      </c>
      <c r="I2105" s="5">
        <v>0.19900000000000001</v>
      </c>
      <c r="J2105" s="5">
        <v>18.407437000000002</v>
      </c>
      <c r="K2105" s="5" t="s">
        <v>799</v>
      </c>
      <c r="L2105" s="5">
        <v>1.6457068500000001</v>
      </c>
      <c r="M2105" s="5">
        <v>7.8382100000000001</v>
      </c>
      <c r="N2105" s="5">
        <v>8.7729678195445899</v>
      </c>
      <c r="O2105" s="5">
        <v>8.2260654582563895</v>
      </c>
      <c r="P2105" s="5">
        <v>1.2003520000000001</v>
      </c>
      <c r="Q2105" s="5">
        <v>6.034116</v>
      </c>
      <c r="R2105" s="5">
        <v>6.034116</v>
      </c>
      <c r="S2105" s="1" t="s">
        <v>49</v>
      </c>
      <c r="T2105" s="7">
        <v>2192260</v>
      </c>
      <c r="U2105" s="7">
        <v>2238010</v>
      </c>
      <c r="V2105" s="7">
        <v>2022197</v>
      </c>
      <c r="W2105" s="7">
        <v>1790781</v>
      </c>
      <c r="X2105" s="7">
        <v>2138579</v>
      </c>
      <c r="Y2105" s="7">
        <v>2147979</v>
      </c>
      <c r="Z2105" s="7">
        <v>2181850</v>
      </c>
      <c r="AA2105" s="7">
        <v>2192260</v>
      </c>
      <c r="AB2105" s="5">
        <v>53.594000000000001</v>
      </c>
      <c r="AC2105" s="5">
        <v>54.098999999999997</v>
      </c>
      <c r="AD2105" s="5">
        <v>17.798999999999999</v>
      </c>
      <c r="AE2105" s="5">
        <v>19.071999999999999</v>
      </c>
      <c r="AF2105" s="7">
        <v>44272000</v>
      </c>
      <c r="AG2105" s="7">
        <v>44210000</v>
      </c>
      <c r="AH2105" s="7">
        <v>43691000</v>
      </c>
      <c r="AI2105" s="5">
        <v>87.74</v>
      </c>
      <c r="AJ2105" s="7">
        <v>252</v>
      </c>
      <c r="AK2105" s="7">
        <v>38844714</v>
      </c>
      <c r="AL2105" s="6">
        <v>884.49413700000002</v>
      </c>
      <c r="AM2105" s="7">
        <v>43451659</v>
      </c>
      <c r="AN2105" s="8">
        <v>98.146500000000003</v>
      </c>
    </row>
    <row r="2106" spans="1:40" x14ac:dyDescent="0.3">
      <c r="A2106" s="4" t="s">
        <v>2155</v>
      </c>
      <c r="B2106" s="2">
        <v>5726614</v>
      </c>
      <c r="C2106" s="1" t="s">
        <v>54</v>
      </c>
      <c r="D2106" s="5">
        <v>972.44084194000004</v>
      </c>
      <c r="E2106" s="6">
        <v>1568.523171</v>
      </c>
      <c r="F2106" s="6" t="s">
        <v>42</v>
      </c>
      <c r="G2106" s="5">
        <v>8.6999999999999994E-2</v>
      </c>
      <c r="H2106" s="5">
        <v>9.8580889999999997</v>
      </c>
      <c r="I2106" s="5">
        <v>8.6999999999999994E-2</v>
      </c>
      <c r="J2106" s="5">
        <v>9.8580889999999997</v>
      </c>
      <c r="K2106" s="5">
        <v>0.9249889</v>
      </c>
      <c r="L2106" s="5">
        <v>0.9249889</v>
      </c>
      <c r="M2106" s="5">
        <v>9.3536800000000007</v>
      </c>
      <c r="N2106" s="5" t="s">
        <v>42</v>
      </c>
      <c r="O2106" s="5" t="s">
        <v>42</v>
      </c>
      <c r="P2106" s="5">
        <v>14.574144</v>
      </c>
      <c r="Q2106" s="5" t="s">
        <v>42</v>
      </c>
      <c r="R2106" s="5" t="s">
        <v>42</v>
      </c>
      <c r="S2106" s="1" t="s">
        <v>49</v>
      </c>
      <c r="T2106" s="7">
        <v>104494.005</v>
      </c>
      <c r="U2106" s="7">
        <v>93011.243000000002</v>
      </c>
      <c r="V2106" s="7">
        <v>95499.172000000006</v>
      </c>
      <c r="W2106" s="7">
        <v>98395.660999999993</v>
      </c>
      <c r="X2106" s="7">
        <v>107623.694</v>
      </c>
      <c r="Y2106" s="7">
        <v>106058.85</v>
      </c>
      <c r="Z2106" s="7">
        <v>104494.005</v>
      </c>
      <c r="AA2106" s="7">
        <v>101502.382</v>
      </c>
      <c r="AB2106" s="8">
        <v>100</v>
      </c>
      <c r="AC2106" s="8">
        <v>100</v>
      </c>
      <c r="AD2106" s="5" t="s">
        <v>42</v>
      </c>
      <c r="AE2106" s="5" t="s">
        <v>42</v>
      </c>
      <c r="AF2106" s="7">
        <v>93324457</v>
      </c>
      <c r="AG2106" s="7">
        <v>93324457</v>
      </c>
      <c r="AH2106" s="7">
        <v>93507103</v>
      </c>
      <c r="AI2106" s="5">
        <v>34.22</v>
      </c>
      <c r="AJ2106" s="7">
        <v>145</v>
      </c>
      <c r="AK2106" s="7">
        <v>31934081</v>
      </c>
      <c r="AL2106" s="6">
        <v>332.75312400000001</v>
      </c>
      <c r="AM2106" s="7" t="s">
        <v>42</v>
      </c>
      <c r="AN2106" s="5" t="s">
        <v>42</v>
      </c>
    </row>
    <row r="2107" spans="1:40" x14ac:dyDescent="0.3">
      <c r="A2107" s="4" t="s">
        <v>2156</v>
      </c>
      <c r="B2107" s="2">
        <v>5292029</v>
      </c>
      <c r="C2107" s="1" t="s">
        <v>54</v>
      </c>
      <c r="D2107" s="5">
        <v>958.03640789999997</v>
      </c>
      <c r="E2107" s="6">
        <v>1031.4194070000001</v>
      </c>
      <c r="F2107" s="6" t="s">
        <v>42</v>
      </c>
      <c r="G2107" s="5">
        <v>-0.252</v>
      </c>
      <c r="H2107" s="5" t="s">
        <v>799</v>
      </c>
      <c r="I2107" s="5">
        <v>-0.252</v>
      </c>
      <c r="J2107" s="5" t="s">
        <v>799</v>
      </c>
      <c r="K2107" s="5">
        <v>8.1855259399999998</v>
      </c>
      <c r="L2107" s="5">
        <v>3.3930958600000003</v>
      </c>
      <c r="M2107" s="5">
        <v>5.2961029999999996</v>
      </c>
      <c r="N2107" s="5" t="s">
        <v>42</v>
      </c>
      <c r="O2107" s="5" t="s">
        <v>42</v>
      </c>
      <c r="P2107" s="5">
        <v>2.06168</v>
      </c>
      <c r="Q2107" s="5">
        <v>21.232669999999999</v>
      </c>
      <c r="R2107" s="5">
        <v>21.232669999999999</v>
      </c>
      <c r="S2107" s="1" t="s">
        <v>49</v>
      </c>
      <c r="T2107" s="7">
        <v>423431</v>
      </c>
      <c r="U2107" s="7">
        <v>340745</v>
      </c>
      <c r="V2107" s="7">
        <v>171075</v>
      </c>
      <c r="W2107" s="7">
        <v>79298</v>
      </c>
      <c r="X2107" s="7">
        <v>500281</v>
      </c>
      <c r="Y2107" s="7">
        <v>475073</v>
      </c>
      <c r="Z2107" s="7">
        <v>450768</v>
      </c>
      <c r="AA2107" s="7">
        <v>423431</v>
      </c>
      <c r="AB2107" s="5">
        <v>47.982999999999997</v>
      </c>
      <c r="AC2107" s="5">
        <v>53.113</v>
      </c>
      <c r="AD2107" s="8">
        <v>4.601</v>
      </c>
      <c r="AE2107" s="8">
        <v>8.9990000000000006</v>
      </c>
      <c r="AF2107" s="7">
        <v>11105997</v>
      </c>
      <c r="AG2107" s="7">
        <v>10945658</v>
      </c>
      <c r="AH2107" s="7">
        <v>10281902</v>
      </c>
      <c r="AI2107" s="5">
        <v>40.58</v>
      </c>
      <c r="AJ2107" s="7">
        <v>144</v>
      </c>
      <c r="AK2107" s="7">
        <v>4505055</v>
      </c>
      <c r="AL2107" s="6">
        <v>388.78624600000001</v>
      </c>
      <c r="AM2107" s="7">
        <v>6521237</v>
      </c>
      <c r="AN2107" s="5">
        <v>58.743360000000003</v>
      </c>
    </row>
    <row r="2108" spans="1:40" x14ac:dyDescent="0.3">
      <c r="A2108" s="4" t="s">
        <v>2157</v>
      </c>
      <c r="B2108" s="2">
        <v>4912311</v>
      </c>
      <c r="C2108" s="1" t="s">
        <v>41</v>
      </c>
      <c r="D2108" s="5">
        <v>853.32411020999996</v>
      </c>
      <c r="E2108" s="6">
        <v>1132.6251099999999</v>
      </c>
      <c r="F2108" s="6" t="s">
        <v>42</v>
      </c>
      <c r="G2108" s="8">
        <v>1.07</v>
      </c>
      <c r="H2108" s="5">
        <v>8.0626429999999996</v>
      </c>
      <c r="I2108" s="8">
        <v>1.07</v>
      </c>
      <c r="J2108" s="5">
        <v>8.0626429999999996</v>
      </c>
      <c r="K2108" s="5">
        <v>2.6363266399999996</v>
      </c>
      <c r="L2108" s="5">
        <v>0.93309648000000001</v>
      </c>
      <c r="M2108" s="5">
        <v>20.150337</v>
      </c>
      <c r="N2108" s="5" t="s">
        <v>42</v>
      </c>
      <c r="O2108" s="5" t="s">
        <v>42</v>
      </c>
      <c r="P2108" s="5">
        <v>1.5353110000000001</v>
      </c>
      <c r="Q2108" s="5">
        <v>5.7078819999999997</v>
      </c>
      <c r="R2108" s="5">
        <v>5.7078819999999997</v>
      </c>
      <c r="S2108" s="1" t="s">
        <v>49</v>
      </c>
      <c r="T2108" s="7">
        <v>836523</v>
      </c>
      <c r="U2108" s="7">
        <v>782358</v>
      </c>
      <c r="V2108" s="7">
        <v>626720</v>
      </c>
      <c r="W2108" s="7">
        <v>395521</v>
      </c>
      <c r="X2108" s="7">
        <v>737717</v>
      </c>
      <c r="Y2108" s="7">
        <v>787880</v>
      </c>
      <c r="Z2108" s="7">
        <v>806076</v>
      </c>
      <c r="AA2108" s="7">
        <v>836523</v>
      </c>
      <c r="AB2108" s="5">
        <v>36.426000000000002</v>
      </c>
      <c r="AC2108" s="5">
        <v>40.258000000000003</v>
      </c>
      <c r="AD2108" s="5">
        <v>23.821999999999999</v>
      </c>
      <c r="AE2108" s="5">
        <v>26.058</v>
      </c>
      <c r="AF2108" s="7">
        <v>21952581</v>
      </c>
      <c r="AG2108" s="7">
        <v>21987685</v>
      </c>
      <c r="AH2108" s="7">
        <v>22015196</v>
      </c>
      <c r="AI2108" s="5">
        <v>78.94</v>
      </c>
      <c r="AJ2108" s="7">
        <v>300</v>
      </c>
      <c r="AK2108" s="7">
        <v>17330284</v>
      </c>
      <c r="AL2108" s="6">
        <v>673.62813900000003</v>
      </c>
      <c r="AM2108" s="7">
        <v>14187305</v>
      </c>
      <c r="AN2108" s="5">
        <v>64.624979999999994</v>
      </c>
    </row>
    <row r="2109" spans="1:40" x14ac:dyDescent="0.3">
      <c r="A2109" s="4" t="s">
        <v>2158</v>
      </c>
      <c r="B2109" s="2">
        <v>5180848</v>
      </c>
      <c r="C2109" s="1" t="s">
        <v>54</v>
      </c>
      <c r="D2109" s="5">
        <v>1155.5401664000001</v>
      </c>
      <c r="E2109" s="6">
        <v>1136.4681660000001</v>
      </c>
      <c r="F2109" s="6" t="s">
        <v>42</v>
      </c>
      <c r="G2109" s="5">
        <v>-3.2000000000000001E-2</v>
      </c>
      <c r="H2109" s="5" t="s">
        <v>799</v>
      </c>
      <c r="I2109" s="5">
        <v>-3.2000000000000001E-2</v>
      </c>
      <c r="J2109" s="5" t="s">
        <v>799</v>
      </c>
      <c r="K2109" s="5" t="s">
        <v>799</v>
      </c>
      <c r="L2109" s="5">
        <v>44.080996880000001</v>
      </c>
      <c r="M2109" s="5">
        <v>39.971750999999998</v>
      </c>
      <c r="N2109" s="5" t="s">
        <v>42</v>
      </c>
      <c r="O2109" s="5" t="s">
        <v>42</v>
      </c>
      <c r="P2109" s="5">
        <v>4.7140510000000004</v>
      </c>
      <c r="Q2109" s="5">
        <v>97.304522000000006</v>
      </c>
      <c r="R2109" s="5">
        <v>97.304522000000006</v>
      </c>
      <c r="S2109" s="1" t="s">
        <v>49</v>
      </c>
      <c r="T2109" s="7">
        <v>218019</v>
      </c>
      <c r="U2109" s="7">
        <v>193234</v>
      </c>
      <c r="V2109" s="7">
        <v>137668</v>
      </c>
      <c r="W2109" s="7">
        <v>93486</v>
      </c>
      <c r="X2109" s="7">
        <v>241081</v>
      </c>
      <c r="Y2109" s="7">
        <v>231207</v>
      </c>
      <c r="Z2109" s="7">
        <v>224251</v>
      </c>
      <c r="AA2109" s="7">
        <v>218019</v>
      </c>
      <c r="AB2109" s="5">
        <v>78.400999999999996</v>
      </c>
      <c r="AC2109" s="5">
        <v>78.594999999999999</v>
      </c>
      <c r="AD2109" s="5">
        <v>-9.0980000000000008</v>
      </c>
      <c r="AE2109" s="8">
        <v>1.0720000000000001</v>
      </c>
      <c r="AF2109" s="7">
        <v>81663616</v>
      </c>
      <c r="AG2109" s="7">
        <v>80919283</v>
      </c>
      <c r="AH2109" s="7">
        <v>78271804</v>
      </c>
      <c r="AI2109" s="5">
        <v>34.58</v>
      </c>
      <c r="AJ2109" s="7">
        <v>107</v>
      </c>
      <c r="AK2109" s="7">
        <v>28243187</v>
      </c>
      <c r="AL2109" s="6">
        <v>399.641096</v>
      </c>
      <c r="AM2109" s="7">
        <v>38538911</v>
      </c>
      <c r="AN2109" s="5">
        <v>47.192270000000001</v>
      </c>
    </row>
    <row r="2110" spans="1:40" x14ac:dyDescent="0.3">
      <c r="A2110" s="4" t="s">
        <v>2159</v>
      </c>
      <c r="B2110" s="2">
        <v>4309485</v>
      </c>
      <c r="C2110" s="1" t="s">
        <v>41</v>
      </c>
      <c r="D2110" s="5">
        <v>954.66442400999995</v>
      </c>
      <c r="E2110" s="6">
        <v>1436.8234239999999</v>
      </c>
      <c r="F2110" s="6">
        <v>1448.4494239999999</v>
      </c>
      <c r="G2110" s="5">
        <v>0.08</v>
      </c>
      <c r="H2110" s="5">
        <v>17.651163</v>
      </c>
      <c r="I2110" s="5">
        <v>0.08</v>
      </c>
      <c r="J2110" s="5">
        <v>17.651163</v>
      </c>
      <c r="K2110" s="5" t="s">
        <v>799</v>
      </c>
      <c r="L2110" s="5">
        <v>18.15789474</v>
      </c>
      <c r="M2110" s="5">
        <v>11.990520999999999</v>
      </c>
      <c r="N2110" s="5">
        <v>25.089392744705702</v>
      </c>
      <c r="O2110" s="5">
        <v>75.4881175149699</v>
      </c>
      <c r="P2110" s="5">
        <v>3.5501670000000001</v>
      </c>
      <c r="Q2110" s="5">
        <v>10.42506</v>
      </c>
      <c r="R2110" s="5">
        <v>10.42506</v>
      </c>
      <c r="S2110" s="1" t="s">
        <v>49</v>
      </c>
      <c r="T2110" s="7">
        <v>397577</v>
      </c>
      <c r="U2110" s="7">
        <v>404067</v>
      </c>
      <c r="V2110" s="7">
        <v>335716</v>
      </c>
      <c r="W2110" s="7">
        <v>269718</v>
      </c>
      <c r="X2110" s="7">
        <v>404720</v>
      </c>
      <c r="Y2110" s="7">
        <v>402140</v>
      </c>
      <c r="Z2110" s="7">
        <v>403302</v>
      </c>
      <c r="AA2110" s="7">
        <v>397577</v>
      </c>
      <c r="AB2110" s="8">
        <v>66.56</v>
      </c>
      <c r="AC2110" s="5">
        <v>66.295000000000002</v>
      </c>
      <c r="AD2110" s="5">
        <v>34.927999999999997</v>
      </c>
      <c r="AE2110" s="5">
        <v>29.991</v>
      </c>
      <c r="AF2110" s="7">
        <v>126140650</v>
      </c>
      <c r="AG2110" s="7">
        <v>126882774</v>
      </c>
      <c r="AH2110" s="7">
        <v>128839816</v>
      </c>
      <c r="AI2110" s="5">
        <v>47.39</v>
      </c>
      <c r="AJ2110" s="7">
        <v>211</v>
      </c>
      <c r="AK2110" s="7">
        <v>59607921</v>
      </c>
      <c r="AL2110" s="6">
        <v>452.42412000000002</v>
      </c>
      <c r="AM2110" s="7">
        <v>61508479</v>
      </c>
      <c r="AN2110" s="5">
        <v>48.90193</v>
      </c>
    </row>
    <row r="2111" spans="1:40" x14ac:dyDescent="0.3">
      <c r="A2111" s="4" t="s">
        <v>2160</v>
      </c>
      <c r="B2111" s="2">
        <v>4992327</v>
      </c>
      <c r="C2111" s="1" t="s">
        <v>54</v>
      </c>
      <c r="D2111" s="5">
        <v>962.26558376000003</v>
      </c>
      <c r="E2111" s="6">
        <v>848.73458300000004</v>
      </c>
      <c r="F2111" s="6" t="s">
        <v>42</v>
      </c>
      <c r="G2111" s="5">
        <v>0.28799999999999998</v>
      </c>
      <c r="H2111" s="5">
        <v>41.677281999999998</v>
      </c>
      <c r="I2111" s="5">
        <v>0.28799999999999998</v>
      </c>
      <c r="J2111" s="5">
        <v>41.677281999999998</v>
      </c>
      <c r="K2111" s="5">
        <v>2.5116755199999998</v>
      </c>
      <c r="L2111" s="5">
        <v>1.4151317399999999</v>
      </c>
      <c r="M2111" s="5">
        <v>19.493545000000001</v>
      </c>
      <c r="N2111" s="5" t="s">
        <v>42</v>
      </c>
      <c r="O2111" s="5" t="s">
        <v>42</v>
      </c>
      <c r="P2111" s="5">
        <v>1.6833689999999999</v>
      </c>
      <c r="Q2111" s="5">
        <v>12.430662999999999</v>
      </c>
      <c r="R2111" s="5">
        <v>12.430662999999999</v>
      </c>
      <c r="S2111" s="1" t="s">
        <v>49</v>
      </c>
      <c r="T2111" s="7">
        <v>503877</v>
      </c>
      <c r="U2111" s="7">
        <v>488398</v>
      </c>
      <c r="V2111" s="7">
        <v>488098</v>
      </c>
      <c r="W2111" s="7">
        <v>434395</v>
      </c>
      <c r="X2111" s="7">
        <v>504188</v>
      </c>
      <c r="Y2111" s="7">
        <v>509274</v>
      </c>
      <c r="Z2111" s="7">
        <v>505908</v>
      </c>
      <c r="AA2111" s="7">
        <v>503877</v>
      </c>
      <c r="AB2111" s="5">
        <v>44.057000000000002</v>
      </c>
      <c r="AC2111" s="5">
        <v>45.033999999999999</v>
      </c>
      <c r="AD2111" s="5">
        <v>13.226000000000001</v>
      </c>
      <c r="AE2111" s="5">
        <v>13.260999999999999</v>
      </c>
      <c r="AF2111" s="7">
        <v>24510076</v>
      </c>
      <c r="AG2111" s="7">
        <v>25147616</v>
      </c>
      <c r="AH2111" s="7">
        <v>25785903</v>
      </c>
      <c r="AI2111" s="5">
        <v>89.34</v>
      </c>
      <c r="AJ2111" s="7">
        <v>250</v>
      </c>
      <c r="AK2111" s="7">
        <v>21898250</v>
      </c>
      <c r="AL2111" s="6">
        <v>859.72529499999996</v>
      </c>
      <c r="AM2111" s="7">
        <v>24366073</v>
      </c>
      <c r="AN2111" s="5">
        <v>99.412469999999999</v>
      </c>
    </row>
    <row r="2112" spans="1:40" x14ac:dyDescent="0.3">
      <c r="A2112" s="4" t="s">
        <v>2161</v>
      </c>
      <c r="B2112" s="2">
        <v>4666985</v>
      </c>
      <c r="C2112" s="1" t="s">
        <v>54</v>
      </c>
      <c r="D2112" s="5">
        <v>1189.2987267799999</v>
      </c>
      <c r="E2112" s="6">
        <v>2865.519726</v>
      </c>
      <c r="F2112" s="6">
        <v>2877.2337269999998</v>
      </c>
      <c r="G2112" s="5">
        <v>-3.9E-2</v>
      </c>
      <c r="H2112" s="5" t="s">
        <v>799</v>
      </c>
      <c r="I2112" s="5">
        <v>-3.9E-2</v>
      </c>
      <c r="J2112" s="5" t="s">
        <v>799</v>
      </c>
      <c r="K2112" s="5">
        <v>8.6429258900000008</v>
      </c>
      <c r="L2112" s="5">
        <v>1.19050776</v>
      </c>
      <c r="M2112" s="5" t="s">
        <v>799</v>
      </c>
      <c r="N2112" s="5" t="s">
        <v>799</v>
      </c>
      <c r="O2112" s="5">
        <v>3.5296501550255099</v>
      </c>
      <c r="P2112" s="5">
        <v>1.079113</v>
      </c>
      <c r="Q2112" s="5">
        <v>5.7086610000000002</v>
      </c>
      <c r="R2112" s="5">
        <v>5.7086610000000002</v>
      </c>
      <c r="S2112" s="1" t="s">
        <v>49</v>
      </c>
      <c r="T2112" s="7">
        <v>2573233</v>
      </c>
      <c r="U2112" s="7">
        <v>3033990</v>
      </c>
      <c r="V2112" s="7">
        <v>2622110</v>
      </c>
      <c r="W2112" s="7">
        <v>1950929</v>
      </c>
      <c r="X2112" s="7">
        <v>2655440</v>
      </c>
      <c r="Y2112" s="7">
        <v>2595298</v>
      </c>
      <c r="Z2112" s="7">
        <v>2485697</v>
      </c>
      <c r="AA2112" s="7">
        <v>2573233</v>
      </c>
      <c r="AB2112" s="8">
        <v>11.522</v>
      </c>
      <c r="AC2112" s="5">
        <v>17.077000000000002</v>
      </c>
      <c r="AD2112" s="8">
        <v>10.51</v>
      </c>
      <c r="AE2112" s="5">
        <v>17.867999999999999</v>
      </c>
      <c r="AF2112" s="7">
        <v>132438000</v>
      </c>
      <c r="AG2112" s="7">
        <v>132438611</v>
      </c>
      <c r="AH2112" s="7">
        <v>132438000</v>
      </c>
      <c r="AI2112" s="8">
        <v>1.25</v>
      </c>
      <c r="AJ2112" s="7">
        <v>25</v>
      </c>
      <c r="AK2112" s="7">
        <v>1654520</v>
      </c>
      <c r="AL2112" s="6">
        <v>14.857589000000001</v>
      </c>
      <c r="AM2112" s="7">
        <v>46783483</v>
      </c>
      <c r="AN2112" s="5">
        <v>35.324660000000002</v>
      </c>
    </row>
    <row r="2113" spans="1:40" x14ac:dyDescent="0.3">
      <c r="A2113" s="4" t="s">
        <v>2162</v>
      </c>
      <c r="B2113" s="2">
        <v>6543220</v>
      </c>
      <c r="C2113" s="1" t="s">
        <v>54</v>
      </c>
      <c r="D2113" s="5">
        <v>970.26584307999997</v>
      </c>
      <c r="E2113" s="6">
        <v>1194.4658429999999</v>
      </c>
      <c r="F2113" s="6">
        <v>1194.4658429999999</v>
      </c>
      <c r="G2113" s="5">
        <v>-5.3999999999999999E-2</v>
      </c>
      <c r="H2113" s="5" t="s">
        <v>799</v>
      </c>
      <c r="I2113" s="5">
        <v>-5.3999999999999999E-2</v>
      </c>
      <c r="J2113" s="5" t="s">
        <v>799</v>
      </c>
      <c r="K2113" s="5" t="s">
        <v>799</v>
      </c>
      <c r="L2113" s="5">
        <v>2.4831168799999999</v>
      </c>
      <c r="M2113" s="5">
        <v>38.861789000000002</v>
      </c>
      <c r="N2113" s="5" t="s">
        <v>799</v>
      </c>
      <c r="O2113" s="5" t="s">
        <v>799</v>
      </c>
      <c r="P2113" s="5">
        <v>3.0354909999999999</v>
      </c>
      <c r="Q2113" s="5">
        <v>12.135797</v>
      </c>
      <c r="R2113" s="5">
        <v>12.135797</v>
      </c>
      <c r="S2113" s="1" t="s">
        <v>49</v>
      </c>
      <c r="T2113" s="7">
        <v>382800</v>
      </c>
      <c r="U2113" s="7">
        <v>325900</v>
      </c>
      <c r="V2113" s="7">
        <v>145500</v>
      </c>
      <c r="W2113" s="7">
        <v>127400</v>
      </c>
      <c r="X2113" s="7">
        <v>393500</v>
      </c>
      <c r="Y2113" s="7">
        <v>393400</v>
      </c>
      <c r="Z2113" s="7">
        <v>393900</v>
      </c>
      <c r="AA2113" s="7">
        <v>382800</v>
      </c>
      <c r="AB2113" s="5">
        <v>64.367999999999995</v>
      </c>
      <c r="AC2113" s="5">
        <v>64.879000000000005</v>
      </c>
      <c r="AD2113" s="5">
        <v>22.806000000000001</v>
      </c>
      <c r="AE2113" s="5">
        <v>24.574000000000002</v>
      </c>
      <c r="AF2113" s="7">
        <v>203220000</v>
      </c>
      <c r="AG2113" s="7">
        <v>203926000</v>
      </c>
      <c r="AH2113" s="7">
        <v>62890000</v>
      </c>
      <c r="AI2113" s="5">
        <v>6.39</v>
      </c>
      <c r="AJ2113" s="7">
        <v>93</v>
      </c>
      <c r="AK2113" s="7">
        <v>12975529</v>
      </c>
      <c r="AL2113" s="6">
        <v>62.023027999999996</v>
      </c>
      <c r="AM2113" s="7">
        <v>18461514</v>
      </c>
      <c r="AN2113" s="8">
        <v>9.0950399999999991</v>
      </c>
    </row>
    <row r="2114" spans="1:40" x14ac:dyDescent="0.3">
      <c r="A2114" s="4" t="s">
        <v>2163</v>
      </c>
      <c r="B2114" s="2">
        <v>4627536</v>
      </c>
      <c r="C2114" s="1" t="s">
        <v>41</v>
      </c>
      <c r="D2114" s="5">
        <v>966.88913057000002</v>
      </c>
      <c r="E2114" s="6">
        <v>889.94012999999995</v>
      </c>
      <c r="F2114" s="6">
        <v>927.34413099999995</v>
      </c>
      <c r="G2114" s="5">
        <v>0.188</v>
      </c>
      <c r="H2114" s="5">
        <v>48.983051000000003</v>
      </c>
      <c r="I2114" s="5">
        <v>0.188</v>
      </c>
      <c r="J2114" s="5">
        <v>48.983051000000003</v>
      </c>
      <c r="K2114" s="5">
        <v>15.13089005</v>
      </c>
      <c r="L2114" s="5">
        <v>2.7198836399999999</v>
      </c>
      <c r="M2114" s="5">
        <v>29.793814000000001</v>
      </c>
      <c r="N2114" s="5">
        <v>32.686906427428198</v>
      </c>
      <c r="O2114" s="5">
        <v>30.114527626284001</v>
      </c>
      <c r="P2114" s="5">
        <v>3.0901559999999999</v>
      </c>
      <c r="Q2114" s="5">
        <v>19.954709000000001</v>
      </c>
      <c r="R2114" s="5">
        <v>19.954709000000001</v>
      </c>
      <c r="S2114" s="1" t="s">
        <v>49</v>
      </c>
      <c r="T2114" s="7">
        <v>279063</v>
      </c>
      <c r="U2114" s="7">
        <v>266826</v>
      </c>
      <c r="V2114" s="7">
        <v>256712</v>
      </c>
      <c r="W2114" s="7">
        <v>244826</v>
      </c>
      <c r="X2114" s="7">
        <v>287992</v>
      </c>
      <c r="Y2114" s="7">
        <v>285235</v>
      </c>
      <c r="Z2114" s="7">
        <v>282877</v>
      </c>
      <c r="AA2114" s="7">
        <v>279063</v>
      </c>
      <c r="AB2114" s="8">
        <v>65.95</v>
      </c>
      <c r="AC2114" s="5">
        <v>66.375</v>
      </c>
      <c r="AD2114" s="8">
        <v>12.576000000000001</v>
      </c>
      <c r="AE2114" s="5">
        <v>13.944000000000001</v>
      </c>
      <c r="AF2114" s="7">
        <v>30415000</v>
      </c>
      <c r="AG2114" s="7">
        <v>30408000</v>
      </c>
      <c r="AH2114" s="7">
        <v>30590000</v>
      </c>
      <c r="AI2114" s="5">
        <v>74.239999999999995</v>
      </c>
      <c r="AJ2114" s="7">
        <v>265</v>
      </c>
      <c r="AK2114" s="7">
        <v>22580793</v>
      </c>
      <c r="AL2114" s="6">
        <v>717.84340899999995</v>
      </c>
      <c r="AM2114" s="7">
        <v>23930107</v>
      </c>
      <c r="AN2114" s="5">
        <v>78.678939999999997</v>
      </c>
    </row>
    <row r="2115" spans="1:40" x14ac:dyDescent="0.3">
      <c r="A2115" s="4" t="s">
        <v>2164</v>
      </c>
      <c r="B2115" s="2">
        <v>4994753</v>
      </c>
      <c r="C2115" s="1" t="s">
        <v>41</v>
      </c>
      <c r="D2115" s="5">
        <v>871.31403599999999</v>
      </c>
      <c r="E2115" s="6">
        <v>1056.9510359999999</v>
      </c>
      <c r="F2115" s="6" t="s">
        <v>42</v>
      </c>
      <c r="G2115" s="5">
        <v>-0.12</v>
      </c>
      <c r="H2115" s="5" t="s">
        <v>799</v>
      </c>
      <c r="I2115" s="5">
        <v>-0.12</v>
      </c>
      <c r="J2115" s="5" t="s">
        <v>799</v>
      </c>
      <c r="K2115" s="5">
        <v>2.1333845899999999</v>
      </c>
      <c r="L2115" s="5">
        <v>1.0551330800000001</v>
      </c>
      <c r="M2115" s="5">
        <v>9.7883600000000008</v>
      </c>
      <c r="N2115" s="5" t="s">
        <v>42</v>
      </c>
      <c r="O2115" s="5" t="s">
        <v>42</v>
      </c>
      <c r="P2115" s="5">
        <v>0.97840300000000002</v>
      </c>
      <c r="Q2115" s="5">
        <v>4.4076909999999998</v>
      </c>
      <c r="R2115" s="5">
        <v>4.4076909999999998</v>
      </c>
      <c r="S2115" s="1" t="s">
        <v>49</v>
      </c>
      <c r="T2115" s="7">
        <v>1207458</v>
      </c>
      <c r="U2115" s="7">
        <v>967996</v>
      </c>
      <c r="V2115" s="7">
        <v>607284</v>
      </c>
      <c r="W2115" s="7">
        <v>645262</v>
      </c>
      <c r="X2115" s="7">
        <v>1080282</v>
      </c>
      <c r="Y2115" s="7">
        <v>1115447</v>
      </c>
      <c r="Z2115" s="7">
        <v>1146862</v>
      </c>
      <c r="AA2115" s="7">
        <v>1207458</v>
      </c>
      <c r="AB2115" s="5">
        <v>27.646000000000001</v>
      </c>
      <c r="AC2115" s="5">
        <v>26.324999999999999</v>
      </c>
      <c r="AD2115" s="5">
        <v>16.591999999999999</v>
      </c>
      <c r="AE2115" s="5">
        <v>14.019</v>
      </c>
      <c r="AF2115" s="7">
        <v>78495000</v>
      </c>
      <c r="AG2115" s="7">
        <v>78452000</v>
      </c>
      <c r="AH2115" s="7">
        <v>79022000</v>
      </c>
      <c r="AI2115" s="5">
        <v>51.54</v>
      </c>
      <c r="AJ2115" s="7">
        <v>211</v>
      </c>
      <c r="AK2115" s="7">
        <v>40459787</v>
      </c>
      <c r="AL2115" s="6">
        <v>449.103635</v>
      </c>
      <c r="AM2115" s="7">
        <v>44142983</v>
      </c>
      <c r="AN2115" s="5">
        <v>56.235419999999998</v>
      </c>
    </row>
    <row r="2116" spans="1:40" x14ac:dyDescent="0.3">
      <c r="A2116" s="4" t="s">
        <v>2165</v>
      </c>
      <c r="B2116" s="2">
        <v>4142572</v>
      </c>
      <c r="C2116" s="1" t="s">
        <v>41</v>
      </c>
      <c r="D2116" s="5">
        <v>996.15738439999996</v>
      </c>
      <c r="E2116" s="6">
        <v>1079.7163840000001</v>
      </c>
      <c r="F2116" s="6" t="s">
        <v>42</v>
      </c>
      <c r="G2116" s="5">
        <v>1</v>
      </c>
      <c r="H2116" s="5">
        <v>18.502154999999998</v>
      </c>
      <c r="I2116" s="5">
        <v>1</v>
      </c>
      <c r="J2116" s="5">
        <v>18.502154999999998</v>
      </c>
      <c r="K2116" s="5">
        <v>3.3927442299999999</v>
      </c>
      <c r="L2116" s="5">
        <v>3.20515214</v>
      </c>
      <c r="M2116" s="5">
        <v>18.308807999999999</v>
      </c>
      <c r="N2116" s="5" t="s">
        <v>42</v>
      </c>
      <c r="O2116" s="5" t="s">
        <v>42</v>
      </c>
      <c r="P2116" s="5">
        <v>0.97370500000000004</v>
      </c>
      <c r="Q2116" s="5">
        <v>10.390879999999999</v>
      </c>
      <c r="R2116" s="5">
        <v>10.390879999999999</v>
      </c>
      <c r="S2116" s="1" t="s">
        <v>47</v>
      </c>
      <c r="T2116" s="7">
        <v>1066783</v>
      </c>
      <c r="U2116" s="7">
        <v>999686</v>
      </c>
      <c r="V2116" s="7">
        <v>955868</v>
      </c>
      <c r="W2116" s="7">
        <v>858482</v>
      </c>
      <c r="X2116" s="7">
        <v>1108874</v>
      </c>
      <c r="Y2116" s="7">
        <v>1066783</v>
      </c>
      <c r="Z2116" s="7">
        <v>1031433</v>
      </c>
      <c r="AA2116" s="7">
        <v>998084</v>
      </c>
      <c r="AB2116" s="5">
        <v>20.073</v>
      </c>
      <c r="AC2116" s="5">
        <v>18.366</v>
      </c>
      <c r="AD2116" s="8">
        <v>9.9079999999999995</v>
      </c>
      <c r="AE2116" s="8">
        <v>8.9610000000000003</v>
      </c>
      <c r="AF2116" s="7">
        <v>11603464</v>
      </c>
      <c r="AG2116" s="7">
        <v>11603464</v>
      </c>
      <c r="AH2116" s="7">
        <v>11570457</v>
      </c>
      <c r="AI2116" s="5">
        <v>73.290000000000006</v>
      </c>
      <c r="AJ2116" s="7">
        <v>255</v>
      </c>
      <c r="AK2116" s="7">
        <v>8503933</v>
      </c>
      <c r="AL2116" s="6">
        <v>730.06264799999997</v>
      </c>
      <c r="AM2116" s="7">
        <v>8876782</v>
      </c>
      <c r="AN2116" s="5">
        <v>76.501140000000007</v>
      </c>
    </row>
    <row r="2117" spans="1:40" x14ac:dyDescent="0.3">
      <c r="A2117" s="4" t="s">
        <v>2166</v>
      </c>
      <c r="B2117" s="2">
        <v>4880081</v>
      </c>
      <c r="C2117" s="1" t="s">
        <v>41</v>
      </c>
      <c r="D2117" s="5">
        <v>957.90410239000005</v>
      </c>
      <c r="E2117" s="6">
        <v>663.48410200000001</v>
      </c>
      <c r="F2117" s="6">
        <v>901.2821019999999</v>
      </c>
      <c r="G2117" s="5">
        <v>7.0000000000000007E-2</v>
      </c>
      <c r="H2117" s="5" t="s">
        <v>799</v>
      </c>
      <c r="I2117" s="5">
        <v>7.0000000000000007E-2</v>
      </c>
      <c r="J2117" s="5" t="s">
        <v>799</v>
      </c>
      <c r="K2117" s="5">
        <v>4.2413536599999997</v>
      </c>
      <c r="L2117" s="5">
        <v>3.1233739600000003</v>
      </c>
      <c r="M2117" s="5">
        <v>16.933927000000001</v>
      </c>
      <c r="N2117" s="5" t="s">
        <v>799</v>
      </c>
      <c r="O2117" s="5" t="s">
        <v>799</v>
      </c>
      <c r="P2117" s="5">
        <v>2.4860669999999998</v>
      </c>
      <c r="Q2117" s="5" t="s">
        <v>799</v>
      </c>
      <c r="R2117" s="5" t="s">
        <v>799</v>
      </c>
      <c r="S2117" s="1" t="s">
        <v>49</v>
      </c>
      <c r="T2117" s="7">
        <v>261292</v>
      </c>
      <c r="U2117" s="7">
        <v>293426</v>
      </c>
      <c r="V2117" s="7">
        <v>286496</v>
      </c>
      <c r="W2117" s="7">
        <v>250027</v>
      </c>
      <c r="X2117" s="7">
        <v>266881</v>
      </c>
      <c r="Y2117" s="7">
        <v>259005</v>
      </c>
      <c r="Z2117" s="7">
        <v>257336</v>
      </c>
      <c r="AA2117" s="7">
        <v>261292</v>
      </c>
      <c r="AB2117" s="8">
        <v>80.209999999999994</v>
      </c>
      <c r="AC2117" s="5">
        <v>80.483999999999995</v>
      </c>
      <c r="AD2117" s="5">
        <v>-9.3889999999999993</v>
      </c>
      <c r="AE2117" s="5">
        <v>-2.5859999999999999</v>
      </c>
      <c r="AF2117" s="7">
        <v>41956001</v>
      </c>
      <c r="AG2117" s="7">
        <v>41857259</v>
      </c>
      <c r="AH2117" s="7">
        <v>42261637</v>
      </c>
      <c r="AI2117" s="5">
        <v>63.62</v>
      </c>
      <c r="AJ2117" s="7">
        <v>150</v>
      </c>
      <c r="AK2117" s="7">
        <v>26718918</v>
      </c>
      <c r="AL2117" s="6">
        <v>609.45851900000002</v>
      </c>
      <c r="AM2117" s="7">
        <v>29686084</v>
      </c>
      <c r="AN2117" s="8">
        <v>70.689700000000002</v>
      </c>
    </row>
    <row r="2118" spans="1:40" x14ac:dyDescent="0.3">
      <c r="A2118" s="4" t="s">
        <v>2167</v>
      </c>
      <c r="B2118" s="2">
        <v>5274032</v>
      </c>
      <c r="C2118" s="1" t="s">
        <v>54</v>
      </c>
      <c r="D2118" s="5">
        <v>1159.2437185799999</v>
      </c>
      <c r="E2118" s="6">
        <v>1117.7767180000001</v>
      </c>
      <c r="F2118" s="6" t="s">
        <v>42</v>
      </c>
      <c r="G2118" s="5">
        <v>-8.2000000000000003E-2</v>
      </c>
      <c r="H2118" s="5" t="s">
        <v>799</v>
      </c>
      <c r="I2118" s="5">
        <v>-8.2000000000000003E-2</v>
      </c>
      <c r="J2118" s="5" t="s">
        <v>799</v>
      </c>
      <c r="K2118" s="5">
        <v>16.78609062</v>
      </c>
      <c r="L2118" s="5">
        <v>16.78609062</v>
      </c>
      <c r="M2118" s="5">
        <v>157.72277199999999</v>
      </c>
      <c r="N2118" s="5" t="s">
        <v>42</v>
      </c>
      <c r="O2118" s="5" t="s">
        <v>42</v>
      </c>
      <c r="P2118" s="5">
        <v>5.7076890000000002</v>
      </c>
      <c r="Q2118" s="5" t="s">
        <v>799</v>
      </c>
      <c r="R2118" s="5">
        <v>-69.293702999999994</v>
      </c>
      <c r="S2118" s="1" t="s">
        <v>49</v>
      </c>
      <c r="T2118" s="7">
        <v>170468</v>
      </c>
      <c r="U2118" s="7">
        <v>142117</v>
      </c>
      <c r="V2118" s="7">
        <v>115871</v>
      </c>
      <c r="W2118" s="7">
        <v>79896</v>
      </c>
      <c r="X2118" s="7">
        <v>195837</v>
      </c>
      <c r="Y2118" s="7">
        <v>186995</v>
      </c>
      <c r="Z2118" s="7">
        <v>178076</v>
      </c>
      <c r="AA2118" s="7">
        <v>170468</v>
      </c>
      <c r="AB2118" s="5">
        <v>68.100999999999999</v>
      </c>
      <c r="AC2118" s="5">
        <v>70.680999999999997</v>
      </c>
      <c r="AD2118" s="5">
        <v>-13.882</v>
      </c>
      <c r="AE2118" s="5">
        <v>-11.161</v>
      </c>
      <c r="AF2118" s="7">
        <v>72517681</v>
      </c>
      <c r="AG2118" s="7">
        <v>71682267</v>
      </c>
      <c r="AH2118" s="7">
        <v>69341193</v>
      </c>
      <c r="AI2118" s="5">
        <v>45.16</v>
      </c>
      <c r="AJ2118" s="7">
        <v>196</v>
      </c>
      <c r="AK2118" s="7">
        <v>32863187</v>
      </c>
      <c r="AL2118" s="6">
        <v>523.51056800000003</v>
      </c>
      <c r="AM2118" s="7">
        <v>53753075</v>
      </c>
      <c r="AN2118" s="5">
        <v>73.865960000000001</v>
      </c>
    </row>
    <row r="2119" spans="1:40" x14ac:dyDescent="0.3">
      <c r="A2119" s="4" t="s">
        <v>2168</v>
      </c>
      <c r="B2119" s="2">
        <v>103068</v>
      </c>
      <c r="C2119" s="1" t="s">
        <v>54</v>
      </c>
      <c r="D2119" s="5">
        <v>934.20180649999998</v>
      </c>
      <c r="E2119" s="6">
        <v>2772.4118060000001</v>
      </c>
      <c r="F2119" s="6">
        <v>2993.3868069999999</v>
      </c>
      <c r="G2119" s="5">
        <v>0.48</v>
      </c>
      <c r="H2119" s="5">
        <v>21.005434782608699</v>
      </c>
      <c r="I2119" s="5">
        <v>0.48</v>
      </c>
      <c r="J2119" s="5">
        <v>21.005434782608699</v>
      </c>
      <c r="K2119" s="5">
        <v>5.9829721400000002</v>
      </c>
      <c r="L2119" s="5">
        <v>5.9830096996416895</v>
      </c>
      <c r="M2119" s="5">
        <v>8.1764329999999994</v>
      </c>
      <c r="N2119" s="5" t="s">
        <v>42</v>
      </c>
      <c r="O2119" s="5" t="s">
        <v>42</v>
      </c>
      <c r="P2119" s="5">
        <v>10.360051</v>
      </c>
      <c r="Q2119" s="5">
        <v>16.399922</v>
      </c>
      <c r="R2119" s="5">
        <v>17.319733187333298</v>
      </c>
      <c r="S2119" s="1" t="s">
        <v>49</v>
      </c>
      <c r="T2119" s="7">
        <v>257502</v>
      </c>
      <c r="U2119" s="7">
        <v>245936</v>
      </c>
      <c r="V2119" s="7">
        <v>239232</v>
      </c>
      <c r="W2119" s="7">
        <v>225347</v>
      </c>
      <c r="X2119" s="7">
        <v>267761</v>
      </c>
      <c r="Y2119" s="7">
        <v>264259</v>
      </c>
      <c r="Z2119" s="7">
        <v>261068</v>
      </c>
      <c r="AA2119" s="7">
        <v>257502</v>
      </c>
      <c r="AB2119" s="5">
        <v>73.897000000000006</v>
      </c>
      <c r="AC2119" s="5">
        <v>73.763000000000005</v>
      </c>
      <c r="AD2119" s="5">
        <v>63.143000000000001</v>
      </c>
      <c r="AE2119" s="5">
        <v>62.851999999999997</v>
      </c>
      <c r="AF2119" s="7">
        <v>24279719</v>
      </c>
      <c r="AG2119" s="7">
        <v>24256492</v>
      </c>
      <c r="AH2119" s="7">
        <v>24064211</v>
      </c>
      <c r="AI2119" s="8">
        <v>81.8</v>
      </c>
      <c r="AJ2119" s="7">
        <v>204</v>
      </c>
      <c r="AK2119" s="7">
        <v>19770527</v>
      </c>
      <c r="AL2119" s="6">
        <v>764.13086799999996</v>
      </c>
      <c r="AM2119" s="7">
        <v>13456181</v>
      </c>
      <c r="AN2119" s="8">
        <v>55.671199999999999</v>
      </c>
    </row>
    <row r="2120" spans="1:40" x14ac:dyDescent="0.3">
      <c r="A2120" s="4" t="s">
        <v>2169</v>
      </c>
      <c r="B2120" s="2">
        <v>102284</v>
      </c>
      <c r="C2120" s="1" t="s">
        <v>41</v>
      </c>
      <c r="D2120" s="5">
        <v>921.47838323999997</v>
      </c>
      <c r="E2120" s="6" t="s">
        <v>42</v>
      </c>
      <c r="F2120" s="6">
        <v>1247.2763830000001</v>
      </c>
      <c r="G2120" s="5">
        <v>0.46</v>
      </c>
      <c r="H2120" s="5">
        <v>13.0507614213198</v>
      </c>
      <c r="I2120" s="5">
        <v>0.46</v>
      </c>
      <c r="J2120" s="5">
        <v>13.0507614213198</v>
      </c>
      <c r="K2120" s="5">
        <v>1.2904860316864599</v>
      </c>
      <c r="L2120" s="5">
        <v>0.90429522594054901</v>
      </c>
      <c r="M2120" s="5">
        <v>9.9113340000000001</v>
      </c>
      <c r="N2120" s="5" t="s">
        <v>42</v>
      </c>
      <c r="O2120" s="5" t="s">
        <v>42</v>
      </c>
      <c r="P2120" s="5" t="s">
        <v>42</v>
      </c>
      <c r="Q2120" s="5" t="s">
        <v>42</v>
      </c>
      <c r="R2120" s="5" t="s">
        <v>42</v>
      </c>
      <c r="S2120" s="1" t="s">
        <v>49</v>
      </c>
      <c r="T2120" s="7">
        <v>270889</v>
      </c>
      <c r="U2120" s="7">
        <v>305015</v>
      </c>
      <c r="V2120" s="7">
        <v>303992</v>
      </c>
      <c r="W2120" s="7">
        <v>287815</v>
      </c>
      <c r="X2120" s="7">
        <v>249503</v>
      </c>
      <c r="Y2120" s="7">
        <v>254265</v>
      </c>
      <c r="Z2120" s="7">
        <v>264004</v>
      </c>
      <c r="AA2120" s="7">
        <v>270889</v>
      </c>
      <c r="AB2120" s="5" t="s">
        <v>42</v>
      </c>
      <c r="AC2120" s="5" t="s">
        <v>42</v>
      </c>
      <c r="AD2120" s="5" t="s">
        <v>42</v>
      </c>
      <c r="AE2120" s="5" t="s">
        <v>42</v>
      </c>
      <c r="AF2120" s="7">
        <v>35841430</v>
      </c>
      <c r="AG2120" s="7">
        <v>35840121</v>
      </c>
      <c r="AH2120" s="7">
        <v>35731275</v>
      </c>
      <c r="AI2120" s="5">
        <v>68.180000000000007</v>
      </c>
      <c r="AJ2120" s="7">
        <v>207</v>
      </c>
      <c r="AK2120" s="7">
        <v>24437207</v>
      </c>
      <c r="AL2120" s="6">
        <v>628.28059099999996</v>
      </c>
      <c r="AM2120" s="7">
        <v>35041529</v>
      </c>
      <c r="AN2120" s="5">
        <v>97.768730000000005</v>
      </c>
    </row>
    <row r="2121" spans="1:40" x14ac:dyDescent="0.3">
      <c r="A2121" s="4" t="s">
        <v>2170</v>
      </c>
      <c r="B2121" s="2">
        <v>4074586</v>
      </c>
      <c r="C2121" s="1" t="s">
        <v>54</v>
      </c>
      <c r="D2121" s="5">
        <v>906.53532082000004</v>
      </c>
      <c r="E2121" s="6">
        <v>2050.4013199999999</v>
      </c>
      <c r="F2121" s="6" t="s">
        <v>42</v>
      </c>
      <c r="G2121" s="5">
        <v>0.18</v>
      </c>
      <c r="H2121" s="5">
        <v>17.129496</v>
      </c>
      <c r="I2121" s="5">
        <v>0.18</v>
      </c>
      <c r="J2121" s="5">
        <v>17.129496</v>
      </c>
      <c r="K2121" s="5" t="s">
        <v>799</v>
      </c>
      <c r="L2121" s="5">
        <v>1.01634866</v>
      </c>
      <c r="M2121" s="5">
        <v>8.2359050000000007</v>
      </c>
      <c r="N2121" s="5" t="s">
        <v>42</v>
      </c>
      <c r="O2121" s="5" t="s">
        <v>42</v>
      </c>
      <c r="P2121" s="5">
        <v>0.668462</v>
      </c>
      <c r="Q2121" s="5">
        <v>6.4334490000000004</v>
      </c>
      <c r="R2121" s="5">
        <v>6.4334490000000004</v>
      </c>
      <c r="S2121" s="1" t="s">
        <v>49</v>
      </c>
      <c r="T2121" s="7">
        <v>3789254</v>
      </c>
      <c r="U2121" s="7">
        <v>5243242</v>
      </c>
      <c r="V2121" s="7">
        <v>3984235</v>
      </c>
      <c r="W2121" s="7">
        <v>2393714</v>
      </c>
      <c r="X2121" s="7">
        <v>3067341</v>
      </c>
      <c r="Y2121" s="7">
        <v>3233295</v>
      </c>
      <c r="Z2121" s="7">
        <v>3483909</v>
      </c>
      <c r="AA2121" s="7">
        <v>3789254</v>
      </c>
      <c r="AB2121" s="5">
        <v>32.976999999999997</v>
      </c>
      <c r="AC2121" s="5">
        <v>31.341000000000001</v>
      </c>
      <c r="AD2121" s="5">
        <v>13.242000000000001</v>
      </c>
      <c r="AE2121" s="8">
        <v>10.09</v>
      </c>
      <c r="AF2121" s="7">
        <v>38018000</v>
      </c>
      <c r="AG2121" s="7">
        <v>38000000</v>
      </c>
      <c r="AH2121" s="7">
        <v>37774000</v>
      </c>
      <c r="AI2121" s="5">
        <v>112.89</v>
      </c>
      <c r="AJ2121" s="7">
        <v>398</v>
      </c>
      <c r="AK2121" s="7">
        <v>42981302</v>
      </c>
      <c r="AL2121" s="6">
        <v>1023.3848</v>
      </c>
      <c r="AM2121" s="7">
        <v>37766729</v>
      </c>
      <c r="AN2121" s="5">
        <v>99.193690000000004</v>
      </c>
    </row>
    <row r="2122" spans="1:40" x14ac:dyDescent="0.3">
      <c r="A2122" s="4" t="s">
        <v>2171</v>
      </c>
      <c r="B2122" s="2">
        <v>4987110</v>
      </c>
      <c r="C2122" s="1" t="s">
        <v>54</v>
      </c>
      <c r="D2122" s="5">
        <v>900.79833499999995</v>
      </c>
      <c r="E2122" s="6">
        <v>1149.0043350000001</v>
      </c>
      <c r="F2122" s="6" t="s">
        <v>42</v>
      </c>
      <c r="G2122" s="5">
        <v>0.67</v>
      </c>
      <c r="H2122" s="5">
        <v>30.551378</v>
      </c>
      <c r="I2122" s="5">
        <v>0.67</v>
      </c>
      <c r="J2122" s="5">
        <v>30.551378</v>
      </c>
      <c r="K2122" s="5">
        <v>3.3707554499999999</v>
      </c>
      <c r="L2122" s="5">
        <v>1.3531814800000002</v>
      </c>
      <c r="M2122" s="5">
        <v>31.514994999999999</v>
      </c>
      <c r="N2122" s="5" t="s">
        <v>42</v>
      </c>
      <c r="O2122" s="5" t="s">
        <v>42</v>
      </c>
      <c r="P2122" s="5">
        <v>1.4702740000000001</v>
      </c>
      <c r="Q2122" s="5">
        <v>10.957874</v>
      </c>
      <c r="R2122" s="5">
        <v>10.957874</v>
      </c>
      <c r="S2122" s="1" t="s">
        <v>49</v>
      </c>
      <c r="T2122" s="7">
        <v>756992</v>
      </c>
      <c r="U2122" s="7">
        <v>712537</v>
      </c>
      <c r="V2122" s="7">
        <v>645413</v>
      </c>
      <c r="W2122" s="7">
        <v>628941</v>
      </c>
      <c r="X2122" s="7">
        <v>781490</v>
      </c>
      <c r="Y2122" s="7">
        <v>776328</v>
      </c>
      <c r="Z2122" s="7">
        <v>766648</v>
      </c>
      <c r="AA2122" s="7">
        <v>756992</v>
      </c>
      <c r="AB2122" s="5">
        <v>21.599</v>
      </c>
      <c r="AC2122" s="5">
        <v>24.765000000000001</v>
      </c>
      <c r="AD2122" s="8">
        <v>10.257</v>
      </c>
      <c r="AE2122" s="8">
        <v>11.996</v>
      </c>
      <c r="AF2122" s="7">
        <v>14776627</v>
      </c>
      <c r="AG2122" s="7">
        <v>14746921</v>
      </c>
      <c r="AH2122" s="7">
        <v>14596379</v>
      </c>
      <c r="AI2122" s="5">
        <v>85.77</v>
      </c>
      <c r="AJ2122" s="7">
        <v>188</v>
      </c>
      <c r="AK2122" s="7">
        <v>12676578</v>
      </c>
      <c r="AL2122" s="6">
        <v>772.637429</v>
      </c>
      <c r="AM2122" s="7">
        <v>13609010</v>
      </c>
      <c r="AN2122" s="5">
        <v>92.081559999999996</v>
      </c>
    </row>
    <row r="2123" spans="1:40" x14ac:dyDescent="0.3">
      <c r="A2123" s="4" t="s">
        <v>2172</v>
      </c>
      <c r="B2123" s="2">
        <v>106141912</v>
      </c>
      <c r="C2123" s="1" t="s">
        <v>41</v>
      </c>
      <c r="D2123" s="5">
        <v>804.17796305000002</v>
      </c>
      <c r="E2123" s="6">
        <v>2637.815963</v>
      </c>
      <c r="F2123" s="6" t="s">
        <v>42</v>
      </c>
      <c r="G2123" s="5">
        <v>-0.45500000000000002</v>
      </c>
      <c r="H2123" s="5" t="s">
        <v>799</v>
      </c>
      <c r="I2123" s="5">
        <v>-0.45500000000000002</v>
      </c>
      <c r="J2123" s="5" t="s">
        <v>799</v>
      </c>
      <c r="K2123" s="5">
        <v>16.713947989999998</v>
      </c>
      <c r="L2123" s="5">
        <v>2.16871166</v>
      </c>
      <c r="M2123" s="5" t="s">
        <v>799</v>
      </c>
      <c r="N2123" s="5" t="s">
        <v>42</v>
      </c>
      <c r="O2123" s="5" t="s">
        <v>42</v>
      </c>
      <c r="P2123" s="5">
        <v>7.9410910000000001</v>
      </c>
      <c r="Q2123" s="5">
        <v>141.20692500000001</v>
      </c>
      <c r="R2123" s="5">
        <v>141.20692500000001</v>
      </c>
      <c r="S2123" s="1" t="s">
        <v>49</v>
      </c>
      <c r="T2123" s="7">
        <v>320472</v>
      </c>
      <c r="U2123" s="7">
        <v>261966</v>
      </c>
      <c r="V2123" s="7">
        <v>120219</v>
      </c>
      <c r="W2123" s="7">
        <v>68562</v>
      </c>
      <c r="X2123" s="7">
        <v>332173</v>
      </c>
      <c r="Y2123" s="7">
        <v>329568</v>
      </c>
      <c r="Z2123" s="7">
        <v>326513</v>
      </c>
      <c r="AA2123" s="7">
        <v>320472</v>
      </c>
      <c r="AB2123" s="5">
        <v>20.844000000000001</v>
      </c>
      <c r="AC2123" s="5">
        <v>25.977</v>
      </c>
      <c r="AD2123" s="8">
        <v>12.316000000000001</v>
      </c>
      <c r="AE2123" s="5">
        <v>17.986999999999998</v>
      </c>
      <c r="AF2123" s="7">
        <v>113745115</v>
      </c>
      <c r="AG2123" s="7">
        <v>101704885</v>
      </c>
      <c r="AH2123" s="7">
        <v>99490386</v>
      </c>
      <c r="AI2123" s="5">
        <v>74.650000000000006</v>
      </c>
      <c r="AJ2123" s="7">
        <v>210</v>
      </c>
      <c r="AK2123" s="7">
        <v>84914811</v>
      </c>
      <c r="AL2123" s="6">
        <v>600.347713</v>
      </c>
      <c r="AM2123" s="7">
        <v>106685227</v>
      </c>
      <c r="AN2123" s="5">
        <v>93.793239999999997</v>
      </c>
    </row>
    <row r="2124" spans="1:40" x14ac:dyDescent="0.3">
      <c r="A2124" s="4" t="s">
        <v>2173</v>
      </c>
      <c r="B2124" s="2">
        <v>4812607</v>
      </c>
      <c r="C2124" s="1" t="s">
        <v>41</v>
      </c>
      <c r="D2124" s="5">
        <v>922.67925195999999</v>
      </c>
      <c r="E2124" s="6">
        <v>1795.929251</v>
      </c>
      <c r="F2124" s="6" t="s">
        <v>42</v>
      </c>
      <c r="G2124" s="5">
        <v>0.26800000000000002</v>
      </c>
      <c r="H2124" s="5">
        <v>13.227</v>
      </c>
      <c r="I2124" s="5">
        <v>0.26800000000000002</v>
      </c>
      <c r="J2124" s="5">
        <v>13.227</v>
      </c>
      <c r="K2124" s="5" t="s">
        <v>799</v>
      </c>
      <c r="L2124" s="5">
        <v>3.9358921400000004</v>
      </c>
      <c r="M2124" s="5">
        <v>4.8059799999999999</v>
      </c>
      <c r="N2124" s="5" t="s">
        <v>42</v>
      </c>
      <c r="O2124" s="5" t="s">
        <v>42</v>
      </c>
      <c r="P2124" s="5">
        <v>2.9969869999999998</v>
      </c>
      <c r="Q2124" s="5">
        <v>4.86334</v>
      </c>
      <c r="R2124" s="5">
        <v>4.86334</v>
      </c>
      <c r="S2124" s="1" t="s">
        <v>49</v>
      </c>
      <c r="T2124" s="7">
        <v>566767</v>
      </c>
      <c r="U2124" s="7">
        <v>463933</v>
      </c>
      <c r="V2124" s="7">
        <v>276868</v>
      </c>
      <c r="W2124" s="7">
        <v>310016</v>
      </c>
      <c r="X2124" s="7">
        <v>599245</v>
      </c>
      <c r="Y2124" s="7">
        <v>576653</v>
      </c>
      <c r="Z2124" s="7">
        <v>566923</v>
      </c>
      <c r="AA2124" s="7">
        <v>566767</v>
      </c>
      <c r="AB2124" s="5">
        <v>85.933999999999997</v>
      </c>
      <c r="AC2124" s="5">
        <v>86.665000000000006</v>
      </c>
      <c r="AD2124" s="8">
        <v>59.96</v>
      </c>
      <c r="AE2124" s="5">
        <v>61.046999999999997</v>
      </c>
      <c r="AF2124" s="7">
        <v>32230016</v>
      </c>
      <c r="AG2124" s="7">
        <v>32319577</v>
      </c>
      <c r="AH2124" s="7">
        <v>33061932</v>
      </c>
      <c r="AI2124" s="5">
        <v>116.46</v>
      </c>
      <c r="AJ2124" s="7">
        <v>307</v>
      </c>
      <c r="AK2124" s="7">
        <v>37558329</v>
      </c>
      <c r="AL2124" s="6">
        <v>1074.5437919999999</v>
      </c>
      <c r="AM2124" s="7">
        <v>30204009</v>
      </c>
      <c r="AN2124" s="5">
        <v>93.655159999999995</v>
      </c>
    </row>
    <row r="2125" spans="1:40" x14ac:dyDescent="0.3">
      <c r="A2125" s="4" t="s">
        <v>2174</v>
      </c>
      <c r="B2125" s="2">
        <v>4574295</v>
      </c>
      <c r="C2125" s="1" t="s">
        <v>54</v>
      </c>
      <c r="D2125" s="5">
        <v>885.28361282000003</v>
      </c>
      <c r="E2125" s="6">
        <v>1293.3836120000001</v>
      </c>
      <c r="F2125" s="6" t="s">
        <v>42</v>
      </c>
      <c r="G2125" s="5">
        <v>0.97</v>
      </c>
      <c r="H2125" s="5">
        <v>5.68764</v>
      </c>
      <c r="I2125" s="5">
        <v>0.97</v>
      </c>
      <c r="J2125" s="5">
        <v>5.68764</v>
      </c>
      <c r="K2125" s="5">
        <v>2.0345659199999999</v>
      </c>
      <c r="L2125" s="5">
        <v>1.6717305200000001</v>
      </c>
      <c r="M2125" s="5">
        <v>9.8578379999999992</v>
      </c>
      <c r="N2125" s="5" t="s">
        <v>42</v>
      </c>
      <c r="O2125" s="5" t="s">
        <v>42</v>
      </c>
      <c r="P2125" s="5">
        <v>0.30304900000000001</v>
      </c>
      <c r="Q2125" s="5">
        <v>3.9396390000000001</v>
      </c>
      <c r="R2125" s="5">
        <v>3.9396390000000001</v>
      </c>
      <c r="S2125" s="1" t="s">
        <v>49</v>
      </c>
      <c r="T2125" s="7">
        <v>4118300</v>
      </c>
      <c r="U2125" s="7">
        <v>3548300</v>
      </c>
      <c r="V2125" s="7">
        <v>3075700</v>
      </c>
      <c r="W2125" s="7">
        <v>2812100</v>
      </c>
      <c r="X2125" s="7">
        <v>4267900</v>
      </c>
      <c r="Y2125" s="7">
        <v>4253000</v>
      </c>
      <c r="Z2125" s="7">
        <v>4175500</v>
      </c>
      <c r="AA2125" s="7">
        <v>4118300</v>
      </c>
      <c r="AB2125" s="5">
        <v>19.076000000000001</v>
      </c>
      <c r="AC2125" s="5">
        <v>21.030999999999999</v>
      </c>
      <c r="AD2125" s="8">
        <v>6.0949999999999998</v>
      </c>
      <c r="AE2125" s="8">
        <v>7.1440000000000001</v>
      </c>
      <c r="AF2125" s="7">
        <v>17499983</v>
      </c>
      <c r="AG2125" s="7">
        <v>17492982</v>
      </c>
      <c r="AH2125" s="7">
        <v>17177281</v>
      </c>
      <c r="AI2125" s="5">
        <v>49.37</v>
      </c>
      <c r="AJ2125" s="7">
        <v>235</v>
      </c>
      <c r="AK2125" s="7">
        <v>8633752</v>
      </c>
      <c r="AL2125" s="6">
        <v>437.040526</v>
      </c>
      <c r="AM2125" s="7">
        <v>9703784</v>
      </c>
      <c r="AN2125" s="5">
        <v>55.485669999999999</v>
      </c>
    </row>
    <row r="2126" spans="1:40" x14ac:dyDescent="0.3">
      <c r="A2126" s="4" t="s">
        <v>2175</v>
      </c>
      <c r="B2126" s="2">
        <v>5317362</v>
      </c>
      <c r="C2126" s="1" t="s">
        <v>41</v>
      </c>
      <c r="D2126" s="5">
        <v>826.95182244</v>
      </c>
      <c r="E2126" s="6">
        <v>611.422822</v>
      </c>
      <c r="F2126" s="6" t="s">
        <v>42</v>
      </c>
      <c r="G2126" s="5">
        <v>-0.376</v>
      </c>
      <c r="H2126" s="5" t="s">
        <v>799</v>
      </c>
      <c r="I2126" s="5">
        <v>-0.376</v>
      </c>
      <c r="J2126" s="5" t="s">
        <v>799</v>
      </c>
      <c r="K2126" s="5">
        <v>3.8413387799999996</v>
      </c>
      <c r="L2126" s="5">
        <v>3.8413387799999996</v>
      </c>
      <c r="M2126" s="5" t="s">
        <v>799</v>
      </c>
      <c r="N2126" s="5" t="s">
        <v>42</v>
      </c>
      <c r="O2126" s="5" t="s">
        <v>42</v>
      </c>
      <c r="P2126" s="5" t="s">
        <v>42</v>
      </c>
      <c r="Q2126" s="5" t="s">
        <v>799</v>
      </c>
      <c r="R2126" s="5">
        <v>-8.9471710000000009</v>
      </c>
      <c r="S2126" s="1" t="s">
        <v>49</v>
      </c>
      <c r="T2126" s="7" t="s">
        <v>42</v>
      </c>
      <c r="U2126" s="7">
        <v>15000</v>
      </c>
      <c r="V2126" s="7" t="s">
        <v>42</v>
      </c>
      <c r="W2126" s="7" t="s">
        <v>42</v>
      </c>
      <c r="X2126" s="7" t="s">
        <v>42</v>
      </c>
      <c r="Y2126" s="7" t="s">
        <v>42</v>
      </c>
      <c r="Z2126" s="7" t="s">
        <v>42</v>
      </c>
      <c r="AA2126" s="7" t="s">
        <v>42</v>
      </c>
      <c r="AB2126" s="5" t="s">
        <v>42</v>
      </c>
      <c r="AC2126" s="5" t="s">
        <v>42</v>
      </c>
      <c r="AD2126" s="5" t="s">
        <v>42</v>
      </c>
      <c r="AE2126" s="5" t="s">
        <v>42</v>
      </c>
      <c r="AF2126" s="7">
        <v>27500401</v>
      </c>
      <c r="AG2126" s="7">
        <v>25845671</v>
      </c>
      <c r="AH2126" s="7">
        <v>9712156</v>
      </c>
      <c r="AI2126" s="5">
        <v>33.950000000000003</v>
      </c>
      <c r="AJ2126" s="7">
        <v>97</v>
      </c>
      <c r="AK2126" s="7">
        <v>9337135</v>
      </c>
      <c r="AL2126" s="6">
        <v>280.76764900000001</v>
      </c>
      <c r="AM2126" s="7">
        <v>10561421</v>
      </c>
      <c r="AN2126" s="5">
        <v>38.403919999999999</v>
      </c>
    </row>
    <row r="2127" spans="1:40" x14ac:dyDescent="0.3">
      <c r="A2127" s="4" t="s">
        <v>2176</v>
      </c>
      <c r="B2127" s="2">
        <v>19308358</v>
      </c>
      <c r="C2127" s="1" t="s">
        <v>54</v>
      </c>
      <c r="D2127" s="5">
        <v>881.80429549999997</v>
      </c>
      <c r="E2127" s="6">
        <v>343.86129499999998</v>
      </c>
      <c r="F2127" s="6" t="s">
        <v>42</v>
      </c>
      <c r="G2127" s="5">
        <v>-0.151</v>
      </c>
      <c r="H2127" s="5" t="s">
        <v>799</v>
      </c>
      <c r="I2127" s="5">
        <v>-0.151</v>
      </c>
      <c r="J2127" s="5" t="s">
        <v>799</v>
      </c>
      <c r="K2127" s="5">
        <v>1.76193679</v>
      </c>
      <c r="L2127" s="5">
        <v>1.75250836</v>
      </c>
      <c r="M2127" s="5" t="s">
        <v>799</v>
      </c>
      <c r="N2127" s="5" t="s">
        <v>42</v>
      </c>
      <c r="O2127" s="5" t="s">
        <v>42</v>
      </c>
      <c r="P2127" s="5">
        <v>159.04777799999999</v>
      </c>
      <c r="Q2127" s="5" t="s">
        <v>799</v>
      </c>
      <c r="R2127" s="5">
        <v>-2.6123919999999998</v>
      </c>
      <c r="S2127" s="1" t="s">
        <v>49</v>
      </c>
      <c r="T2127" s="7" t="s">
        <v>42</v>
      </c>
      <c r="U2127" s="7" t="s">
        <v>42</v>
      </c>
      <c r="V2127" s="7" t="s">
        <v>42</v>
      </c>
      <c r="W2127" s="7" t="s">
        <v>42</v>
      </c>
      <c r="X2127" s="7">
        <v>2162</v>
      </c>
      <c r="Y2127" s="7">
        <v>1435</v>
      </c>
      <c r="Z2127" s="7" t="s">
        <v>42</v>
      </c>
      <c r="AA2127" s="7" t="s">
        <v>42</v>
      </c>
      <c r="AB2127" s="5" t="s">
        <v>42</v>
      </c>
      <c r="AC2127" s="5">
        <v>-32.377000000000002</v>
      </c>
      <c r="AD2127" s="5" t="s">
        <v>42</v>
      </c>
      <c r="AE2127" s="5" t="s">
        <v>799</v>
      </c>
      <c r="AF2127" s="7">
        <v>336248642</v>
      </c>
      <c r="AG2127" s="7">
        <v>248624729</v>
      </c>
      <c r="AH2127" s="7">
        <v>218944053</v>
      </c>
      <c r="AI2127" s="5">
        <v>45.57</v>
      </c>
      <c r="AJ2127" s="7">
        <v>177</v>
      </c>
      <c r="AK2127" s="7">
        <v>153360315</v>
      </c>
      <c r="AL2127" s="6">
        <v>401.80402500000002</v>
      </c>
      <c r="AM2127" s="7">
        <v>207382062</v>
      </c>
      <c r="AN2127" s="5">
        <v>61.616959999999999</v>
      </c>
    </row>
    <row r="2128" spans="1:40" x14ac:dyDescent="0.3">
      <c r="A2128" s="4" t="s">
        <v>2177</v>
      </c>
      <c r="B2128" s="2">
        <v>4750422</v>
      </c>
      <c r="C2128" s="1" t="s">
        <v>54</v>
      </c>
      <c r="D2128" s="5">
        <v>900.8291964</v>
      </c>
      <c r="E2128" s="6">
        <v>2222.3801960000001</v>
      </c>
      <c r="F2128" s="6" t="s">
        <v>42</v>
      </c>
      <c r="G2128" s="5">
        <v>0.13</v>
      </c>
      <c r="H2128" s="5">
        <v>3.0280230000000001</v>
      </c>
      <c r="I2128" s="5">
        <v>0.13</v>
      </c>
      <c r="J2128" s="5">
        <v>3.0280230000000001</v>
      </c>
      <c r="K2128" s="5">
        <v>0.80843585000000007</v>
      </c>
      <c r="L2128" s="5">
        <v>0.71881417999999997</v>
      </c>
      <c r="M2128" s="5" t="s">
        <v>799</v>
      </c>
      <c r="N2128" s="5" t="s">
        <v>42</v>
      </c>
      <c r="O2128" s="5" t="s">
        <v>42</v>
      </c>
      <c r="P2128" s="5">
        <v>0.26692900000000003</v>
      </c>
      <c r="Q2128" s="5">
        <v>4.4489419999999997</v>
      </c>
      <c r="R2128" s="5">
        <v>4.4489419999999997</v>
      </c>
      <c r="S2128" s="1" t="s">
        <v>49</v>
      </c>
      <c r="T2128" s="7">
        <v>8231955</v>
      </c>
      <c r="U2128" s="7">
        <v>7321785</v>
      </c>
      <c r="V2128" s="7">
        <v>4710089</v>
      </c>
      <c r="W2128" s="7">
        <v>3124870</v>
      </c>
      <c r="X2128" s="7">
        <v>8325747</v>
      </c>
      <c r="Y2128" s="7">
        <v>8761122</v>
      </c>
      <c r="Z2128" s="7">
        <v>8527581</v>
      </c>
      <c r="AA2128" s="7">
        <v>8231955</v>
      </c>
      <c r="AB2128" s="5">
        <v>16.931999999999999</v>
      </c>
      <c r="AC2128" s="5">
        <v>13.247999999999999</v>
      </c>
      <c r="AD2128" s="8">
        <v>9.7889999999999997</v>
      </c>
      <c r="AE2128" s="8">
        <v>4.7089999999999996</v>
      </c>
      <c r="AF2128" s="7">
        <v>55987335</v>
      </c>
      <c r="AG2128" s="7">
        <v>56908751</v>
      </c>
      <c r="AH2128" s="7">
        <v>60518417</v>
      </c>
      <c r="AI2128" s="5">
        <v>97.15</v>
      </c>
      <c r="AJ2128" s="7">
        <v>274</v>
      </c>
      <c r="AK2128" s="7">
        <v>54359010</v>
      </c>
      <c r="AL2128" s="6">
        <v>875.18006100000002</v>
      </c>
      <c r="AM2128" s="7">
        <v>54406442</v>
      </c>
      <c r="AN2128" s="5">
        <v>97.237489999999994</v>
      </c>
    </row>
    <row r="2129" spans="1:40" x14ac:dyDescent="0.3">
      <c r="A2129" s="4" t="s">
        <v>2178</v>
      </c>
      <c r="B2129" s="2">
        <v>28587878</v>
      </c>
      <c r="C2129" s="1" t="s">
        <v>54</v>
      </c>
      <c r="D2129" s="5">
        <v>1455.4564049999999</v>
      </c>
      <c r="E2129" s="6">
        <v>3714.0734050000001</v>
      </c>
      <c r="F2129" s="6" t="s">
        <v>42</v>
      </c>
      <c r="G2129" s="5">
        <v>1E-3</v>
      </c>
      <c r="H2129" s="5" t="s">
        <v>799</v>
      </c>
      <c r="I2129" s="5">
        <v>1E-3</v>
      </c>
      <c r="J2129" s="5" t="s">
        <v>799</v>
      </c>
      <c r="K2129" s="5" t="s">
        <v>799</v>
      </c>
      <c r="L2129" s="5" t="s">
        <v>799</v>
      </c>
      <c r="M2129" s="5" t="s">
        <v>799</v>
      </c>
      <c r="N2129" s="5" t="s">
        <v>42</v>
      </c>
      <c r="O2129" s="5" t="s">
        <v>42</v>
      </c>
      <c r="P2129" s="5">
        <v>3.0976710000000001</v>
      </c>
      <c r="Q2129" s="5">
        <v>13.178089999999999</v>
      </c>
      <c r="R2129" s="5">
        <v>13.178089999999999</v>
      </c>
      <c r="S2129" s="1" t="s">
        <v>49</v>
      </c>
      <c r="T2129" s="7">
        <v>1135879</v>
      </c>
      <c r="U2129" s="7">
        <v>972214</v>
      </c>
      <c r="V2129" s="7">
        <v>560554</v>
      </c>
      <c r="W2129" s="7">
        <v>384376</v>
      </c>
      <c r="X2129" s="7">
        <v>1198989</v>
      </c>
      <c r="Y2129" s="7">
        <v>1159008</v>
      </c>
      <c r="Z2129" s="7">
        <v>1143816</v>
      </c>
      <c r="AA2129" s="7">
        <v>1135879</v>
      </c>
      <c r="AB2129" s="5">
        <v>62.289000000000001</v>
      </c>
      <c r="AC2129" s="8">
        <v>62.64</v>
      </c>
      <c r="AD2129" s="8">
        <v>8.3339999999999996</v>
      </c>
      <c r="AE2129" s="8">
        <v>8.8160000000000007</v>
      </c>
      <c r="AF2129" s="7">
        <v>194059905</v>
      </c>
      <c r="AG2129" s="7">
        <v>195697685</v>
      </c>
      <c r="AH2129" s="7">
        <v>194737843</v>
      </c>
      <c r="AI2129" s="5">
        <v>14.83</v>
      </c>
      <c r="AJ2129" s="7">
        <v>80</v>
      </c>
      <c r="AK2129" s="7">
        <v>28772606</v>
      </c>
      <c r="AL2129" s="6">
        <v>215.794545</v>
      </c>
      <c r="AM2129" s="7">
        <v>48458248</v>
      </c>
      <c r="AN2129" s="5">
        <v>24.970649999999999</v>
      </c>
    </row>
    <row r="2130" spans="1:40" x14ac:dyDescent="0.3">
      <c r="A2130" s="4" t="s">
        <v>2179</v>
      </c>
      <c r="B2130" s="2">
        <v>4056953</v>
      </c>
      <c r="C2130" s="1" t="s">
        <v>54</v>
      </c>
      <c r="D2130" s="5">
        <v>872.11468202000003</v>
      </c>
      <c r="E2130" s="6">
        <v>1578.6066820000001</v>
      </c>
      <c r="F2130" s="6">
        <v>1578.6066820000001</v>
      </c>
      <c r="G2130" s="5" t="s">
        <v>42</v>
      </c>
      <c r="H2130" s="5">
        <v>18.473936999999999</v>
      </c>
      <c r="I2130" s="5" t="s">
        <v>42</v>
      </c>
      <c r="J2130" s="5">
        <v>18.473936999999999</v>
      </c>
      <c r="K2130" s="5">
        <v>1.73533486</v>
      </c>
      <c r="L2130" s="5">
        <v>1.73533486</v>
      </c>
      <c r="M2130" s="5" t="s">
        <v>799</v>
      </c>
      <c r="N2130" s="5" t="s">
        <v>799</v>
      </c>
      <c r="O2130" s="5" t="s">
        <v>799</v>
      </c>
      <c r="P2130" s="5">
        <v>3.1769099999999999</v>
      </c>
      <c r="Q2130" s="5">
        <v>9.4780470000000001</v>
      </c>
      <c r="R2130" s="5">
        <v>9.4780470000000001</v>
      </c>
      <c r="S2130" s="1" t="s">
        <v>49</v>
      </c>
      <c r="T2130" s="7">
        <v>557100</v>
      </c>
      <c r="U2130" s="7">
        <v>563200</v>
      </c>
      <c r="V2130" s="7">
        <v>473300</v>
      </c>
      <c r="W2130" s="7">
        <v>418600</v>
      </c>
      <c r="X2130" s="7">
        <v>496900</v>
      </c>
      <c r="Y2130" s="7">
        <v>507900</v>
      </c>
      <c r="Z2130" s="7">
        <v>515600</v>
      </c>
      <c r="AA2130" s="7">
        <v>557100</v>
      </c>
      <c r="AB2130" s="5">
        <v>32.848999999999997</v>
      </c>
      <c r="AC2130" s="8">
        <v>38.78</v>
      </c>
      <c r="AD2130" s="5">
        <v>27.984000000000002</v>
      </c>
      <c r="AE2130" s="5">
        <v>33.095999999999997</v>
      </c>
      <c r="AF2130" s="7">
        <v>16177314</v>
      </c>
      <c r="AG2130" s="7">
        <v>16173132</v>
      </c>
      <c r="AH2130" s="7">
        <v>16097182</v>
      </c>
      <c r="AI2130" s="5">
        <v>79.48</v>
      </c>
      <c r="AJ2130" s="7">
        <v>270</v>
      </c>
      <c r="AK2130" s="7">
        <v>12866693</v>
      </c>
      <c r="AL2130" s="6">
        <v>693.12875099999997</v>
      </c>
      <c r="AM2130" s="7">
        <v>15815352</v>
      </c>
      <c r="AN2130" s="5">
        <v>97.690479999999994</v>
      </c>
    </row>
    <row r="2131" spans="1:40" x14ac:dyDescent="0.3">
      <c r="A2131" s="4" t="s">
        <v>2180</v>
      </c>
      <c r="B2131" s="2">
        <v>5148240</v>
      </c>
      <c r="C2131" s="1" t="s">
        <v>41</v>
      </c>
      <c r="D2131" s="5">
        <v>999.41290226000001</v>
      </c>
      <c r="E2131" s="6">
        <v>644.82390199999998</v>
      </c>
      <c r="F2131" s="6" t="s">
        <v>42</v>
      </c>
      <c r="G2131" s="5">
        <v>-0.39300000000000002</v>
      </c>
      <c r="H2131" s="5" t="s">
        <v>799</v>
      </c>
      <c r="I2131" s="5">
        <v>-0.39300000000000002</v>
      </c>
      <c r="J2131" s="5" t="s">
        <v>799</v>
      </c>
      <c r="K2131" s="5">
        <v>2.89678579</v>
      </c>
      <c r="L2131" s="5">
        <v>2.7512324599999998</v>
      </c>
      <c r="M2131" s="5" t="s">
        <v>799</v>
      </c>
      <c r="N2131" s="5" t="s">
        <v>42</v>
      </c>
      <c r="O2131" s="5" t="s">
        <v>42</v>
      </c>
      <c r="P2131" s="5">
        <v>10.36711</v>
      </c>
      <c r="Q2131" s="5" t="s">
        <v>799</v>
      </c>
      <c r="R2131" s="5">
        <v>-5.9299059999999999</v>
      </c>
      <c r="S2131" s="1" t="s">
        <v>49</v>
      </c>
      <c r="T2131" s="7">
        <v>76012</v>
      </c>
      <c r="U2131" s="7">
        <v>412482</v>
      </c>
      <c r="V2131" s="7">
        <v>26680</v>
      </c>
      <c r="W2131" s="7">
        <v>38951</v>
      </c>
      <c r="X2131" s="7">
        <v>62199</v>
      </c>
      <c r="Y2131" s="7">
        <v>62705</v>
      </c>
      <c r="Z2131" s="7">
        <v>50464</v>
      </c>
      <c r="AA2131" s="7">
        <v>76012</v>
      </c>
      <c r="AB2131" s="5">
        <v>-88.114000000000004</v>
      </c>
      <c r="AC2131" s="5">
        <v>-100.423</v>
      </c>
      <c r="AD2131" s="5">
        <v>-170.96799999999999</v>
      </c>
      <c r="AE2131" s="5">
        <v>-184.41900000000001</v>
      </c>
      <c r="AF2131" s="7">
        <v>69584882</v>
      </c>
      <c r="AG2131" s="7">
        <v>70831545</v>
      </c>
      <c r="AH2131" s="7">
        <v>67922559</v>
      </c>
      <c r="AI2131" s="8">
        <v>60.4</v>
      </c>
      <c r="AJ2131" s="7">
        <v>202</v>
      </c>
      <c r="AK2131" s="7">
        <v>41601188</v>
      </c>
      <c r="AL2131" s="6">
        <v>603.63323700000001</v>
      </c>
      <c r="AM2131" s="7">
        <v>40371398</v>
      </c>
      <c r="AN2131" s="5">
        <v>58.613309999999998</v>
      </c>
    </row>
    <row r="2132" spans="1:40" x14ac:dyDescent="0.3">
      <c r="A2132" s="4" t="s">
        <v>2181</v>
      </c>
      <c r="B2132" s="2">
        <v>9084183</v>
      </c>
      <c r="C2132" s="1" t="s">
        <v>54</v>
      </c>
      <c r="D2132" s="5">
        <v>990.95130615000005</v>
      </c>
      <c r="E2132" s="6">
        <v>183.905306</v>
      </c>
      <c r="F2132" s="6" t="s">
        <v>42</v>
      </c>
      <c r="G2132" s="5">
        <v>-8.0000000000000002E-3</v>
      </c>
      <c r="H2132" s="5" t="s">
        <v>799</v>
      </c>
      <c r="I2132" s="5">
        <v>-8.0000000000000002E-3</v>
      </c>
      <c r="J2132" s="5" t="s">
        <v>799</v>
      </c>
      <c r="K2132" s="5">
        <v>1.01899827</v>
      </c>
      <c r="L2132" s="5">
        <v>1.01899827</v>
      </c>
      <c r="M2132" s="5">
        <v>12.377622000000001</v>
      </c>
      <c r="N2132" s="5" t="s">
        <v>42</v>
      </c>
      <c r="O2132" s="5" t="s">
        <v>42</v>
      </c>
      <c r="P2132" s="5">
        <v>0.65453899999999998</v>
      </c>
      <c r="Q2132" s="5" t="s">
        <v>799</v>
      </c>
      <c r="R2132" s="5">
        <v>-3.2159430000000002</v>
      </c>
      <c r="S2132" s="1" t="s">
        <v>49</v>
      </c>
      <c r="T2132" s="7">
        <v>229990</v>
      </c>
      <c r="U2132" s="7">
        <v>208172</v>
      </c>
      <c r="V2132" s="7">
        <v>302076</v>
      </c>
      <c r="W2132" s="7">
        <v>179874</v>
      </c>
      <c r="X2132" s="7">
        <v>280969</v>
      </c>
      <c r="Y2132" s="7">
        <v>260442</v>
      </c>
      <c r="Z2132" s="7">
        <v>244167</v>
      </c>
      <c r="AA2132" s="7">
        <v>229990</v>
      </c>
      <c r="AB2132" s="5">
        <v>46.374000000000002</v>
      </c>
      <c r="AC2132" s="5">
        <v>47.213000000000001</v>
      </c>
      <c r="AD2132" s="5">
        <v>-44.948</v>
      </c>
      <c r="AE2132" s="5">
        <v>-20.353000000000002</v>
      </c>
      <c r="AF2132" s="7">
        <v>569820662</v>
      </c>
      <c r="AG2132" s="7">
        <v>559859495</v>
      </c>
      <c r="AH2132" s="7">
        <v>555781963</v>
      </c>
      <c r="AI2132" s="8">
        <v>6.01</v>
      </c>
      <c r="AJ2132" s="7">
        <v>67</v>
      </c>
      <c r="AK2132" s="7">
        <v>33668216</v>
      </c>
      <c r="AL2132" s="6">
        <v>59.592742000000001</v>
      </c>
      <c r="AM2132" s="7">
        <v>189671864</v>
      </c>
      <c r="AN2132" s="5">
        <v>33.878480000000003</v>
      </c>
    </row>
    <row r="2133" spans="1:40" x14ac:dyDescent="0.3">
      <c r="A2133" s="4" t="s">
        <v>2182</v>
      </c>
      <c r="B2133" s="2">
        <v>103209</v>
      </c>
      <c r="C2133" s="1" t="s">
        <v>54</v>
      </c>
      <c r="D2133" s="5">
        <v>947.93654862000005</v>
      </c>
      <c r="E2133" s="6">
        <v>3206.1285480000001</v>
      </c>
      <c r="F2133" s="6">
        <v>3202.3571660000002</v>
      </c>
      <c r="G2133" s="5">
        <v>-0.96</v>
      </c>
      <c r="H2133" s="5" t="s">
        <v>799</v>
      </c>
      <c r="I2133" s="5">
        <v>-0.96</v>
      </c>
      <c r="J2133" s="5" t="s">
        <v>799</v>
      </c>
      <c r="K2133" s="5">
        <v>0.86165478959640296</v>
      </c>
      <c r="L2133" s="5">
        <v>0.85675357807468</v>
      </c>
      <c r="M2133" s="5">
        <v>4.9773350000000001</v>
      </c>
      <c r="N2133" s="5" t="s">
        <v>42</v>
      </c>
      <c r="O2133" s="5" t="s">
        <v>42</v>
      </c>
      <c r="P2133" s="5">
        <v>10.445933</v>
      </c>
      <c r="Q2133" s="5">
        <v>53.640650999999998</v>
      </c>
      <c r="R2133" s="5" t="s">
        <v>799</v>
      </c>
      <c r="S2133" s="1" t="s">
        <v>49</v>
      </c>
      <c r="T2133" s="7">
        <v>464494</v>
      </c>
      <c r="U2133" s="7">
        <v>471842</v>
      </c>
      <c r="V2133" s="7">
        <v>453313</v>
      </c>
      <c r="W2133" s="7">
        <v>507955</v>
      </c>
      <c r="X2133" s="7" t="s">
        <v>42</v>
      </c>
      <c r="Y2133" s="7">
        <v>466582</v>
      </c>
      <c r="Z2133" s="7">
        <v>464837</v>
      </c>
      <c r="AA2133" s="7" t="s">
        <v>42</v>
      </c>
      <c r="AB2133" s="5">
        <v>56.616999999999997</v>
      </c>
      <c r="AC2133" s="5">
        <v>39.170999999999999</v>
      </c>
      <c r="AD2133" s="5">
        <v>42.133000000000003</v>
      </c>
      <c r="AE2133" s="5">
        <v>18.774000000000001</v>
      </c>
      <c r="AF2133" s="7">
        <v>171444662</v>
      </c>
      <c r="AG2133" s="7">
        <v>171425623</v>
      </c>
      <c r="AH2133" s="7">
        <v>170903534</v>
      </c>
      <c r="AI2133" s="5">
        <v>85.54</v>
      </c>
      <c r="AJ2133" s="7">
        <v>322</v>
      </c>
      <c r="AK2133" s="7">
        <v>147702183</v>
      </c>
      <c r="AL2133" s="6">
        <v>810.88498400000003</v>
      </c>
      <c r="AM2133" s="7">
        <v>167769330</v>
      </c>
      <c r="AN2133" s="5">
        <v>97.164060000000006</v>
      </c>
    </row>
    <row r="2134" spans="1:40" x14ac:dyDescent="0.3">
      <c r="A2134" s="4" t="s">
        <v>2183</v>
      </c>
      <c r="B2134" s="2">
        <v>5997071</v>
      </c>
      <c r="C2134" s="1" t="s">
        <v>41</v>
      </c>
      <c r="D2134" s="5">
        <v>1003.98109428</v>
      </c>
      <c r="E2134" s="6">
        <v>1348.2090940000001</v>
      </c>
      <c r="F2134" s="6" t="s">
        <v>42</v>
      </c>
      <c r="G2134" s="5">
        <v>-0.46600000000000003</v>
      </c>
      <c r="H2134" s="5" t="s">
        <v>799</v>
      </c>
      <c r="I2134" s="5">
        <v>-0.46600000000000003</v>
      </c>
      <c r="J2134" s="5" t="s">
        <v>799</v>
      </c>
      <c r="K2134" s="5">
        <v>9.2945239300000004</v>
      </c>
      <c r="L2134" s="5">
        <v>2.5646610399999998</v>
      </c>
      <c r="M2134" s="5">
        <v>17.096188999999999</v>
      </c>
      <c r="N2134" s="5" t="s">
        <v>42</v>
      </c>
      <c r="O2134" s="5" t="s">
        <v>42</v>
      </c>
      <c r="P2134" s="5">
        <v>1.151532</v>
      </c>
      <c r="Q2134" s="5">
        <v>11.348848</v>
      </c>
      <c r="R2134" s="5">
        <v>11.348848</v>
      </c>
      <c r="S2134" s="1" t="s">
        <v>66</v>
      </c>
      <c r="T2134" s="7">
        <v>1170796</v>
      </c>
      <c r="U2134" s="7">
        <v>1441250</v>
      </c>
      <c r="V2134" s="7">
        <v>1395876</v>
      </c>
      <c r="W2134" s="7">
        <v>1055529</v>
      </c>
      <c r="X2134" s="7">
        <v>1170796</v>
      </c>
      <c r="Y2134" s="7">
        <v>1176306</v>
      </c>
      <c r="Z2134" s="7">
        <v>1220144</v>
      </c>
      <c r="AA2134" s="7">
        <v>1323700</v>
      </c>
      <c r="AB2134" s="5">
        <v>29.289000000000001</v>
      </c>
      <c r="AC2134" s="5">
        <v>29.289000000000001</v>
      </c>
      <c r="AD2134" s="8">
        <v>8.7110000000000003</v>
      </c>
      <c r="AE2134" s="8">
        <v>8.7110000000000003</v>
      </c>
      <c r="AF2134" s="7">
        <v>53277000</v>
      </c>
      <c r="AG2134" s="7">
        <v>52865000</v>
      </c>
      <c r="AH2134" s="7">
        <v>51901000</v>
      </c>
      <c r="AI2134" s="5">
        <v>108.28</v>
      </c>
      <c r="AJ2134" s="7">
        <v>257</v>
      </c>
      <c r="AK2134" s="7">
        <v>57704387</v>
      </c>
      <c r="AL2134" s="6">
        <v>1087.1506509999999</v>
      </c>
      <c r="AM2134" s="7">
        <v>52174265</v>
      </c>
      <c r="AN2134" s="5">
        <v>97.906540000000007</v>
      </c>
    </row>
    <row r="2135" spans="1:40" x14ac:dyDescent="0.3">
      <c r="A2135" s="4" t="s">
        <v>2184</v>
      </c>
      <c r="B2135" s="2">
        <v>5721790</v>
      </c>
      <c r="C2135" s="1" t="s">
        <v>54</v>
      </c>
      <c r="D2135" s="5">
        <v>907.24716160000003</v>
      </c>
      <c r="E2135" s="6">
        <v>1583.277321</v>
      </c>
      <c r="F2135" s="6" t="s">
        <v>42</v>
      </c>
      <c r="G2135" s="5">
        <v>9.2999999999999999E-2</v>
      </c>
      <c r="H2135" s="5">
        <v>11.122995</v>
      </c>
      <c r="I2135" s="5">
        <v>9.2999999999999999E-2</v>
      </c>
      <c r="J2135" s="5">
        <v>11.122995</v>
      </c>
      <c r="K2135" s="5">
        <v>0.86565672999999999</v>
      </c>
      <c r="L2135" s="5">
        <v>0.86565672999999999</v>
      </c>
      <c r="M2135" s="5">
        <v>19.923372000000001</v>
      </c>
      <c r="N2135" s="5" t="s">
        <v>42</v>
      </c>
      <c r="O2135" s="5" t="s">
        <v>42</v>
      </c>
      <c r="P2135" s="5">
        <v>20.614103</v>
      </c>
      <c r="Q2135" s="5" t="s">
        <v>42</v>
      </c>
      <c r="R2135" s="5" t="s">
        <v>42</v>
      </c>
      <c r="S2135" s="1" t="s">
        <v>315</v>
      </c>
      <c r="T2135" s="7">
        <v>76060.569000000003</v>
      </c>
      <c r="U2135" s="7">
        <v>73943.960000000006</v>
      </c>
      <c r="V2135" s="7">
        <v>69356.214999999997</v>
      </c>
      <c r="W2135" s="7">
        <v>75670.228000000003</v>
      </c>
      <c r="X2135" s="7">
        <v>76805.540999999997</v>
      </c>
      <c r="Y2135" s="7">
        <v>76433.054999999993</v>
      </c>
      <c r="Z2135" s="7">
        <v>76060.569000000003</v>
      </c>
      <c r="AA2135" s="7">
        <v>75823.837</v>
      </c>
      <c r="AB2135" s="8">
        <v>100</v>
      </c>
      <c r="AC2135" s="8">
        <v>100</v>
      </c>
      <c r="AD2135" s="5" t="s">
        <v>42</v>
      </c>
      <c r="AE2135" s="5" t="s">
        <v>42</v>
      </c>
      <c r="AF2135" s="7">
        <v>87235304</v>
      </c>
      <c r="AG2135" s="7">
        <v>87235304</v>
      </c>
      <c r="AH2135" s="7">
        <v>87235304</v>
      </c>
      <c r="AI2135" s="5">
        <v>37.44</v>
      </c>
      <c r="AJ2135" s="7">
        <v>102</v>
      </c>
      <c r="AK2135" s="7">
        <v>32662518</v>
      </c>
      <c r="AL2135" s="6">
        <v>339.69018699999998</v>
      </c>
      <c r="AM2135" s="7" t="s">
        <v>42</v>
      </c>
      <c r="AN2135" s="5" t="s">
        <v>42</v>
      </c>
    </row>
    <row r="2136" spans="1:40" x14ac:dyDescent="0.3">
      <c r="A2136" s="4" t="s">
        <v>2185</v>
      </c>
      <c r="B2136" s="2">
        <v>4334947</v>
      </c>
      <c r="C2136" s="1" t="s">
        <v>54</v>
      </c>
      <c r="D2136" s="5">
        <v>840.52501895</v>
      </c>
      <c r="E2136" s="6">
        <v>1762.804018</v>
      </c>
      <c r="F2136" s="6" t="s">
        <v>42</v>
      </c>
      <c r="G2136" s="5">
        <v>1.0999999999999999E-2</v>
      </c>
      <c r="H2136" s="5">
        <v>105.377358</v>
      </c>
      <c r="I2136" s="5">
        <v>1.0999999999999999E-2</v>
      </c>
      <c r="J2136" s="5">
        <v>105.377358</v>
      </c>
      <c r="K2136" s="5" t="s">
        <v>799</v>
      </c>
      <c r="L2136" s="5">
        <v>1.0950980400000001</v>
      </c>
      <c r="M2136" s="5" t="s">
        <v>799</v>
      </c>
      <c r="N2136" s="5" t="s">
        <v>42</v>
      </c>
      <c r="O2136" s="5" t="s">
        <v>42</v>
      </c>
      <c r="P2136" s="5" t="s">
        <v>799</v>
      </c>
      <c r="Q2136" s="5" t="s">
        <v>799</v>
      </c>
      <c r="R2136" s="5">
        <v>-12.495597999999999</v>
      </c>
      <c r="S2136" s="1" t="s">
        <v>49</v>
      </c>
      <c r="T2136" s="7">
        <v>175</v>
      </c>
      <c r="U2136" s="7">
        <v>580</v>
      </c>
      <c r="V2136" s="7">
        <v>2103</v>
      </c>
      <c r="W2136" s="7">
        <v>45</v>
      </c>
      <c r="X2136" s="7">
        <v>250</v>
      </c>
      <c r="Y2136" s="7">
        <v>238</v>
      </c>
      <c r="Z2136" s="7">
        <v>125</v>
      </c>
      <c r="AA2136" s="7">
        <v>175</v>
      </c>
      <c r="AB2136" s="5" t="s">
        <v>799</v>
      </c>
      <c r="AC2136" s="5" t="s">
        <v>799</v>
      </c>
      <c r="AD2136" s="5" t="s">
        <v>799</v>
      </c>
      <c r="AE2136" s="5" t="s">
        <v>799</v>
      </c>
      <c r="AF2136" s="7">
        <v>75244708</v>
      </c>
      <c r="AG2136" s="7">
        <v>72584336</v>
      </c>
      <c r="AH2136" s="7">
        <v>71014190</v>
      </c>
      <c r="AI2136" s="5">
        <v>40.409999999999997</v>
      </c>
      <c r="AJ2136" s="7">
        <v>118</v>
      </c>
      <c r="AK2136" s="7">
        <v>30406836</v>
      </c>
      <c r="AL2136" s="6">
        <v>339.64435800000001</v>
      </c>
      <c r="AM2136" s="7">
        <v>33355247</v>
      </c>
      <c r="AN2136" s="5">
        <v>44.326830000000001</v>
      </c>
    </row>
    <row r="2137" spans="1:40" x14ac:dyDescent="0.3">
      <c r="A2137" s="4" t="s">
        <v>2186</v>
      </c>
      <c r="B2137" s="2">
        <v>4024677</v>
      </c>
      <c r="C2137" s="1" t="s">
        <v>54</v>
      </c>
      <c r="D2137" s="5">
        <v>801.43863375000001</v>
      </c>
      <c r="E2137" s="6">
        <v>980.67763300000001</v>
      </c>
      <c r="F2137" s="6" t="s">
        <v>42</v>
      </c>
      <c r="G2137" s="5">
        <v>0.25</v>
      </c>
      <c r="H2137" s="5">
        <v>31.611111000000001</v>
      </c>
      <c r="I2137" s="5">
        <v>0.25</v>
      </c>
      <c r="J2137" s="5">
        <v>31.611111000000001</v>
      </c>
      <c r="K2137" s="5">
        <v>5.5332252799999999</v>
      </c>
      <c r="L2137" s="5">
        <v>3.1948343599999998</v>
      </c>
      <c r="M2137" s="5">
        <v>18.159573999999999</v>
      </c>
      <c r="N2137" s="5" t="s">
        <v>42</v>
      </c>
      <c r="O2137" s="5" t="s">
        <v>42</v>
      </c>
      <c r="P2137" s="5">
        <v>1.8757429999999999</v>
      </c>
      <c r="Q2137" s="5">
        <v>10.717788000000001</v>
      </c>
      <c r="R2137" s="5">
        <v>10.717788000000001</v>
      </c>
      <c r="S2137" s="1" t="s">
        <v>49</v>
      </c>
      <c r="T2137" s="7">
        <v>509790</v>
      </c>
      <c r="U2137" s="7">
        <v>489735</v>
      </c>
      <c r="V2137" s="7">
        <v>470252</v>
      </c>
      <c r="W2137" s="7">
        <v>487267</v>
      </c>
      <c r="X2137" s="7">
        <v>522821</v>
      </c>
      <c r="Y2137" s="7">
        <v>513767</v>
      </c>
      <c r="Z2137" s="7">
        <v>511071</v>
      </c>
      <c r="AA2137" s="7">
        <v>509790</v>
      </c>
      <c r="AB2137" s="5">
        <v>21.545000000000002</v>
      </c>
      <c r="AC2137" s="5">
        <v>20.462</v>
      </c>
      <c r="AD2137" s="5">
        <v>14.151999999999999</v>
      </c>
      <c r="AE2137" s="5">
        <v>13.648999999999999</v>
      </c>
      <c r="AF2137" s="7">
        <v>46927391</v>
      </c>
      <c r="AG2137" s="7">
        <v>46912695</v>
      </c>
      <c r="AH2137" s="7">
        <v>46698565</v>
      </c>
      <c r="AI2137" s="5">
        <v>110.41</v>
      </c>
      <c r="AJ2137" s="7">
        <v>241</v>
      </c>
      <c r="AK2137" s="7">
        <v>51839228</v>
      </c>
      <c r="AL2137" s="6">
        <v>884.89562100000001</v>
      </c>
      <c r="AM2137" s="7">
        <v>46530972</v>
      </c>
      <c r="AN2137" s="5">
        <v>99.107240000000004</v>
      </c>
    </row>
    <row r="2138" spans="1:40" x14ac:dyDescent="0.3">
      <c r="A2138" s="4" t="s">
        <v>2187</v>
      </c>
      <c r="B2138" s="2">
        <v>5292834</v>
      </c>
      <c r="C2138" s="1" t="s">
        <v>41</v>
      </c>
      <c r="D2138" s="5">
        <v>1015.5699829599999</v>
      </c>
      <c r="E2138" s="6">
        <v>827.51087199999995</v>
      </c>
      <c r="F2138" s="6" t="s">
        <v>42</v>
      </c>
      <c r="G2138" s="5">
        <v>-2.8637211344797502E-2</v>
      </c>
      <c r="H2138" s="5" t="s">
        <v>799</v>
      </c>
      <c r="I2138" s="5">
        <v>-2.8637211344797502E-2</v>
      </c>
      <c r="J2138" s="5" t="s">
        <v>799</v>
      </c>
      <c r="K2138" s="5">
        <v>37.78034126</v>
      </c>
      <c r="L2138" s="5">
        <v>9.4327172399999988</v>
      </c>
      <c r="M2138" s="5">
        <v>7.5964410000000004</v>
      </c>
      <c r="N2138" s="5" t="s">
        <v>42</v>
      </c>
      <c r="O2138" s="5" t="s">
        <v>42</v>
      </c>
      <c r="P2138" s="5" t="s">
        <v>799</v>
      </c>
      <c r="Q2138" s="5" t="s">
        <v>799</v>
      </c>
      <c r="R2138" s="5" t="s">
        <v>799</v>
      </c>
      <c r="S2138" s="1" t="s">
        <v>49</v>
      </c>
      <c r="T2138" s="7">
        <v>1541.7275451097969</v>
      </c>
      <c r="U2138" s="7">
        <v>1618.7037901403005</v>
      </c>
      <c r="V2138" s="7">
        <v>2867.323980905654</v>
      </c>
      <c r="W2138" s="7">
        <v>2179.9707434327561</v>
      </c>
      <c r="X2138" s="7">
        <v>1277.7626003413509</v>
      </c>
      <c r="Y2138" s="7">
        <v>1334.2274945439167</v>
      </c>
      <c r="Z2138" s="7">
        <v>1492.497448548158</v>
      </c>
      <c r="AA2138" s="7">
        <v>1541.7275451097969</v>
      </c>
      <c r="AB2138" s="5">
        <v>20.376000000000001</v>
      </c>
      <c r="AC2138" s="5">
        <v>26.032</v>
      </c>
      <c r="AD2138" s="5">
        <v>-1.851</v>
      </c>
      <c r="AE2138" s="5">
        <v>0.44500000000000001</v>
      </c>
      <c r="AF2138" s="7">
        <v>320167388</v>
      </c>
      <c r="AG2138" s="7">
        <v>320453845</v>
      </c>
      <c r="AH2138" s="7">
        <v>323887811</v>
      </c>
      <c r="AI2138" s="5">
        <v>18.72</v>
      </c>
      <c r="AJ2138" s="7">
        <v>55</v>
      </c>
      <c r="AK2138" s="7">
        <v>60152511</v>
      </c>
      <c r="AL2138" s="6">
        <v>190.08193399999999</v>
      </c>
      <c r="AM2138" s="7">
        <v>108136686</v>
      </c>
      <c r="AN2138" s="5">
        <v>33.647309999999997</v>
      </c>
    </row>
    <row r="2139" spans="1:40" x14ac:dyDescent="0.3">
      <c r="A2139" s="4" t="s">
        <v>2188</v>
      </c>
      <c r="B2139" s="2">
        <v>4404432</v>
      </c>
      <c r="C2139" s="1" t="s">
        <v>41</v>
      </c>
      <c r="D2139" s="5">
        <v>795.37262650000002</v>
      </c>
      <c r="E2139" s="6">
        <v>1545.6606260000001</v>
      </c>
      <c r="F2139" s="6" t="s">
        <v>42</v>
      </c>
      <c r="G2139" s="5">
        <v>-0.11</v>
      </c>
      <c r="H2139" s="5" t="s">
        <v>799</v>
      </c>
      <c r="I2139" s="5">
        <v>-0.11</v>
      </c>
      <c r="J2139" s="5" t="s">
        <v>799</v>
      </c>
      <c r="K2139" s="5" t="s">
        <v>799</v>
      </c>
      <c r="L2139" s="5">
        <v>0.94613583000000001</v>
      </c>
      <c r="M2139" s="5">
        <v>29.532164000000002</v>
      </c>
      <c r="N2139" s="5" t="s">
        <v>42</v>
      </c>
      <c r="O2139" s="5" t="s">
        <v>42</v>
      </c>
      <c r="P2139" s="5">
        <v>0.70996599999999999</v>
      </c>
      <c r="Q2139" s="5">
        <v>5.8162859999999998</v>
      </c>
      <c r="R2139" s="5">
        <v>5.8162859999999998</v>
      </c>
      <c r="S2139" s="1" t="s">
        <v>49</v>
      </c>
      <c r="T2139" s="7">
        <v>2126468</v>
      </c>
      <c r="U2139" s="7">
        <v>2005404</v>
      </c>
      <c r="V2139" s="7">
        <v>2079525</v>
      </c>
      <c r="W2139" s="7">
        <v>1711760</v>
      </c>
      <c r="X2139" s="7">
        <v>2177092</v>
      </c>
      <c r="Y2139" s="7">
        <v>2164397</v>
      </c>
      <c r="Z2139" s="7">
        <v>2144450</v>
      </c>
      <c r="AA2139" s="7">
        <v>2126468</v>
      </c>
      <c r="AB2139" s="5">
        <v>52.930999999999997</v>
      </c>
      <c r="AC2139" s="5">
        <v>52.704000000000001</v>
      </c>
      <c r="AD2139" s="8">
        <v>6.2939999999999996</v>
      </c>
      <c r="AE2139" s="8">
        <v>5.851</v>
      </c>
      <c r="AF2139" s="7">
        <v>78691000</v>
      </c>
      <c r="AG2139" s="7">
        <v>78628000</v>
      </c>
      <c r="AH2139" s="7">
        <v>78179000</v>
      </c>
      <c r="AI2139" s="8">
        <v>102.95</v>
      </c>
      <c r="AJ2139" s="7">
        <v>249</v>
      </c>
      <c r="AK2139" s="7">
        <v>81071824</v>
      </c>
      <c r="AL2139" s="6">
        <v>818.825422</v>
      </c>
      <c r="AM2139" s="7">
        <v>77128681</v>
      </c>
      <c r="AN2139" s="5">
        <v>97.941469999999995</v>
      </c>
    </row>
    <row r="2140" spans="1:40" x14ac:dyDescent="0.3">
      <c r="A2140" s="4" t="s">
        <v>2189</v>
      </c>
      <c r="B2140" s="2">
        <v>7689847</v>
      </c>
      <c r="C2140" s="1" t="s">
        <v>54</v>
      </c>
      <c r="D2140" s="5">
        <v>870.37034048999999</v>
      </c>
      <c r="E2140" s="6">
        <v>1158.4323400000001</v>
      </c>
      <c r="F2140" s="6" t="s">
        <v>42</v>
      </c>
      <c r="G2140" s="5">
        <v>5.8999999999999997E-2</v>
      </c>
      <c r="H2140" s="5">
        <v>20.725490000000001</v>
      </c>
      <c r="I2140" s="5">
        <v>5.8999999999999997E-2</v>
      </c>
      <c r="J2140" s="5">
        <v>20.725490000000001</v>
      </c>
      <c r="K2140" s="5" t="s">
        <v>799</v>
      </c>
      <c r="L2140" s="5">
        <v>4.2145135599999994</v>
      </c>
      <c r="M2140" s="5">
        <v>12.406103</v>
      </c>
      <c r="N2140" s="5" t="s">
        <v>42</v>
      </c>
      <c r="O2140" s="5" t="s">
        <v>42</v>
      </c>
      <c r="P2140" s="5">
        <v>0.95696700000000001</v>
      </c>
      <c r="Q2140" s="5">
        <v>6.8935639999999996</v>
      </c>
      <c r="R2140" s="5">
        <v>6.8935639999999996</v>
      </c>
      <c r="S2140" s="1" t="s">
        <v>49</v>
      </c>
      <c r="T2140" s="7">
        <v>1170420</v>
      </c>
      <c r="U2140" s="7">
        <v>969797</v>
      </c>
      <c r="V2140" s="7">
        <v>734707</v>
      </c>
      <c r="W2140" s="7">
        <v>316352</v>
      </c>
      <c r="X2140" s="7">
        <v>1210525</v>
      </c>
      <c r="Y2140" s="7">
        <v>1195795</v>
      </c>
      <c r="Z2140" s="7">
        <v>1179029</v>
      </c>
      <c r="AA2140" s="7">
        <v>1170420</v>
      </c>
      <c r="AB2140" s="5">
        <v>30.178999999999998</v>
      </c>
      <c r="AC2140" s="5">
        <v>30.148</v>
      </c>
      <c r="AD2140" s="5">
        <v>14.292</v>
      </c>
      <c r="AE2140" s="5">
        <v>13.465</v>
      </c>
      <c r="AF2140" s="7">
        <v>82430205</v>
      </c>
      <c r="AG2140" s="7">
        <v>82958153</v>
      </c>
      <c r="AH2140" s="7">
        <v>85389889</v>
      </c>
      <c r="AI2140" s="5">
        <v>34.270000000000003</v>
      </c>
      <c r="AJ2140" s="7">
        <v>154</v>
      </c>
      <c r="AK2140" s="7">
        <v>28221570</v>
      </c>
      <c r="AL2140" s="6">
        <v>298.30199399999998</v>
      </c>
      <c r="AM2140" s="7">
        <v>43355602</v>
      </c>
      <c r="AN2140" s="5">
        <v>52.652149999999999</v>
      </c>
    </row>
    <row r="2141" spans="1:40" x14ac:dyDescent="0.3">
      <c r="A2141" s="4" t="s">
        <v>2190</v>
      </c>
      <c r="B2141" s="2">
        <v>103092</v>
      </c>
      <c r="C2141" s="1" t="s">
        <v>54</v>
      </c>
      <c r="D2141" s="5">
        <v>914.48334927999997</v>
      </c>
      <c r="E2141" s="6">
        <v>2614.2383490000002</v>
      </c>
      <c r="F2141" s="6">
        <v>2614.395912</v>
      </c>
      <c r="G2141" s="5">
        <v>0.51600000000000001</v>
      </c>
      <c r="H2141" s="5">
        <v>29.156862745098</v>
      </c>
      <c r="I2141" s="5">
        <v>0.51600000000000001</v>
      </c>
      <c r="J2141" s="5">
        <v>29.156862745098</v>
      </c>
      <c r="K2141" s="5">
        <v>4.7843897165979401</v>
      </c>
      <c r="L2141" s="5">
        <v>3.0139951524585999</v>
      </c>
      <c r="M2141" s="5">
        <v>4.5156390000000002</v>
      </c>
      <c r="N2141" s="5" t="s">
        <v>42</v>
      </c>
      <c r="O2141" s="5" t="s">
        <v>42</v>
      </c>
      <c r="P2141" s="5">
        <v>4.9930070000000004</v>
      </c>
      <c r="Q2141" s="5">
        <v>8.0264980000000001</v>
      </c>
      <c r="R2141" s="5">
        <v>7.6000603218829204</v>
      </c>
      <c r="S2141" s="1" t="s">
        <v>49</v>
      </c>
      <c r="T2141" s="7">
        <v>559758</v>
      </c>
      <c r="U2141" s="7">
        <v>586048</v>
      </c>
      <c r="V2141" s="7">
        <v>568911</v>
      </c>
      <c r="W2141" s="7">
        <v>565759</v>
      </c>
      <c r="X2141" s="7">
        <v>567676</v>
      </c>
      <c r="Y2141" s="7">
        <v>567771</v>
      </c>
      <c r="Z2141" s="7">
        <v>559689</v>
      </c>
      <c r="AA2141" s="7">
        <v>559758</v>
      </c>
      <c r="AB2141" s="5">
        <v>65.039000000000001</v>
      </c>
      <c r="AC2141" s="5">
        <v>66.230999999999995</v>
      </c>
      <c r="AD2141" s="5">
        <v>57.031999999999996</v>
      </c>
      <c r="AE2141" s="5">
        <v>56.884</v>
      </c>
      <c r="AF2141" s="7">
        <v>31249272</v>
      </c>
      <c r="AG2141" s="7">
        <v>31551142</v>
      </c>
      <c r="AH2141" s="7">
        <v>32014631</v>
      </c>
      <c r="AI2141" s="5">
        <v>42.23</v>
      </c>
      <c r="AJ2141" s="7">
        <v>184</v>
      </c>
      <c r="AK2141" s="7">
        <v>12986891</v>
      </c>
      <c r="AL2141" s="6">
        <v>386.23013800000001</v>
      </c>
      <c r="AM2141" s="7">
        <v>15412320</v>
      </c>
      <c r="AN2141" s="5">
        <v>50.122549999999997</v>
      </c>
    </row>
    <row r="2142" spans="1:40" x14ac:dyDescent="0.3">
      <c r="A2142" s="4" t="s">
        <v>2191</v>
      </c>
      <c r="B2142" s="2">
        <v>5721147</v>
      </c>
      <c r="C2142" s="1" t="s">
        <v>54</v>
      </c>
      <c r="D2142" s="5">
        <v>915.75916973999995</v>
      </c>
      <c r="E2142" s="6">
        <v>924.59292900000003</v>
      </c>
      <c r="F2142" s="6" t="s">
        <v>42</v>
      </c>
      <c r="G2142" s="5">
        <v>0.32900000000000001</v>
      </c>
      <c r="H2142" s="5">
        <v>6.0581860000000001</v>
      </c>
      <c r="I2142" s="5">
        <v>0.32900000000000001</v>
      </c>
      <c r="J2142" s="5">
        <v>6.0581860000000001</v>
      </c>
      <c r="K2142" s="5">
        <v>0.92573221999999999</v>
      </c>
      <c r="L2142" s="5">
        <v>0.92573221999999999</v>
      </c>
      <c r="M2142" s="5" t="s">
        <v>42</v>
      </c>
      <c r="N2142" s="5" t="s">
        <v>42</v>
      </c>
      <c r="O2142" s="5" t="s">
        <v>42</v>
      </c>
      <c r="P2142" s="5">
        <v>12.217312</v>
      </c>
      <c r="Q2142" s="5" t="s">
        <v>42</v>
      </c>
      <c r="R2142" s="5" t="s">
        <v>42</v>
      </c>
      <c r="S2142" s="1" t="s">
        <v>98</v>
      </c>
      <c r="T2142" s="7">
        <v>74133.441999999995</v>
      </c>
      <c r="U2142" s="7">
        <v>69152.135999999999</v>
      </c>
      <c r="V2142" s="7">
        <v>63521.932999999997</v>
      </c>
      <c r="W2142" s="7">
        <v>61904.046000000002</v>
      </c>
      <c r="X2142" s="7">
        <v>75678.918000000005</v>
      </c>
      <c r="Y2142" s="7">
        <v>74906.179999999993</v>
      </c>
      <c r="Z2142" s="7">
        <v>74133.441999999995</v>
      </c>
      <c r="AA2142" s="7">
        <v>72686.490999999995</v>
      </c>
      <c r="AB2142" s="8">
        <v>100</v>
      </c>
      <c r="AC2142" s="8">
        <v>100</v>
      </c>
      <c r="AD2142" s="5" t="s">
        <v>42</v>
      </c>
      <c r="AE2142" s="5" t="s">
        <v>42</v>
      </c>
      <c r="AF2142" s="7">
        <v>86229677</v>
      </c>
      <c r="AG2142" s="7">
        <v>86229677</v>
      </c>
      <c r="AH2142" s="7">
        <v>86229677</v>
      </c>
      <c r="AI2142" s="5">
        <v>27.37</v>
      </c>
      <c r="AJ2142" s="7">
        <v>127</v>
      </c>
      <c r="AK2142" s="7">
        <v>23597041</v>
      </c>
      <c r="AL2142" s="6">
        <v>250.60057499999999</v>
      </c>
      <c r="AM2142" s="7" t="s">
        <v>42</v>
      </c>
      <c r="AN2142" s="5" t="s">
        <v>42</v>
      </c>
    </row>
    <row r="2143" spans="1:40" x14ac:dyDescent="0.3">
      <c r="A2143" s="4" t="s">
        <v>2192</v>
      </c>
      <c r="B2143" s="2">
        <v>19662153</v>
      </c>
      <c r="C2143" s="1" t="s">
        <v>54</v>
      </c>
      <c r="D2143" s="5">
        <v>926.93416339999999</v>
      </c>
      <c r="E2143" s="6" t="s">
        <v>42</v>
      </c>
      <c r="F2143" s="6">
        <v>1952.0911630000001</v>
      </c>
      <c r="G2143" s="5" t="s">
        <v>42</v>
      </c>
      <c r="H2143" s="5">
        <v>7.2264957264957301</v>
      </c>
      <c r="I2143" s="5" t="s">
        <v>42</v>
      </c>
      <c r="J2143" s="5">
        <v>7.2264957264957301</v>
      </c>
      <c r="K2143" s="5">
        <v>0.93155483293610397</v>
      </c>
      <c r="L2143" s="5">
        <v>0.93155483293610397</v>
      </c>
      <c r="M2143" s="5" t="s">
        <v>799</v>
      </c>
      <c r="N2143" s="5" t="s">
        <v>42</v>
      </c>
      <c r="O2143" s="5" t="s">
        <v>42</v>
      </c>
      <c r="P2143" s="5" t="s">
        <v>42</v>
      </c>
      <c r="Q2143" s="5" t="s">
        <v>42</v>
      </c>
      <c r="R2143" s="5">
        <v>10.1553464642629</v>
      </c>
      <c r="S2143" s="1" t="s">
        <v>49</v>
      </c>
      <c r="T2143" s="7">
        <v>94322</v>
      </c>
      <c r="U2143" s="7">
        <v>29447</v>
      </c>
      <c r="V2143" s="7">
        <v>34753</v>
      </c>
      <c r="W2143" s="7">
        <v>6477</v>
      </c>
      <c r="X2143" s="7">
        <v>137463</v>
      </c>
      <c r="Y2143" s="7">
        <v>119520</v>
      </c>
      <c r="Z2143" s="7">
        <v>112887</v>
      </c>
      <c r="AA2143" s="7">
        <v>94322</v>
      </c>
      <c r="AB2143" s="5" t="s">
        <v>42</v>
      </c>
      <c r="AC2143" s="5" t="s">
        <v>42</v>
      </c>
      <c r="AD2143" s="5" t="s">
        <v>42</v>
      </c>
      <c r="AE2143" s="5" t="s">
        <v>42</v>
      </c>
      <c r="AF2143" s="7">
        <v>54571650</v>
      </c>
      <c r="AG2143" s="7">
        <v>54705779</v>
      </c>
      <c r="AH2143" s="7">
        <v>35585951</v>
      </c>
      <c r="AI2143" s="5">
        <v>29.16</v>
      </c>
      <c r="AJ2143" s="7">
        <v>56</v>
      </c>
      <c r="AK2143" s="7">
        <v>15982650</v>
      </c>
      <c r="AL2143" s="6">
        <v>270.26661100000001</v>
      </c>
      <c r="AM2143" s="7" t="s">
        <v>42</v>
      </c>
      <c r="AN2143" s="5" t="s">
        <v>42</v>
      </c>
    </row>
    <row r="2144" spans="1:40" x14ac:dyDescent="0.3">
      <c r="A2144" s="4" t="s">
        <v>2193</v>
      </c>
      <c r="B2144" s="2">
        <v>4090265</v>
      </c>
      <c r="C2144" s="1" t="s">
        <v>54</v>
      </c>
      <c r="D2144" s="5">
        <v>907.65359586</v>
      </c>
      <c r="E2144" s="6">
        <v>1577.5025949999999</v>
      </c>
      <c r="F2144" s="6" t="s">
        <v>42</v>
      </c>
      <c r="G2144" s="8">
        <v>1.6539999999999999</v>
      </c>
      <c r="H2144" s="5">
        <v>41.888454000000003</v>
      </c>
      <c r="I2144" s="5">
        <v>1.65</v>
      </c>
      <c r="J2144" s="5">
        <v>40.463138000000001</v>
      </c>
      <c r="K2144" s="5" t="s">
        <v>799</v>
      </c>
      <c r="L2144" s="5">
        <v>9.3737683399999998</v>
      </c>
      <c r="M2144" s="5">
        <v>22.954423999999999</v>
      </c>
      <c r="N2144" s="5" t="s">
        <v>42</v>
      </c>
      <c r="O2144" s="5" t="s">
        <v>42</v>
      </c>
      <c r="P2144" s="5">
        <v>1.127256</v>
      </c>
      <c r="Q2144" s="5">
        <v>7.5579489999999998</v>
      </c>
      <c r="R2144" s="5">
        <v>7.5579489999999998</v>
      </c>
      <c r="S2144" s="1" t="s">
        <v>49</v>
      </c>
      <c r="T2144" s="7">
        <v>1238680</v>
      </c>
      <c r="U2144" s="7">
        <v>1127311</v>
      </c>
      <c r="V2144" s="7">
        <v>507340</v>
      </c>
      <c r="W2144" s="7">
        <v>415435</v>
      </c>
      <c r="X2144" s="7">
        <v>1399418</v>
      </c>
      <c r="Y2144" s="7">
        <v>1309613</v>
      </c>
      <c r="Z2144" s="7">
        <v>1251386</v>
      </c>
      <c r="AA2144" s="7">
        <v>1238680</v>
      </c>
      <c r="AB2144" s="8">
        <v>8.7590000000000003</v>
      </c>
      <c r="AC2144" s="8">
        <v>10.151</v>
      </c>
      <c r="AD2144" s="8">
        <v>11.404</v>
      </c>
      <c r="AE2144" s="8">
        <v>12.337999999999999</v>
      </c>
      <c r="AF2144" s="7">
        <v>21189144</v>
      </c>
      <c r="AG2144" s="7">
        <v>21142890</v>
      </c>
      <c r="AH2144" s="7">
        <v>20907528</v>
      </c>
      <c r="AI2144" s="5">
        <v>92.79</v>
      </c>
      <c r="AJ2144" s="7">
        <v>208</v>
      </c>
      <c r="AK2144" s="7">
        <v>19672636</v>
      </c>
      <c r="AL2144" s="6">
        <v>842.18554700000004</v>
      </c>
      <c r="AM2144" s="7">
        <v>20659540</v>
      </c>
      <c r="AN2144" s="8">
        <v>97.441900000000004</v>
      </c>
    </row>
    <row r="2145" spans="1:40" x14ac:dyDescent="0.3">
      <c r="A2145" s="4" t="s">
        <v>2194</v>
      </c>
      <c r="B2145" s="2">
        <v>4979305</v>
      </c>
      <c r="C2145" s="1" t="s">
        <v>54</v>
      </c>
      <c r="D2145" s="5">
        <v>943.72100184999999</v>
      </c>
      <c r="E2145" s="6">
        <v>935.05467099999998</v>
      </c>
      <c r="F2145" s="6" t="s">
        <v>42</v>
      </c>
      <c r="G2145" s="8">
        <v>1.3080000000000001</v>
      </c>
      <c r="H2145" s="5">
        <v>9.9738059999999997</v>
      </c>
      <c r="I2145" s="8">
        <v>1.3080000000000001</v>
      </c>
      <c r="J2145" s="5">
        <v>9.9738059999999997</v>
      </c>
      <c r="K2145" s="5">
        <v>110.64957265</v>
      </c>
      <c r="L2145" s="5">
        <v>110.64957265</v>
      </c>
      <c r="M2145" s="5" t="s">
        <v>42</v>
      </c>
      <c r="N2145" s="5" t="s">
        <v>42</v>
      </c>
      <c r="O2145" s="5" t="s">
        <v>42</v>
      </c>
      <c r="P2145" s="5">
        <v>9.5438449999999992</v>
      </c>
      <c r="Q2145" s="5" t="s">
        <v>42</v>
      </c>
      <c r="R2145" s="5" t="s">
        <v>42</v>
      </c>
      <c r="S2145" s="1" t="s">
        <v>49</v>
      </c>
      <c r="T2145" s="7">
        <v>93815.573999999993</v>
      </c>
      <c r="U2145" s="7">
        <v>125981.29300000001</v>
      </c>
      <c r="V2145" s="7">
        <v>60910.067999999999</v>
      </c>
      <c r="W2145" s="7">
        <v>36363.874000000003</v>
      </c>
      <c r="X2145" s="7">
        <v>97974.633000000002</v>
      </c>
      <c r="Y2145" s="7">
        <v>92537.909</v>
      </c>
      <c r="Z2145" s="7">
        <v>87344.002999999997</v>
      </c>
      <c r="AA2145" s="7">
        <v>93815.573999999993</v>
      </c>
      <c r="AB2145" s="8">
        <v>100</v>
      </c>
      <c r="AC2145" s="8">
        <v>100</v>
      </c>
      <c r="AD2145" s="5" t="s">
        <v>42</v>
      </c>
      <c r="AE2145" s="5" t="s">
        <v>42</v>
      </c>
      <c r="AF2145" s="7">
        <v>14579345</v>
      </c>
      <c r="AG2145" s="7">
        <v>14579345</v>
      </c>
      <c r="AH2145" s="7">
        <v>14579345</v>
      </c>
      <c r="AI2145" s="5">
        <v>12.58</v>
      </c>
      <c r="AJ2145" s="7">
        <v>135</v>
      </c>
      <c r="AK2145" s="7">
        <v>1834653</v>
      </c>
      <c r="AL2145" s="6">
        <v>118.757088</v>
      </c>
      <c r="AM2145" s="7">
        <v>14039938</v>
      </c>
      <c r="AN2145" s="8">
        <v>96.300200000000004</v>
      </c>
    </row>
    <row r="2146" spans="1:40" x14ac:dyDescent="0.3">
      <c r="A2146" s="4" t="s">
        <v>2195</v>
      </c>
      <c r="B2146" s="2">
        <v>103579</v>
      </c>
      <c r="C2146" s="1" t="s">
        <v>54</v>
      </c>
      <c r="D2146" s="5">
        <v>851.79743208000002</v>
      </c>
      <c r="E2146" s="6" t="s">
        <v>42</v>
      </c>
      <c r="F2146" s="6">
        <v>17500.793432000002</v>
      </c>
      <c r="G2146" s="5">
        <v>0.09</v>
      </c>
      <c r="H2146" s="5">
        <v>11.7090909090909</v>
      </c>
      <c r="I2146" s="5">
        <v>0.09</v>
      </c>
      <c r="J2146" s="5">
        <v>11.7090909090909</v>
      </c>
      <c r="K2146" s="5">
        <v>0.768340216839968</v>
      </c>
      <c r="L2146" s="5">
        <v>0.73860285155247196</v>
      </c>
      <c r="M2146" s="5" t="s">
        <v>799</v>
      </c>
      <c r="N2146" s="5" t="s">
        <v>42</v>
      </c>
      <c r="O2146" s="5" t="s">
        <v>42</v>
      </c>
      <c r="P2146" s="5" t="s">
        <v>42</v>
      </c>
      <c r="Q2146" s="5" t="s">
        <v>42</v>
      </c>
      <c r="R2146" s="5" t="s">
        <v>42</v>
      </c>
      <c r="S2146" s="1" t="s">
        <v>49</v>
      </c>
      <c r="T2146" s="7">
        <v>165573</v>
      </c>
      <c r="U2146" s="7">
        <v>-4685</v>
      </c>
      <c r="V2146" s="7">
        <v>541593</v>
      </c>
      <c r="W2146" s="7">
        <v>-376055</v>
      </c>
      <c r="X2146" s="7">
        <v>274085</v>
      </c>
      <c r="Y2146" s="7">
        <v>215526</v>
      </c>
      <c r="Z2146" s="7">
        <v>191930</v>
      </c>
      <c r="AA2146" s="7">
        <v>165573</v>
      </c>
      <c r="AB2146" s="5">
        <v>86.268000000000001</v>
      </c>
      <c r="AC2146" s="5">
        <v>88.543000000000006</v>
      </c>
      <c r="AD2146" s="5" t="s">
        <v>42</v>
      </c>
      <c r="AE2146" s="5" t="s">
        <v>42</v>
      </c>
      <c r="AF2146" s="7">
        <v>132237436</v>
      </c>
      <c r="AG2146" s="7">
        <v>132215757</v>
      </c>
      <c r="AH2146" s="7">
        <v>118503762</v>
      </c>
      <c r="AI2146" s="5">
        <v>80.849999999999994</v>
      </c>
      <c r="AJ2146" s="7">
        <v>254</v>
      </c>
      <c r="AK2146" s="7">
        <v>106931029</v>
      </c>
      <c r="AL2146" s="6">
        <v>688.63582599999995</v>
      </c>
      <c r="AM2146" s="7">
        <v>130476361</v>
      </c>
      <c r="AN2146" s="5">
        <v>98.646429999999995</v>
      </c>
    </row>
    <row r="2147" spans="1:40" x14ac:dyDescent="0.3">
      <c r="A2147" s="4" t="s">
        <v>2196</v>
      </c>
      <c r="B2147" s="2">
        <v>12744921</v>
      </c>
      <c r="C2147" s="1" t="s">
        <v>54</v>
      </c>
      <c r="D2147" s="5">
        <v>572.78052027000001</v>
      </c>
      <c r="E2147" s="6" t="s">
        <v>42</v>
      </c>
      <c r="F2147" s="6">
        <v>5589.5375199999999</v>
      </c>
      <c r="G2147" s="5">
        <v>-0.40500000000000003</v>
      </c>
      <c r="H2147" s="5" t="s">
        <v>799</v>
      </c>
      <c r="I2147" s="5">
        <v>-0.40500000000000003</v>
      </c>
      <c r="J2147" s="5" t="s">
        <v>799</v>
      </c>
      <c r="K2147" s="5">
        <v>0.272239392625996</v>
      </c>
      <c r="L2147" s="5">
        <v>0.272239392625996</v>
      </c>
      <c r="M2147" s="5">
        <v>6.1358164132286204</v>
      </c>
      <c r="N2147" s="5" t="s">
        <v>42</v>
      </c>
      <c r="O2147" s="5" t="s">
        <v>42</v>
      </c>
      <c r="P2147" s="5" t="s">
        <v>42</v>
      </c>
      <c r="Q2147" s="5" t="s">
        <v>42</v>
      </c>
      <c r="R2147" s="5">
        <v>13.579033404440899</v>
      </c>
      <c r="S2147" s="1" t="s">
        <v>49</v>
      </c>
      <c r="T2147" s="7">
        <v>285035</v>
      </c>
      <c r="U2147" s="7">
        <v>312143</v>
      </c>
      <c r="V2147" s="7">
        <v>252729</v>
      </c>
      <c r="W2147" s="7">
        <v>273068</v>
      </c>
      <c r="X2147" s="7">
        <v>237539</v>
      </c>
      <c r="Y2147" s="7">
        <v>254678</v>
      </c>
      <c r="Z2147" s="7">
        <v>272369</v>
      </c>
      <c r="AA2147" s="7">
        <v>285035</v>
      </c>
      <c r="AB2147" s="5">
        <v>61.872999999999998</v>
      </c>
      <c r="AC2147" s="5">
        <v>-10.702</v>
      </c>
      <c r="AD2147" s="5" t="s">
        <v>42</v>
      </c>
      <c r="AE2147" s="5" t="s">
        <v>42</v>
      </c>
      <c r="AF2147" s="7">
        <v>139362657</v>
      </c>
      <c r="AG2147" s="7">
        <v>138954433</v>
      </c>
      <c r="AH2147" s="7">
        <v>138728690</v>
      </c>
      <c r="AI2147" s="5">
        <v>75.36</v>
      </c>
      <c r="AJ2147" s="7">
        <v>134</v>
      </c>
      <c r="AK2147" s="7">
        <v>105027920</v>
      </c>
      <c r="AL2147" s="6">
        <v>431.66475100000002</v>
      </c>
      <c r="AM2147" s="7">
        <v>126804899</v>
      </c>
      <c r="AN2147" s="5">
        <v>90.989149999999995</v>
      </c>
    </row>
    <row r="2148" spans="1:40" x14ac:dyDescent="0.3">
      <c r="A2148" s="4" t="s">
        <v>2197</v>
      </c>
      <c r="B2148" s="2">
        <v>4400570</v>
      </c>
      <c r="C2148" s="1" t="s">
        <v>41</v>
      </c>
      <c r="D2148" s="5">
        <v>1418.75929412</v>
      </c>
      <c r="E2148" s="6">
        <v>1758.643294</v>
      </c>
      <c r="F2148" s="6" t="s">
        <v>42</v>
      </c>
      <c r="G2148" s="5">
        <v>0.14799999999999999</v>
      </c>
      <c r="H2148" s="5">
        <v>18.454545</v>
      </c>
      <c r="I2148" s="5">
        <v>0.14799999999999999</v>
      </c>
      <c r="J2148" s="5">
        <v>18.454545</v>
      </c>
      <c r="K2148" s="5">
        <v>0.84768765000000001</v>
      </c>
      <c r="L2148" s="5">
        <v>0.81945705999999996</v>
      </c>
      <c r="M2148" s="5">
        <v>11.420534</v>
      </c>
      <c r="N2148" s="5" t="s">
        <v>42</v>
      </c>
      <c r="O2148" s="5" t="s">
        <v>42</v>
      </c>
      <c r="P2148" s="5">
        <v>1.9600219999999999</v>
      </c>
      <c r="Q2148" s="5">
        <v>21.196135000000002</v>
      </c>
      <c r="R2148" s="5">
        <v>21.196135000000002</v>
      </c>
      <c r="S2148" s="1" t="s">
        <v>49</v>
      </c>
      <c r="T2148" s="7">
        <v>945428</v>
      </c>
      <c r="U2148" s="7">
        <v>1201339</v>
      </c>
      <c r="V2148" s="7">
        <v>1547097</v>
      </c>
      <c r="W2148" s="7">
        <v>887282</v>
      </c>
      <c r="X2148" s="7">
        <v>897257</v>
      </c>
      <c r="Y2148" s="7">
        <v>913365</v>
      </c>
      <c r="Z2148" s="7">
        <v>908774</v>
      </c>
      <c r="AA2148" s="7">
        <v>945428</v>
      </c>
      <c r="AB2148" s="5">
        <v>27.870999999999999</v>
      </c>
      <c r="AC2148" s="8">
        <v>30.42</v>
      </c>
      <c r="AD2148" s="8">
        <v>6.2039999999999997</v>
      </c>
      <c r="AE2148" s="8">
        <v>8.7870000000000008</v>
      </c>
      <c r="AF2148" s="7">
        <v>87363500</v>
      </c>
      <c r="AG2148" s="7">
        <v>87362000</v>
      </c>
      <c r="AH2148" s="7">
        <v>174420000</v>
      </c>
      <c r="AI2148" s="5">
        <v>19.32</v>
      </c>
      <c r="AJ2148" s="7">
        <v>150</v>
      </c>
      <c r="AK2148" s="7">
        <v>33748379</v>
      </c>
      <c r="AL2148" s="6">
        <v>274.03683699999999</v>
      </c>
      <c r="AM2148" s="7">
        <v>123902694</v>
      </c>
      <c r="AN2148" s="5">
        <v>70.913359999999997</v>
      </c>
    </row>
    <row r="2149" spans="1:40" x14ac:dyDescent="0.3">
      <c r="A2149" s="4" t="s">
        <v>2198</v>
      </c>
      <c r="B2149" s="2">
        <v>4226797</v>
      </c>
      <c r="C2149" s="1" t="s">
        <v>41</v>
      </c>
      <c r="D2149" s="5">
        <v>1024.0092354799999</v>
      </c>
      <c r="E2149" s="6">
        <v>1213.1092349999999</v>
      </c>
      <c r="F2149" s="6" t="s">
        <v>42</v>
      </c>
      <c r="G2149" s="5">
        <v>0.24</v>
      </c>
      <c r="H2149" s="5">
        <v>27.876448</v>
      </c>
      <c r="I2149" s="5">
        <v>0.24</v>
      </c>
      <c r="J2149" s="5">
        <v>27.876448</v>
      </c>
      <c r="K2149" s="5">
        <v>2.0161965900000003</v>
      </c>
      <c r="L2149" s="5">
        <v>1.8709510199999999</v>
      </c>
      <c r="M2149" s="5">
        <v>16.712962999999998</v>
      </c>
      <c r="N2149" s="5" t="s">
        <v>42</v>
      </c>
      <c r="O2149" s="5" t="s">
        <v>42</v>
      </c>
      <c r="P2149" s="5">
        <v>0.98251299999999997</v>
      </c>
      <c r="Q2149" s="5">
        <v>8.9926560000000002</v>
      </c>
      <c r="R2149" s="5">
        <v>8.9926560000000002</v>
      </c>
      <c r="S2149" s="1" t="s">
        <v>56</v>
      </c>
      <c r="T2149" s="7">
        <v>1234700</v>
      </c>
      <c r="U2149" s="7">
        <v>1045900</v>
      </c>
      <c r="V2149" s="7">
        <v>891700</v>
      </c>
      <c r="W2149" s="7">
        <v>862300</v>
      </c>
      <c r="X2149" s="7">
        <v>1234700</v>
      </c>
      <c r="Y2149" s="7">
        <v>1138200</v>
      </c>
      <c r="Z2149" s="7">
        <v>1075600</v>
      </c>
      <c r="AA2149" s="7">
        <v>999100</v>
      </c>
      <c r="AB2149" s="8">
        <v>12.351000000000001</v>
      </c>
      <c r="AC2149" s="8">
        <v>10.938000000000001</v>
      </c>
      <c r="AD2149" s="8">
        <v>8.375</v>
      </c>
      <c r="AE2149" s="8">
        <v>6.827</v>
      </c>
      <c r="AF2149" s="7">
        <v>70914767</v>
      </c>
      <c r="AG2149" s="7">
        <v>70909730</v>
      </c>
      <c r="AH2149" s="7">
        <v>70791225</v>
      </c>
      <c r="AI2149" s="5">
        <v>31.36</v>
      </c>
      <c r="AJ2149" s="7">
        <v>183</v>
      </c>
      <c r="AK2149" s="7">
        <v>22235533</v>
      </c>
      <c r="AL2149" s="6">
        <v>321.081096</v>
      </c>
      <c r="AM2149" s="7">
        <v>45359815</v>
      </c>
      <c r="AN2149" s="5">
        <v>63.963850000000001</v>
      </c>
    </row>
    <row r="2150" spans="1:40" x14ac:dyDescent="0.3">
      <c r="A2150" s="4" t="s">
        <v>2199</v>
      </c>
      <c r="B2150" s="2">
        <v>4996608</v>
      </c>
      <c r="C2150" s="1" t="s">
        <v>41</v>
      </c>
      <c r="D2150" s="5">
        <v>902.29334039000003</v>
      </c>
      <c r="E2150" s="6">
        <v>596.47433999999998</v>
      </c>
      <c r="F2150" s="6" t="s">
        <v>42</v>
      </c>
      <c r="G2150" s="5">
        <v>0.71</v>
      </c>
      <c r="H2150" s="5">
        <v>24.198139000000001</v>
      </c>
      <c r="I2150" s="5">
        <v>0.71</v>
      </c>
      <c r="J2150" s="5">
        <v>24.198139000000001</v>
      </c>
      <c r="K2150" s="5">
        <v>3.1909058099999998</v>
      </c>
      <c r="L2150" s="5">
        <v>1.8669763499999998</v>
      </c>
      <c r="M2150" s="5">
        <v>8.8864319999999992</v>
      </c>
      <c r="N2150" s="5" t="s">
        <v>42</v>
      </c>
      <c r="O2150" s="5" t="s">
        <v>42</v>
      </c>
      <c r="P2150" s="5">
        <v>0.55457900000000004</v>
      </c>
      <c r="Q2150" s="5">
        <v>4.6139960000000002</v>
      </c>
      <c r="R2150" s="5">
        <v>4.6139960000000002</v>
      </c>
      <c r="S2150" s="1" t="s">
        <v>49</v>
      </c>
      <c r="T2150" s="7">
        <v>1026864</v>
      </c>
      <c r="U2150" s="7">
        <v>1073464</v>
      </c>
      <c r="V2150" s="7">
        <v>1003001</v>
      </c>
      <c r="W2150" s="7">
        <v>621615</v>
      </c>
      <c r="X2150" s="7">
        <v>1075544</v>
      </c>
      <c r="Y2150" s="7">
        <v>1060145</v>
      </c>
      <c r="Z2150" s="7">
        <v>1052744</v>
      </c>
      <c r="AA2150" s="7">
        <v>1026864</v>
      </c>
      <c r="AB2150" s="5">
        <v>25.495000000000001</v>
      </c>
      <c r="AC2150" s="5">
        <v>25.178000000000001</v>
      </c>
      <c r="AD2150" s="8">
        <v>9.9979999999999993</v>
      </c>
      <c r="AE2150" s="8">
        <v>8.9700000000000006</v>
      </c>
      <c r="AF2150" s="7">
        <v>20409259</v>
      </c>
      <c r="AG2150" s="7">
        <v>20317376</v>
      </c>
      <c r="AH2150" s="7">
        <v>20122216</v>
      </c>
      <c r="AI2150" s="5">
        <v>89.32</v>
      </c>
      <c r="AJ2150" s="7">
        <v>223</v>
      </c>
      <c r="AK2150" s="7">
        <v>18228777</v>
      </c>
      <c r="AL2150" s="6">
        <v>805.89423099999999</v>
      </c>
      <c r="AM2150" s="7">
        <v>18850480</v>
      </c>
      <c r="AN2150" s="5">
        <v>92.362390000000005</v>
      </c>
    </row>
    <row r="2151" spans="1:40" x14ac:dyDescent="0.3">
      <c r="A2151" s="4" t="s">
        <v>2200</v>
      </c>
      <c r="B2151" s="2">
        <v>5313667</v>
      </c>
      <c r="C2151" s="1" t="s">
        <v>41</v>
      </c>
      <c r="D2151" s="5">
        <v>907.65004235000004</v>
      </c>
      <c r="E2151" s="6">
        <v>1801.795042</v>
      </c>
      <c r="F2151" s="6" t="s">
        <v>42</v>
      </c>
      <c r="G2151" s="5">
        <v>-5.1100000000000003</v>
      </c>
      <c r="H2151" s="5" t="s">
        <v>799</v>
      </c>
      <c r="I2151" s="5">
        <v>-5.1100000000000003</v>
      </c>
      <c r="J2151" s="5" t="s">
        <v>799</v>
      </c>
      <c r="K2151" s="5" t="s">
        <v>799</v>
      </c>
      <c r="L2151" s="5">
        <v>1.10773699</v>
      </c>
      <c r="M2151" s="5">
        <v>6.4143730000000003</v>
      </c>
      <c r="N2151" s="5" t="s">
        <v>42</v>
      </c>
      <c r="O2151" s="5" t="s">
        <v>42</v>
      </c>
      <c r="P2151" s="5">
        <v>1.6627369999999999</v>
      </c>
      <c r="Q2151" s="5">
        <v>9.2820409999999995</v>
      </c>
      <c r="R2151" s="5">
        <v>9.2820409999999995</v>
      </c>
      <c r="S2151" s="1" t="s">
        <v>49</v>
      </c>
      <c r="T2151" s="7">
        <v>1051830</v>
      </c>
      <c r="U2151" s="7">
        <v>903503</v>
      </c>
      <c r="V2151" s="7">
        <v>760910</v>
      </c>
      <c r="W2151" s="7">
        <v>579536</v>
      </c>
      <c r="X2151" s="7">
        <v>1083632</v>
      </c>
      <c r="Y2151" s="7">
        <v>1085537</v>
      </c>
      <c r="Z2151" s="7">
        <v>1076657</v>
      </c>
      <c r="AA2151" s="7">
        <v>1051830</v>
      </c>
      <c r="AB2151" s="5">
        <v>70.733000000000004</v>
      </c>
      <c r="AC2151" s="5">
        <v>70.435000000000002</v>
      </c>
      <c r="AD2151" s="8">
        <v>8.3309999999999995</v>
      </c>
      <c r="AE2151" s="8">
        <v>17.59</v>
      </c>
      <c r="AF2151" s="7">
        <v>112557526</v>
      </c>
      <c r="AG2151" s="7">
        <v>126468688</v>
      </c>
      <c r="AH2151" s="7">
        <v>136683215</v>
      </c>
      <c r="AI2151" s="5">
        <v>75.62</v>
      </c>
      <c r="AJ2151" s="7">
        <v>244</v>
      </c>
      <c r="AK2151" s="7">
        <v>81810744</v>
      </c>
      <c r="AL2151" s="6">
        <v>686.39214200000004</v>
      </c>
      <c r="AM2151" s="7">
        <v>76914815</v>
      </c>
      <c r="AN2151" s="5">
        <v>71.097369999999998</v>
      </c>
    </row>
    <row r="2152" spans="1:40" x14ac:dyDescent="0.3">
      <c r="A2152" s="4" t="s">
        <v>2201</v>
      </c>
      <c r="B2152" s="2">
        <v>19928652</v>
      </c>
      <c r="C2152" s="1" t="s">
        <v>54</v>
      </c>
      <c r="D2152" s="5">
        <v>796.82522129999995</v>
      </c>
      <c r="E2152" s="6">
        <v>1818.2662210000001</v>
      </c>
      <c r="F2152" s="6" t="s">
        <v>42</v>
      </c>
      <c r="G2152" s="5">
        <v>-0.1</v>
      </c>
      <c r="H2152" s="5" t="s">
        <v>799</v>
      </c>
      <c r="I2152" s="5">
        <v>-0.1</v>
      </c>
      <c r="J2152" s="5" t="s">
        <v>799</v>
      </c>
      <c r="K2152" s="5" t="s">
        <v>799</v>
      </c>
      <c r="L2152" s="5">
        <v>0.54963783999999993</v>
      </c>
      <c r="M2152" s="5">
        <v>21.680672000000001</v>
      </c>
      <c r="N2152" s="5" t="s">
        <v>42</v>
      </c>
      <c r="O2152" s="5" t="s">
        <v>42</v>
      </c>
      <c r="P2152" s="5">
        <v>2.9359980000000001</v>
      </c>
      <c r="Q2152" s="5">
        <v>10.218768000000001</v>
      </c>
      <c r="R2152" s="5">
        <v>10.218768000000001</v>
      </c>
      <c r="S2152" s="1" t="s">
        <v>315</v>
      </c>
      <c r="T2152" s="7">
        <v>634554</v>
      </c>
      <c r="U2152" s="7">
        <v>652215</v>
      </c>
      <c r="V2152" s="7">
        <v>425561</v>
      </c>
      <c r="W2152" s="7">
        <v>256380</v>
      </c>
      <c r="X2152" s="7">
        <v>619301</v>
      </c>
      <c r="Y2152" s="7">
        <v>625597</v>
      </c>
      <c r="Z2152" s="7">
        <v>634554</v>
      </c>
      <c r="AA2152" s="7">
        <v>642370</v>
      </c>
      <c r="AB2152" s="5">
        <v>66.173000000000002</v>
      </c>
      <c r="AC2152" s="5">
        <v>65.721000000000004</v>
      </c>
      <c r="AD2152" s="8">
        <v>26.42</v>
      </c>
      <c r="AE2152" s="5">
        <v>27.178999999999998</v>
      </c>
      <c r="AF2152" s="7">
        <v>308604861</v>
      </c>
      <c r="AG2152" s="7">
        <v>307515998</v>
      </c>
      <c r="AH2152" s="7">
        <v>303249521</v>
      </c>
      <c r="AI2152" s="5">
        <v>64.150000000000006</v>
      </c>
      <c r="AJ2152" s="7">
        <v>173</v>
      </c>
      <c r="AK2152" s="7">
        <v>198126128</v>
      </c>
      <c r="AL2152" s="6">
        <v>511.16541000000001</v>
      </c>
      <c r="AM2152" s="7">
        <v>182868536</v>
      </c>
      <c r="AN2152" s="5">
        <v>59.210079999999998</v>
      </c>
    </row>
    <row r="2153" spans="1:40" x14ac:dyDescent="0.3">
      <c r="A2153" s="4" t="s">
        <v>2202</v>
      </c>
      <c r="B2153" s="2">
        <v>5236028</v>
      </c>
      <c r="C2153" s="1" t="s">
        <v>54</v>
      </c>
      <c r="D2153" s="5">
        <v>988.07558337</v>
      </c>
      <c r="E2153" s="6">
        <v>987.15858300000002</v>
      </c>
      <c r="F2153" s="6" t="s">
        <v>42</v>
      </c>
      <c r="G2153" s="5">
        <v>1.4999999999999999E-2</v>
      </c>
      <c r="H2153" s="5" t="s">
        <v>799</v>
      </c>
      <c r="I2153" s="5">
        <v>1.4999999999999999E-2</v>
      </c>
      <c r="J2153" s="5" t="s">
        <v>799</v>
      </c>
      <c r="K2153" s="5">
        <v>13.96</v>
      </c>
      <c r="L2153" s="5">
        <v>13.96</v>
      </c>
      <c r="M2153" s="5">
        <v>44.935622000000002</v>
      </c>
      <c r="N2153" s="5" t="s">
        <v>42</v>
      </c>
      <c r="O2153" s="5" t="s">
        <v>42</v>
      </c>
      <c r="P2153" s="5">
        <v>5.0582269999999996</v>
      </c>
      <c r="Q2153" s="5">
        <v>35.483136000000002</v>
      </c>
      <c r="R2153" s="5">
        <v>35.483136000000002</v>
      </c>
      <c r="S2153" s="1" t="s">
        <v>49</v>
      </c>
      <c r="T2153" s="7">
        <v>174535</v>
      </c>
      <c r="U2153" s="7">
        <v>150349</v>
      </c>
      <c r="V2153" s="7">
        <v>111700</v>
      </c>
      <c r="W2153" s="7">
        <v>79565</v>
      </c>
      <c r="X2153" s="7">
        <v>195159</v>
      </c>
      <c r="Y2153" s="7">
        <v>188350</v>
      </c>
      <c r="Z2153" s="7">
        <v>181616</v>
      </c>
      <c r="AA2153" s="7">
        <v>174535</v>
      </c>
      <c r="AB2153" s="5">
        <v>66.974999999999994</v>
      </c>
      <c r="AC2153" s="5">
        <v>67.155000000000001</v>
      </c>
      <c r="AD2153" s="8">
        <v>10.62</v>
      </c>
      <c r="AE2153" s="8">
        <v>9.4930000000000003</v>
      </c>
      <c r="AF2153" s="7">
        <v>93264000</v>
      </c>
      <c r="AG2153" s="7">
        <v>92188000</v>
      </c>
      <c r="AH2153" s="7">
        <v>88217000</v>
      </c>
      <c r="AI2153" s="5">
        <v>51.35</v>
      </c>
      <c r="AJ2153" s="7">
        <v>136</v>
      </c>
      <c r="AK2153" s="7">
        <v>48458329</v>
      </c>
      <c r="AL2153" s="6">
        <v>507.35870399999999</v>
      </c>
      <c r="AM2153" s="7">
        <v>37739013</v>
      </c>
      <c r="AN2153" s="8">
        <v>39.989600000000003</v>
      </c>
    </row>
    <row r="2154" spans="1:40" x14ac:dyDescent="0.3">
      <c r="A2154" s="4" t="s">
        <v>2203</v>
      </c>
      <c r="B2154" s="2">
        <v>5931440</v>
      </c>
      <c r="C2154" s="1" t="s">
        <v>41</v>
      </c>
      <c r="D2154" s="5">
        <v>927.30787239999995</v>
      </c>
      <c r="E2154" s="6">
        <v>1411.9716820000001</v>
      </c>
      <c r="F2154" s="6" t="s">
        <v>42</v>
      </c>
      <c r="G2154" s="5">
        <v>0.46</v>
      </c>
      <c r="H2154" s="5" t="s">
        <v>42</v>
      </c>
      <c r="I2154" s="5">
        <v>0.46</v>
      </c>
      <c r="J2154" s="5" t="s">
        <v>42</v>
      </c>
      <c r="K2154" s="5" t="s">
        <v>42</v>
      </c>
      <c r="L2154" s="5" t="s">
        <v>42</v>
      </c>
      <c r="M2154" s="5" t="s">
        <v>42</v>
      </c>
      <c r="N2154" s="5" t="s">
        <v>42</v>
      </c>
      <c r="O2154" s="5" t="s">
        <v>42</v>
      </c>
      <c r="P2154" s="5" t="s">
        <v>42</v>
      </c>
      <c r="Q2154" s="5" t="s">
        <v>42</v>
      </c>
      <c r="R2154" s="5" t="s">
        <v>42</v>
      </c>
      <c r="S2154" s="1" t="s">
        <v>56</v>
      </c>
      <c r="T2154" s="7">
        <v>19959.837</v>
      </c>
      <c r="U2154" s="7">
        <v>26685.947</v>
      </c>
      <c r="V2154" s="7">
        <v>23777.067999999999</v>
      </c>
      <c r="W2154" s="7">
        <v>-504.05799999999999</v>
      </c>
      <c r="X2154" s="7">
        <v>19959.837</v>
      </c>
      <c r="Y2154" s="7">
        <v>19400.743999999999</v>
      </c>
      <c r="Z2154" s="7">
        <v>18841.651000000002</v>
      </c>
      <c r="AA2154" s="7">
        <v>22763.798999999999</v>
      </c>
      <c r="AB2154" s="8">
        <v>100</v>
      </c>
      <c r="AC2154" s="8">
        <v>100</v>
      </c>
      <c r="AD2154" s="5" t="s">
        <v>42</v>
      </c>
      <c r="AE2154" s="5" t="s">
        <v>42</v>
      </c>
      <c r="AF2154" s="7">
        <v>77113129</v>
      </c>
      <c r="AG2154" s="7">
        <v>77113129</v>
      </c>
      <c r="AH2154" s="7">
        <v>76379270</v>
      </c>
      <c r="AI2154" s="5">
        <v>52.06</v>
      </c>
      <c r="AJ2154" s="7">
        <v>130</v>
      </c>
      <c r="AK2154" s="7">
        <v>40089790</v>
      </c>
      <c r="AL2154" s="6">
        <v>489.095438</v>
      </c>
      <c r="AM2154" s="7" t="s">
        <v>42</v>
      </c>
      <c r="AN2154" s="5" t="s">
        <v>42</v>
      </c>
    </row>
    <row r="2155" spans="1:40" x14ac:dyDescent="0.3">
      <c r="A2155" s="4" t="s">
        <v>2204</v>
      </c>
      <c r="B2155" s="2">
        <v>29191326</v>
      </c>
      <c r="C2155" s="1" t="s">
        <v>54</v>
      </c>
      <c r="D2155" s="5">
        <v>780.17988418000004</v>
      </c>
      <c r="E2155" s="6">
        <v>604.47313399999996</v>
      </c>
      <c r="F2155" s="6" t="s">
        <v>42</v>
      </c>
      <c r="G2155" s="5">
        <v>8.3760728959544978E-2</v>
      </c>
      <c r="H2155" s="5">
        <v>27.491326000000001</v>
      </c>
      <c r="I2155" s="5">
        <v>8.3760728959544978E-2</v>
      </c>
      <c r="J2155" s="5">
        <v>27.491326000000001</v>
      </c>
      <c r="K2155" s="5">
        <v>8.6625576199999994</v>
      </c>
      <c r="L2155" s="5">
        <v>8.6625576199999994</v>
      </c>
      <c r="M2155" s="5">
        <v>7.0439309999999997</v>
      </c>
      <c r="N2155" s="5" t="s">
        <v>42</v>
      </c>
      <c r="O2155" s="5" t="s">
        <v>42</v>
      </c>
      <c r="P2155" s="5">
        <v>0.191385</v>
      </c>
      <c r="Q2155" s="5">
        <v>3.9663369999999998</v>
      </c>
      <c r="R2155" s="5">
        <v>3.9663369999999998</v>
      </c>
      <c r="S2155" s="1" t="s">
        <v>49</v>
      </c>
      <c r="T2155" s="7">
        <v>2822244.1877118489</v>
      </c>
      <c r="U2155" s="7">
        <v>3605131.6094754646</v>
      </c>
      <c r="V2155" s="7">
        <v>3119471.4892929038</v>
      </c>
      <c r="W2155" s="7">
        <v>1644051.1643773762</v>
      </c>
      <c r="X2155" s="7">
        <v>3076639.827541634</v>
      </c>
      <c r="Y2155" s="7">
        <v>2874311.8209826751</v>
      </c>
      <c r="Z2155" s="7">
        <v>2791585.6736586397</v>
      </c>
      <c r="AA2155" s="7">
        <v>2822244.1877118489</v>
      </c>
      <c r="AB2155" s="8">
        <v>30.66</v>
      </c>
      <c r="AC2155" s="5">
        <v>30.184999999999999</v>
      </c>
      <c r="AD2155" s="5">
        <v>0.32900000000000001</v>
      </c>
      <c r="AE2155" s="8">
        <v>1.3089999999999999</v>
      </c>
      <c r="AF2155" s="7">
        <v>216129930</v>
      </c>
      <c r="AG2155" s="7">
        <v>216953949</v>
      </c>
      <c r="AH2155" s="7">
        <v>216759598</v>
      </c>
      <c r="AI2155" s="8">
        <v>17.8</v>
      </c>
      <c r="AJ2155" s="7">
        <v>51</v>
      </c>
      <c r="AK2155" s="7">
        <v>38678525</v>
      </c>
      <c r="AL2155" s="6">
        <v>138.85590400000001</v>
      </c>
      <c r="AM2155" s="7">
        <v>107192101</v>
      </c>
      <c r="AN2155" s="5">
        <v>49.322009999999999</v>
      </c>
    </row>
    <row r="2156" spans="1:40" x14ac:dyDescent="0.3">
      <c r="A2156" s="4" t="s">
        <v>2205</v>
      </c>
      <c r="B2156" s="2">
        <v>6592824</v>
      </c>
      <c r="C2156" s="1" t="s">
        <v>54</v>
      </c>
      <c r="D2156" s="5">
        <v>1174.44637315</v>
      </c>
      <c r="E2156" s="6">
        <v>1378.261373</v>
      </c>
      <c r="F2156" s="6" t="s">
        <v>42</v>
      </c>
      <c r="G2156" s="5">
        <v>-0.36599999999999999</v>
      </c>
      <c r="H2156" s="5" t="s">
        <v>799</v>
      </c>
      <c r="I2156" s="5">
        <v>-0.36599999999999999</v>
      </c>
      <c r="J2156" s="5" t="s">
        <v>799</v>
      </c>
      <c r="K2156" s="5" t="s">
        <v>799</v>
      </c>
      <c r="L2156" s="5" t="s">
        <v>799</v>
      </c>
      <c r="M2156" s="5" t="s">
        <v>799</v>
      </c>
      <c r="N2156" s="5" t="s">
        <v>42</v>
      </c>
      <c r="O2156" s="5" t="s">
        <v>42</v>
      </c>
      <c r="P2156" s="5">
        <v>4.6246349999999996</v>
      </c>
      <c r="Q2156" s="5" t="s">
        <v>799</v>
      </c>
      <c r="R2156" s="5" t="s">
        <v>799</v>
      </c>
      <c r="S2156" s="1" t="s">
        <v>49</v>
      </c>
      <c r="T2156" s="7">
        <v>243800</v>
      </c>
      <c r="U2156" s="7">
        <v>160549</v>
      </c>
      <c r="V2156" s="7">
        <v>137601</v>
      </c>
      <c r="W2156" s="7">
        <v>44492.724000000002</v>
      </c>
      <c r="X2156" s="7">
        <v>298026</v>
      </c>
      <c r="Y2156" s="7">
        <v>292000</v>
      </c>
      <c r="Z2156" s="7">
        <v>273987</v>
      </c>
      <c r="AA2156" s="7">
        <v>243800</v>
      </c>
      <c r="AB2156" s="5">
        <v>23.777000000000001</v>
      </c>
      <c r="AC2156" s="5">
        <v>16.966000000000001</v>
      </c>
      <c r="AD2156" s="5">
        <v>-1.9730000000000001</v>
      </c>
      <c r="AE2156" s="5">
        <v>-4.4580000000000002</v>
      </c>
      <c r="AF2156" s="7">
        <v>66540871</v>
      </c>
      <c r="AG2156" s="7">
        <v>65980697</v>
      </c>
      <c r="AH2156" s="7">
        <v>64799841</v>
      </c>
      <c r="AI2156" s="5">
        <v>14.61</v>
      </c>
      <c r="AJ2156" s="7">
        <v>118</v>
      </c>
      <c r="AK2156" s="7">
        <v>9722938</v>
      </c>
      <c r="AL2156" s="6">
        <v>171.60985500000001</v>
      </c>
      <c r="AM2156" s="7">
        <v>24257234</v>
      </c>
      <c r="AN2156" s="5">
        <v>36.454639999999998</v>
      </c>
    </row>
    <row r="2157" spans="1:40" x14ac:dyDescent="0.3">
      <c r="A2157" s="4" t="s">
        <v>2206</v>
      </c>
      <c r="B2157" s="2">
        <v>4283699</v>
      </c>
      <c r="C2157" s="1" t="s">
        <v>54</v>
      </c>
      <c r="D2157" s="5">
        <v>903.87667055999998</v>
      </c>
      <c r="E2157" s="6">
        <v>1968.8596700000001</v>
      </c>
      <c r="F2157" s="6">
        <v>1968.8596709999999</v>
      </c>
      <c r="G2157" s="5">
        <v>0.28999999999999998</v>
      </c>
      <c r="H2157" s="5">
        <v>7.7738009999999997</v>
      </c>
      <c r="I2157" s="5">
        <v>0.28999999999999998</v>
      </c>
      <c r="J2157" s="5">
        <v>7.7738009999999997</v>
      </c>
      <c r="K2157" s="5">
        <v>0.96038203</v>
      </c>
      <c r="L2157" s="5">
        <v>0.96038203</v>
      </c>
      <c r="M2157" s="5" t="s">
        <v>799</v>
      </c>
      <c r="N2157" s="5" t="s">
        <v>42</v>
      </c>
      <c r="O2157" s="5" t="s">
        <v>42</v>
      </c>
      <c r="P2157" s="5">
        <v>10.565102</v>
      </c>
      <c r="Q2157" s="5" t="s">
        <v>42</v>
      </c>
      <c r="R2157" s="5">
        <v>12.940849533399501</v>
      </c>
      <c r="S2157" s="1" t="s">
        <v>43</v>
      </c>
      <c r="T2157" s="7">
        <v>186355</v>
      </c>
      <c r="U2157" s="7">
        <v>139337</v>
      </c>
      <c r="V2157" s="7">
        <v>105485</v>
      </c>
      <c r="W2157" s="7">
        <v>82694</v>
      </c>
      <c r="X2157" s="7">
        <v>186355</v>
      </c>
      <c r="Y2157" s="7">
        <v>166565</v>
      </c>
      <c r="Z2157" s="7">
        <v>155773</v>
      </c>
      <c r="AA2157" s="7">
        <v>145972</v>
      </c>
      <c r="AB2157" s="8">
        <v>100</v>
      </c>
      <c r="AC2157" s="8">
        <v>100</v>
      </c>
      <c r="AD2157" s="5" t="s">
        <v>42</v>
      </c>
      <c r="AE2157" s="5" t="s">
        <v>42</v>
      </c>
      <c r="AF2157" s="7">
        <v>77579896</v>
      </c>
      <c r="AG2157" s="7">
        <v>71998138</v>
      </c>
      <c r="AH2157" s="7">
        <v>58734702</v>
      </c>
      <c r="AI2157" s="5">
        <v>19.82</v>
      </c>
      <c r="AJ2157" s="7">
        <v>119</v>
      </c>
      <c r="AK2157" s="7">
        <v>16498861</v>
      </c>
      <c r="AL2157" s="6">
        <v>179.17762999999999</v>
      </c>
      <c r="AM2157" s="7" t="s">
        <v>42</v>
      </c>
      <c r="AN2157" s="5" t="s">
        <v>42</v>
      </c>
    </row>
    <row r="2158" spans="1:40" x14ac:dyDescent="0.3">
      <c r="A2158" s="4" t="s">
        <v>2207</v>
      </c>
      <c r="B2158" s="2">
        <v>4957605</v>
      </c>
      <c r="C2158" s="1" t="s">
        <v>54</v>
      </c>
      <c r="D2158" s="5">
        <v>913.32203767999999</v>
      </c>
      <c r="E2158" s="6">
        <v>531.31703700000003</v>
      </c>
      <c r="F2158" s="6" t="s">
        <v>42</v>
      </c>
      <c r="G2158" s="5">
        <v>-3.9E-2</v>
      </c>
      <c r="H2158" s="5" t="s">
        <v>799</v>
      </c>
      <c r="I2158" s="5">
        <v>-3.9E-2</v>
      </c>
      <c r="J2158" s="5" t="s">
        <v>799</v>
      </c>
      <c r="K2158" s="5">
        <v>1.98340249</v>
      </c>
      <c r="L2158" s="5">
        <v>1.97684036</v>
      </c>
      <c r="M2158" s="5" t="s">
        <v>799</v>
      </c>
      <c r="N2158" s="5" t="s">
        <v>42</v>
      </c>
      <c r="O2158" s="5" t="s">
        <v>42</v>
      </c>
      <c r="P2158" s="5">
        <v>2.2361360000000001</v>
      </c>
      <c r="Q2158" s="5" t="s">
        <v>799</v>
      </c>
      <c r="R2158" s="5">
        <v>-5.4388620000000003</v>
      </c>
      <c r="S2158" s="1" t="s">
        <v>49</v>
      </c>
      <c r="T2158" s="7">
        <v>218309</v>
      </c>
      <c r="U2158" s="7">
        <v>212765</v>
      </c>
      <c r="V2158" s="7">
        <v>192197</v>
      </c>
      <c r="W2158" s="7">
        <v>123284</v>
      </c>
      <c r="X2158" s="7">
        <v>237605</v>
      </c>
      <c r="Y2158" s="7">
        <v>228087</v>
      </c>
      <c r="Z2158" s="7">
        <v>221684</v>
      </c>
      <c r="AA2158" s="7">
        <v>218309</v>
      </c>
      <c r="AB2158" s="5">
        <v>80.938000000000002</v>
      </c>
      <c r="AC2158" s="5">
        <v>82.355000000000004</v>
      </c>
      <c r="AD2158" s="5">
        <v>-71.191000000000003</v>
      </c>
      <c r="AE2158" s="5">
        <v>-46.656999999999996</v>
      </c>
      <c r="AF2158" s="7">
        <v>377089000</v>
      </c>
      <c r="AG2158" s="7">
        <v>379205000</v>
      </c>
      <c r="AH2158" s="7">
        <v>383521022</v>
      </c>
      <c r="AI2158" s="5">
        <v>33.340000000000003</v>
      </c>
      <c r="AJ2158" s="7">
        <v>195</v>
      </c>
      <c r="AK2158" s="7">
        <v>127394342</v>
      </c>
      <c r="AL2158" s="6">
        <v>304.47247700000003</v>
      </c>
      <c r="AM2158" s="7">
        <v>199507655</v>
      </c>
      <c r="AN2158" s="5">
        <v>52.20758</v>
      </c>
    </row>
    <row r="2159" spans="1:40" x14ac:dyDescent="0.3">
      <c r="A2159" s="4" t="s">
        <v>2208</v>
      </c>
      <c r="B2159" s="2">
        <v>5726755</v>
      </c>
      <c r="C2159" s="1" t="s">
        <v>54</v>
      </c>
      <c r="D2159" s="5">
        <v>889.83762311999999</v>
      </c>
      <c r="E2159" s="6">
        <v>948.85671300000001</v>
      </c>
      <c r="F2159" s="6" t="s">
        <v>42</v>
      </c>
      <c r="G2159" s="5">
        <v>0.58199999999999996</v>
      </c>
      <c r="H2159" s="5">
        <v>16.846306999999999</v>
      </c>
      <c r="I2159" s="5">
        <v>0.58199999999999996</v>
      </c>
      <c r="J2159" s="5">
        <v>16.846306999999999</v>
      </c>
      <c r="K2159" s="5">
        <v>0.90199849999999993</v>
      </c>
      <c r="L2159" s="5">
        <v>0.90199849999999993</v>
      </c>
      <c r="M2159" s="5" t="s">
        <v>42</v>
      </c>
      <c r="N2159" s="5" t="s">
        <v>42</v>
      </c>
      <c r="O2159" s="5" t="s">
        <v>42</v>
      </c>
      <c r="P2159" s="5">
        <v>13.421604</v>
      </c>
      <c r="Q2159" s="5" t="s">
        <v>42</v>
      </c>
      <c r="R2159" s="5" t="s">
        <v>42</v>
      </c>
      <c r="S2159" s="1" t="s">
        <v>56</v>
      </c>
      <c r="T2159" s="7">
        <v>73972.831999999995</v>
      </c>
      <c r="U2159" s="7">
        <v>78919.008000000002</v>
      </c>
      <c r="V2159" s="7">
        <v>82431.915999999997</v>
      </c>
      <c r="W2159" s="7">
        <v>77969.173999999999</v>
      </c>
      <c r="X2159" s="7">
        <v>70696.221999999994</v>
      </c>
      <c r="Y2159" s="7">
        <v>72334.527000000002</v>
      </c>
      <c r="Z2159" s="7">
        <v>73972.831999999995</v>
      </c>
      <c r="AA2159" s="7">
        <v>77155.479000000007</v>
      </c>
      <c r="AB2159" s="8">
        <v>100</v>
      </c>
      <c r="AC2159" s="8">
        <v>100</v>
      </c>
      <c r="AD2159" s="5" t="s">
        <v>42</v>
      </c>
      <c r="AE2159" s="5" t="s">
        <v>42</v>
      </c>
      <c r="AF2159" s="7">
        <v>105430999</v>
      </c>
      <c r="AG2159" s="7">
        <v>105430999</v>
      </c>
      <c r="AH2159" s="7">
        <v>105430999</v>
      </c>
      <c r="AI2159" s="5">
        <v>39.090000000000003</v>
      </c>
      <c r="AJ2159" s="7">
        <v>138</v>
      </c>
      <c r="AK2159" s="7">
        <v>41216890</v>
      </c>
      <c r="AL2159" s="6">
        <v>347.87055099999998</v>
      </c>
      <c r="AM2159" s="7" t="s">
        <v>42</v>
      </c>
      <c r="AN2159" s="5" t="s">
        <v>42</v>
      </c>
    </row>
    <row r="2160" spans="1:40" x14ac:dyDescent="0.3">
      <c r="A2160" s="4" t="s">
        <v>2209</v>
      </c>
      <c r="B2160" s="2">
        <v>7181248</v>
      </c>
      <c r="C2160" s="1" t="s">
        <v>54</v>
      </c>
      <c r="D2160" s="5">
        <v>873.82352249999997</v>
      </c>
      <c r="E2160" s="6">
        <v>1635.6725220000001</v>
      </c>
      <c r="F2160" s="6" t="s">
        <v>42</v>
      </c>
      <c r="G2160" s="5">
        <v>0.12</v>
      </c>
      <c r="H2160" s="5">
        <v>16.304348000000001</v>
      </c>
      <c r="I2160" s="5">
        <v>0.12</v>
      </c>
      <c r="J2160" s="5">
        <v>16.304348000000001</v>
      </c>
      <c r="K2160" s="5">
        <v>4.0279269599999994</v>
      </c>
      <c r="L2160" s="5">
        <v>1.19808307</v>
      </c>
      <c r="M2160" s="5">
        <v>8.1610449999999997</v>
      </c>
      <c r="N2160" s="5" t="s">
        <v>42</v>
      </c>
      <c r="O2160" s="5" t="s">
        <v>42</v>
      </c>
      <c r="P2160" s="5">
        <v>2.3523350000000001</v>
      </c>
      <c r="Q2160" s="5">
        <v>7.5779779999999999</v>
      </c>
      <c r="R2160" s="5">
        <v>7.5779779999999999</v>
      </c>
      <c r="S2160" s="1" t="s">
        <v>49</v>
      </c>
      <c r="T2160" s="7">
        <v>691118</v>
      </c>
      <c r="U2160" s="7">
        <v>820159</v>
      </c>
      <c r="V2160" s="7">
        <v>611201</v>
      </c>
      <c r="W2160" s="7">
        <v>495920</v>
      </c>
      <c r="X2160" s="7">
        <v>695340</v>
      </c>
      <c r="Y2160" s="7">
        <v>689491</v>
      </c>
      <c r="Z2160" s="7">
        <v>690781</v>
      </c>
      <c r="AA2160" s="7">
        <v>691118</v>
      </c>
      <c r="AB2160" s="5">
        <v>28.643999999999998</v>
      </c>
      <c r="AC2160" s="8">
        <v>28.03</v>
      </c>
      <c r="AD2160" s="5">
        <v>27.178000000000001</v>
      </c>
      <c r="AE2160" s="5">
        <v>27.004000000000001</v>
      </c>
      <c r="AF2160" s="7">
        <v>116509803</v>
      </c>
      <c r="AG2160" s="7">
        <v>116466232</v>
      </c>
      <c r="AH2160" s="7">
        <v>116116895</v>
      </c>
      <c r="AI2160" s="5">
        <v>94.05</v>
      </c>
      <c r="AJ2160" s="7">
        <v>200</v>
      </c>
      <c r="AK2160" s="7">
        <v>109575963</v>
      </c>
      <c r="AL2160" s="6">
        <v>821.81972199999996</v>
      </c>
      <c r="AM2160" s="7">
        <v>104096281</v>
      </c>
      <c r="AN2160" s="5">
        <v>89.345510000000004</v>
      </c>
    </row>
    <row r="2161" spans="1:40" x14ac:dyDescent="0.3">
      <c r="A2161" s="4" t="s">
        <v>2210</v>
      </c>
      <c r="B2161" s="2">
        <v>4495177</v>
      </c>
      <c r="C2161" s="1" t="s">
        <v>41</v>
      </c>
      <c r="D2161" s="5">
        <v>913.95128339999997</v>
      </c>
      <c r="E2161" s="6">
        <v>1346.7562829999999</v>
      </c>
      <c r="F2161" s="6" t="s">
        <v>42</v>
      </c>
      <c r="G2161" s="5">
        <v>-0.05</v>
      </c>
      <c r="H2161" s="5" t="s">
        <v>799</v>
      </c>
      <c r="I2161" s="5">
        <v>-0.05</v>
      </c>
      <c r="J2161" s="5" t="s">
        <v>799</v>
      </c>
      <c r="K2161" s="5">
        <v>6.5384615399999992</v>
      </c>
      <c r="L2161" s="5">
        <v>5.5434782600000005</v>
      </c>
      <c r="M2161" s="5" t="s">
        <v>799</v>
      </c>
      <c r="N2161" s="5" t="s">
        <v>42</v>
      </c>
      <c r="O2161" s="5" t="s">
        <v>42</v>
      </c>
      <c r="P2161" s="5">
        <v>1.8923540000000001</v>
      </c>
      <c r="Q2161" s="5">
        <v>15.654496</v>
      </c>
      <c r="R2161" s="5">
        <v>15.654496</v>
      </c>
      <c r="S2161" s="1" t="s">
        <v>49</v>
      </c>
      <c r="T2161" s="7">
        <v>630297</v>
      </c>
      <c r="U2161" s="7">
        <v>591395</v>
      </c>
      <c r="V2161" s="7">
        <v>496455</v>
      </c>
      <c r="W2161" s="7">
        <v>789213</v>
      </c>
      <c r="X2161" s="7">
        <v>711683</v>
      </c>
      <c r="Y2161" s="7">
        <v>688008</v>
      </c>
      <c r="Z2161" s="7">
        <v>658176</v>
      </c>
      <c r="AA2161" s="7">
        <v>630297</v>
      </c>
      <c r="AB2161" s="5">
        <v>17.033999999999999</v>
      </c>
      <c r="AC2161" s="5">
        <v>16.555</v>
      </c>
      <c r="AD2161" s="8">
        <v>10.06</v>
      </c>
      <c r="AE2161" s="8">
        <v>9.9179999999999993</v>
      </c>
      <c r="AF2161" s="7">
        <v>116881836</v>
      </c>
      <c r="AG2161" s="7">
        <v>116796472</v>
      </c>
      <c r="AH2161" s="7">
        <v>115651168</v>
      </c>
      <c r="AI2161" s="5">
        <v>88.76</v>
      </c>
      <c r="AJ2161" s="7">
        <v>237</v>
      </c>
      <c r="AK2161" s="7">
        <v>106040620</v>
      </c>
      <c r="AL2161" s="6">
        <v>811.21074299999998</v>
      </c>
      <c r="AM2161" s="7">
        <v>117140725</v>
      </c>
      <c r="AN2161" s="5">
        <v>98.049710000000005</v>
      </c>
    </row>
    <row r="2162" spans="1:40" x14ac:dyDescent="0.3">
      <c r="A2162" s="4" t="s">
        <v>2211</v>
      </c>
      <c r="B2162" s="2">
        <v>8624949</v>
      </c>
      <c r="C2162" s="1" t="s">
        <v>41</v>
      </c>
      <c r="D2162" s="5">
        <v>800.60314473999995</v>
      </c>
      <c r="E2162" s="6">
        <v>946.22914400000002</v>
      </c>
      <c r="F2162" s="6">
        <v>902.01214500000015</v>
      </c>
      <c r="G2162" s="5">
        <v>7.0000000000000007E-2</v>
      </c>
      <c r="H2162" s="5">
        <v>20.379746999999998</v>
      </c>
      <c r="I2162" s="5">
        <v>7.0000000000000007E-2</v>
      </c>
      <c r="J2162" s="5">
        <v>25.555555999999999</v>
      </c>
      <c r="K2162" s="5">
        <v>76.666666669999998</v>
      </c>
      <c r="L2162" s="5">
        <v>0.74918566999999991</v>
      </c>
      <c r="M2162" s="5">
        <v>9.7575760000000002</v>
      </c>
      <c r="N2162" s="5" t="s">
        <v>42</v>
      </c>
      <c r="O2162" s="5">
        <v>5.6577978955616501</v>
      </c>
      <c r="P2162" s="5">
        <v>0.77707800000000005</v>
      </c>
      <c r="Q2162" s="5">
        <v>7.2453019999999997</v>
      </c>
      <c r="R2162" s="5">
        <v>7.2453019999999997</v>
      </c>
      <c r="S2162" s="1" t="s">
        <v>49</v>
      </c>
      <c r="T2162" s="7">
        <v>1358748</v>
      </c>
      <c r="U2162" s="7">
        <v>1764355</v>
      </c>
      <c r="V2162" s="7">
        <v>1619317</v>
      </c>
      <c r="W2162" s="7">
        <v>1467925</v>
      </c>
      <c r="X2162" s="7">
        <v>1217676</v>
      </c>
      <c r="Y2162" s="7">
        <v>1272188</v>
      </c>
      <c r="Z2162" s="7">
        <v>1308641</v>
      </c>
      <c r="AA2162" s="7">
        <v>1358748</v>
      </c>
      <c r="AB2162" s="5">
        <v>95.426000000000002</v>
      </c>
      <c r="AC2162" s="5">
        <v>95.216999999999999</v>
      </c>
      <c r="AD2162" s="8">
        <v>5.524</v>
      </c>
      <c r="AE2162" s="8">
        <v>9.609</v>
      </c>
      <c r="AF2162" s="7">
        <v>497729247</v>
      </c>
      <c r="AG2162" s="7">
        <v>500242000</v>
      </c>
      <c r="AH2162" s="7">
        <v>506779000</v>
      </c>
      <c r="AI2162" s="8">
        <v>10.6</v>
      </c>
      <c r="AJ2162" s="7">
        <v>116</v>
      </c>
      <c r="AK2162" s="7">
        <v>52701788</v>
      </c>
      <c r="AL2162" s="6">
        <v>84.849878000000004</v>
      </c>
      <c r="AM2162" s="7">
        <v>68466195</v>
      </c>
      <c r="AN2162" s="5">
        <v>13.76844</v>
      </c>
    </row>
    <row r="2163" spans="1:40" x14ac:dyDescent="0.3">
      <c r="A2163" s="4" t="s">
        <v>2212</v>
      </c>
      <c r="B2163" s="2">
        <v>4151587</v>
      </c>
      <c r="C2163" s="1" t="s">
        <v>41</v>
      </c>
      <c r="D2163" s="5">
        <v>847.38300347999996</v>
      </c>
      <c r="E2163" s="6">
        <v>1648.378003</v>
      </c>
      <c r="F2163" s="6" t="s">
        <v>42</v>
      </c>
      <c r="G2163" s="5">
        <v>-2.2050000000000001</v>
      </c>
      <c r="H2163" s="5" t="s">
        <v>799</v>
      </c>
      <c r="I2163" s="5">
        <v>-2.2050000000000001</v>
      </c>
      <c r="J2163" s="5" t="s">
        <v>799</v>
      </c>
      <c r="K2163" s="5" t="s">
        <v>799</v>
      </c>
      <c r="L2163" s="5">
        <v>1.9383969200000002</v>
      </c>
      <c r="M2163" s="5">
        <v>25.127041999999999</v>
      </c>
      <c r="N2163" s="5" t="s">
        <v>42</v>
      </c>
      <c r="O2163" s="5" t="s">
        <v>42</v>
      </c>
      <c r="P2163" s="5">
        <v>0.91793999999999998</v>
      </c>
      <c r="Q2163" s="5">
        <v>7.1709139999999998</v>
      </c>
      <c r="R2163" s="5">
        <v>7.1709139999999998</v>
      </c>
      <c r="S2163" s="1" t="s">
        <v>43</v>
      </c>
      <c r="T2163" s="7">
        <v>1795737</v>
      </c>
      <c r="U2163" s="7">
        <v>1880896</v>
      </c>
      <c r="V2163" s="7">
        <v>1762403</v>
      </c>
      <c r="W2163" s="7">
        <v>1671030</v>
      </c>
      <c r="X2163" s="7">
        <v>1795737</v>
      </c>
      <c r="Y2163" s="7">
        <v>1829210</v>
      </c>
      <c r="Z2163" s="7">
        <v>1873285</v>
      </c>
      <c r="AA2163" s="7">
        <v>1881642</v>
      </c>
      <c r="AB2163" s="5">
        <v>33.491999999999997</v>
      </c>
      <c r="AC2163" s="5">
        <v>33.491999999999997</v>
      </c>
      <c r="AD2163" s="8">
        <v>11.010999999999999</v>
      </c>
      <c r="AE2163" s="8">
        <v>11.010999999999999</v>
      </c>
      <c r="AF2163" s="7">
        <v>30602492</v>
      </c>
      <c r="AG2163" s="7">
        <v>30597624</v>
      </c>
      <c r="AH2163" s="7">
        <v>30469213</v>
      </c>
      <c r="AI2163" s="5">
        <v>82.24</v>
      </c>
      <c r="AJ2163" s="7">
        <v>210</v>
      </c>
      <c r="AK2163" s="7">
        <v>25167000</v>
      </c>
      <c r="AL2163" s="6">
        <v>696.87423000000001</v>
      </c>
      <c r="AM2163" s="7">
        <v>29108020</v>
      </c>
      <c r="AN2163" s="8">
        <v>95.116500000000002</v>
      </c>
    </row>
    <row r="2164" spans="1:40" x14ac:dyDescent="0.3">
      <c r="A2164" s="4" t="s">
        <v>2213</v>
      </c>
      <c r="B2164" s="2">
        <v>100671</v>
      </c>
      <c r="C2164" s="1" t="s">
        <v>41</v>
      </c>
      <c r="D2164" s="5">
        <v>860.25155698000003</v>
      </c>
      <c r="E2164" s="6" t="s">
        <v>42</v>
      </c>
      <c r="F2164" s="6">
        <v>770.18955699999992</v>
      </c>
      <c r="G2164" s="5">
        <v>0.63</v>
      </c>
      <c r="H2164" s="5">
        <v>11.8955823293173</v>
      </c>
      <c r="I2164" s="5">
        <v>0.63</v>
      </c>
      <c r="J2164" s="5">
        <v>11.8955823293173</v>
      </c>
      <c r="K2164" s="5">
        <v>1.2315773189555801</v>
      </c>
      <c r="L2164" s="5">
        <v>0.98211253018284694</v>
      </c>
      <c r="M2164" s="5">
        <v>12.239668999999999</v>
      </c>
      <c r="N2164" s="5" t="s">
        <v>42</v>
      </c>
      <c r="O2164" s="5" t="s">
        <v>42</v>
      </c>
      <c r="P2164" s="5" t="s">
        <v>42</v>
      </c>
      <c r="Q2164" s="5" t="s">
        <v>42</v>
      </c>
      <c r="R2164" s="5" t="s">
        <v>42</v>
      </c>
      <c r="S2164" s="1" t="s">
        <v>49</v>
      </c>
      <c r="T2164" s="7">
        <v>297071</v>
      </c>
      <c r="U2164" s="7">
        <v>295205</v>
      </c>
      <c r="V2164" s="7">
        <v>270518</v>
      </c>
      <c r="W2164" s="7">
        <v>252689</v>
      </c>
      <c r="X2164" s="7">
        <v>293632</v>
      </c>
      <c r="Y2164" s="7">
        <v>292559</v>
      </c>
      <c r="Z2164" s="7">
        <v>295136</v>
      </c>
      <c r="AA2164" s="7">
        <v>297071</v>
      </c>
      <c r="AB2164" s="5" t="s">
        <v>42</v>
      </c>
      <c r="AC2164" s="5" t="s">
        <v>42</v>
      </c>
      <c r="AD2164" s="5" t="s">
        <v>42</v>
      </c>
      <c r="AE2164" s="5" t="s">
        <v>42</v>
      </c>
      <c r="AF2164" s="7">
        <v>29081108</v>
      </c>
      <c r="AG2164" s="7">
        <v>29190640</v>
      </c>
      <c r="AH2164" s="7">
        <v>29508128</v>
      </c>
      <c r="AI2164" s="5">
        <v>77.69</v>
      </c>
      <c r="AJ2164" s="7">
        <v>196</v>
      </c>
      <c r="AK2164" s="7">
        <v>22562781</v>
      </c>
      <c r="AL2164" s="6">
        <v>668.309573</v>
      </c>
      <c r="AM2164" s="7">
        <v>28157162</v>
      </c>
      <c r="AN2164" s="5">
        <v>96.950149999999994</v>
      </c>
    </row>
    <row r="2165" spans="1:40" x14ac:dyDescent="0.3">
      <c r="A2165" s="4" t="s">
        <v>2214</v>
      </c>
      <c r="B2165" s="2">
        <v>6534026</v>
      </c>
      <c r="C2165" s="1" t="s">
        <v>54</v>
      </c>
      <c r="D2165" s="5">
        <v>682.03448377999996</v>
      </c>
      <c r="E2165" s="6">
        <v>1828.5054829999999</v>
      </c>
      <c r="F2165" s="6" t="s">
        <v>42</v>
      </c>
      <c r="G2165" s="5">
        <v>-0.86299999999999999</v>
      </c>
      <c r="H2165" s="5" t="s">
        <v>799</v>
      </c>
      <c r="I2165" s="5">
        <v>-0.88</v>
      </c>
      <c r="J2165" s="5" t="s">
        <v>799</v>
      </c>
      <c r="K2165" s="5">
        <v>2.34711706</v>
      </c>
      <c r="L2165" s="5">
        <v>0.94689850000000009</v>
      </c>
      <c r="M2165" s="5" t="s">
        <v>799</v>
      </c>
      <c r="N2165" s="5" t="s">
        <v>42</v>
      </c>
      <c r="O2165" s="5" t="s">
        <v>42</v>
      </c>
      <c r="P2165" s="5">
        <v>0.46873700000000001</v>
      </c>
      <c r="Q2165" s="5">
        <v>7.5554249999999996</v>
      </c>
      <c r="R2165" s="5">
        <v>7.5554249999999996</v>
      </c>
      <c r="S2165" s="1" t="s">
        <v>49</v>
      </c>
      <c r="T2165" s="7">
        <v>4304334</v>
      </c>
      <c r="U2165" s="7">
        <v>4543808</v>
      </c>
      <c r="V2165" s="7">
        <v>4181690</v>
      </c>
      <c r="W2165" s="7">
        <v>4235677</v>
      </c>
      <c r="X2165" s="7">
        <v>3900923</v>
      </c>
      <c r="Y2165" s="7">
        <v>4043187</v>
      </c>
      <c r="Z2165" s="7">
        <v>4182938</v>
      </c>
      <c r="AA2165" s="7">
        <v>4304334</v>
      </c>
      <c r="AB2165" s="5">
        <v>19.253</v>
      </c>
      <c r="AC2165" s="5">
        <v>18.721</v>
      </c>
      <c r="AD2165" s="8">
        <v>7.0330000000000004</v>
      </c>
      <c r="AE2165" s="8">
        <v>4.7709999999999999</v>
      </c>
      <c r="AF2165" s="7">
        <v>84617518</v>
      </c>
      <c r="AG2165" s="7">
        <v>84511647</v>
      </c>
      <c r="AH2165" s="7">
        <v>85214451</v>
      </c>
      <c r="AI2165" s="5">
        <v>100.19</v>
      </c>
      <c r="AJ2165" s="7">
        <v>215</v>
      </c>
      <c r="AK2165" s="7">
        <v>84783214</v>
      </c>
      <c r="AL2165" s="6">
        <v>683.35270400000002</v>
      </c>
      <c r="AM2165" s="7">
        <v>83667205</v>
      </c>
      <c r="AN2165" s="5">
        <v>98.874430000000004</v>
      </c>
    </row>
    <row r="2166" spans="1:40" x14ac:dyDescent="0.3">
      <c r="A2166" s="4" t="s">
        <v>2215</v>
      </c>
      <c r="B2166" s="2">
        <v>5724385</v>
      </c>
      <c r="C2166" s="1" t="s">
        <v>54</v>
      </c>
      <c r="D2166" s="5">
        <v>903.96250783999994</v>
      </c>
      <c r="E2166" s="6">
        <v>903.81742699999995</v>
      </c>
      <c r="F2166" s="6" t="s">
        <v>42</v>
      </c>
      <c r="G2166" s="5">
        <v>0.316</v>
      </c>
      <c r="H2166" s="5">
        <v>8.3184970000000007</v>
      </c>
      <c r="I2166" s="5">
        <v>0.316</v>
      </c>
      <c r="J2166" s="5">
        <v>8.3184970000000007</v>
      </c>
      <c r="K2166" s="5">
        <v>0.90332975000000004</v>
      </c>
      <c r="L2166" s="5">
        <v>0.90332975000000004</v>
      </c>
      <c r="M2166" s="5" t="s">
        <v>42</v>
      </c>
      <c r="N2166" s="5" t="s">
        <v>42</v>
      </c>
      <c r="O2166" s="5" t="s">
        <v>42</v>
      </c>
      <c r="P2166" s="5">
        <v>36.058416999999999</v>
      </c>
      <c r="Q2166" s="5" t="s">
        <v>42</v>
      </c>
      <c r="R2166" s="5" t="s">
        <v>42</v>
      </c>
      <c r="S2166" s="1" t="s">
        <v>49</v>
      </c>
      <c r="T2166" s="7">
        <v>21137.519</v>
      </c>
      <c r="U2166" s="7">
        <v>22267.254000000001</v>
      </c>
      <c r="V2166" s="7">
        <v>21178.031999999999</v>
      </c>
      <c r="W2166" s="7">
        <v>20654.277999999998</v>
      </c>
      <c r="X2166" s="7">
        <v>25065.366000000002</v>
      </c>
      <c r="Y2166" s="7">
        <v>23101.441999999999</v>
      </c>
      <c r="Z2166" s="7">
        <v>21137.519</v>
      </c>
      <c r="AA2166" s="7">
        <v>21561.87</v>
      </c>
      <c r="AB2166" s="8">
        <v>100</v>
      </c>
      <c r="AC2166" s="8">
        <v>100</v>
      </c>
      <c r="AD2166" s="5" t="s">
        <v>42</v>
      </c>
      <c r="AE2166" s="5" t="s">
        <v>42</v>
      </c>
      <c r="AF2166" s="7">
        <v>109597786</v>
      </c>
      <c r="AG2166" s="7">
        <v>109597786</v>
      </c>
      <c r="AH2166" s="7">
        <v>109597786</v>
      </c>
      <c r="AI2166" s="8">
        <v>23.9</v>
      </c>
      <c r="AJ2166" s="7">
        <v>155</v>
      </c>
      <c r="AK2166" s="7">
        <v>26196427</v>
      </c>
      <c r="AL2166" s="6">
        <v>220.31195099999999</v>
      </c>
      <c r="AM2166" s="7" t="s">
        <v>42</v>
      </c>
      <c r="AN2166" s="5" t="s">
        <v>42</v>
      </c>
    </row>
    <row r="2167" spans="1:40" x14ac:dyDescent="0.3">
      <c r="A2167" s="4" t="s">
        <v>2216</v>
      </c>
      <c r="B2167" s="2">
        <v>4069044</v>
      </c>
      <c r="C2167" s="1" t="s">
        <v>41</v>
      </c>
      <c r="D2167" s="5">
        <v>796.5321381</v>
      </c>
      <c r="E2167" s="6">
        <v>3955.532138</v>
      </c>
      <c r="F2167" s="6" t="s">
        <v>42</v>
      </c>
      <c r="G2167" s="5">
        <v>1.1299999999999999</v>
      </c>
      <c r="H2167" s="5" t="s">
        <v>799</v>
      </c>
      <c r="I2167" s="5">
        <v>1.1299999999999999</v>
      </c>
      <c r="J2167" s="5" t="s">
        <v>799</v>
      </c>
      <c r="K2167" s="5" t="s">
        <v>799</v>
      </c>
      <c r="L2167" s="5" t="s">
        <v>799</v>
      </c>
      <c r="M2167" s="5" t="s">
        <v>799</v>
      </c>
      <c r="N2167" s="5" t="s">
        <v>42</v>
      </c>
      <c r="O2167" s="5" t="s">
        <v>42</v>
      </c>
      <c r="P2167" s="5">
        <v>2.517353</v>
      </c>
      <c r="Q2167" s="5">
        <v>6.817215</v>
      </c>
      <c r="R2167" s="5">
        <v>6.817215</v>
      </c>
      <c r="S2167" s="1" t="s">
        <v>43</v>
      </c>
      <c r="T2167" s="7">
        <v>1571306</v>
      </c>
      <c r="U2167" s="7">
        <v>1692306</v>
      </c>
      <c r="V2167" s="7">
        <v>1468083</v>
      </c>
      <c r="W2167" s="7">
        <v>1143670</v>
      </c>
      <c r="X2167" s="7">
        <v>1571306</v>
      </c>
      <c r="Y2167" s="7">
        <v>1594540</v>
      </c>
      <c r="Z2167" s="7">
        <v>1622311</v>
      </c>
      <c r="AA2167" s="7">
        <v>1652708</v>
      </c>
      <c r="AB2167" s="8">
        <v>29.66</v>
      </c>
      <c r="AC2167" s="8">
        <v>29.66</v>
      </c>
      <c r="AD2167" s="8">
        <v>20.757999999999999</v>
      </c>
      <c r="AE2167" s="8">
        <v>20.757999999999999</v>
      </c>
      <c r="AF2167" s="7">
        <v>18829452</v>
      </c>
      <c r="AG2167" s="7">
        <v>19124738</v>
      </c>
      <c r="AH2167" s="7">
        <v>19734850</v>
      </c>
      <c r="AI2167" s="8">
        <v>104.05</v>
      </c>
      <c r="AJ2167" s="7">
        <v>247</v>
      </c>
      <c r="AK2167" s="7">
        <v>19592415</v>
      </c>
      <c r="AL2167" s="6">
        <v>828.75915399999997</v>
      </c>
      <c r="AM2167" s="7">
        <v>17498745</v>
      </c>
      <c r="AN2167" s="5">
        <v>92.927440000000004</v>
      </c>
    </row>
    <row r="2168" spans="1:40" x14ac:dyDescent="0.3">
      <c r="A2168" s="4" t="s">
        <v>2217</v>
      </c>
      <c r="B2168" s="2">
        <v>130245877</v>
      </c>
      <c r="C2168" s="1" t="s">
        <v>41</v>
      </c>
      <c r="D2168" s="5">
        <v>1435.51511908</v>
      </c>
      <c r="E2168" s="6">
        <v>1968.942119</v>
      </c>
      <c r="F2168" s="6" t="s">
        <v>42</v>
      </c>
      <c r="G2168" s="5">
        <v>-0.376</v>
      </c>
      <c r="H2168" s="5" t="s">
        <v>799</v>
      </c>
      <c r="I2168" s="5">
        <v>-0.376</v>
      </c>
      <c r="J2168" s="5" t="s">
        <v>799</v>
      </c>
      <c r="K2168" s="5" t="s">
        <v>799</v>
      </c>
      <c r="L2168" s="5">
        <v>5.3459286899999992</v>
      </c>
      <c r="M2168" s="5" t="s">
        <v>799</v>
      </c>
      <c r="N2168" s="5" t="s">
        <v>42</v>
      </c>
      <c r="O2168" s="5" t="s">
        <v>42</v>
      </c>
      <c r="P2168" s="5">
        <v>7.5510429999999999</v>
      </c>
      <c r="Q2168" s="5">
        <v>78.231966</v>
      </c>
      <c r="R2168" s="5">
        <v>78.231966</v>
      </c>
      <c r="S2168" s="1"/>
      <c r="T2168" s="7">
        <v>252049</v>
      </c>
      <c r="U2168" s="7">
        <v>197773</v>
      </c>
      <c r="V2168" s="7">
        <v>138889</v>
      </c>
      <c r="W2168" s="7" t="s">
        <v>42</v>
      </c>
      <c r="X2168" s="7">
        <v>260751</v>
      </c>
      <c r="Y2168" s="7">
        <v>257413</v>
      </c>
      <c r="Z2168" s="7">
        <v>255260</v>
      </c>
      <c r="AA2168" s="7">
        <v>252049</v>
      </c>
      <c r="AB2168" s="5">
        <v>60.654000000000003</v>
      </c>
      <c r="AC2168" s="5">
        <v>60.258000000000003</v>
      </c>
      <c r="AD2168" s="8">
        <v>8.4120000000000008</v>
      </c>
      <c r="AE2168" s="8">
        <v>8.0329999999999995</v>
      </c>
      <c r="AF2168" s="7">
        <v>41651366</v>
      </c>
      <c r="AG2168" s="7">
        <v>28572537</v>
      </c>
      <c r="AH2168" s="7" t="s">
        <v>42</v>
      </c>
      <c r="AI2168" s="5">
        <v>0.05</v>
      </c>
      <c r="AJ2168" s="7" t="s">
        <v>42</v>
      </c>
      <c r="AK2168" s="7">
        <v>32842</v>
      </c>
      <c r="AL2168" s="6">
        <v>0.65979500000000002</v>
      </c>
      <c r="AM2168" s="7">
        <v>29654598</v>
      </c>
      <c r="AN2168" s="5">
        <v>41.501539999999999</v>
      </c>
    </row>
    <row r="2169" spans="1:40" x14ac:dyDescent="0.3">
      <c r="A2169" s="4" t="s">
        <v>2218</v>
      </c>
      <c r="B2169" s="2">
        <v>4911171</v>
      </c>
      <c r="C2169" s="1" t="s">
        <v>41</v>
      </c>
      <c r="D2169" s="5">
        <v>932.63793480000004</v>
      </c>
      <c r="E2169" s="6">
        <v>1217.6479340000001</v>
      </c>
      <c r="F2169" s="6" t="s">
        <v>42</v>
      </c>
      <c r="G2169" s="5">
        <v>0.7</v>
      </c>
      <c r="H2169" s="5">
        <v>12.617647</v>
      </c>
      <c r="I2169" s="5">
        <v>0.7</v>
      </c>
      <c r="J2169" s="5">
        <v>12.617647</v>
      </c>
      <c r="K2169" s="5">
        <v>1.6173421300000002</v>
      </c>
      <c r="L2169" s="5">
        <v>1.46723099</v>
      </c>
      <c r="M2169" s="5">
        <v>12.580645000000001</v>
      </c>
      <c r="N2169" s="5" t="s">
        <v>42</v>
      </c>
      <c r="O2169" s="5" t="s">
        <v>42</v>
      </c>
      <c r="P2169" s="5">
        <v>0.99797800000000003</v>
      </c>
      <c r="Q2169" s="5">
        <v>5.4902420000000003</v>
      </c>
      <c r="R2169" s="5">
        <v>5.4902420000000003</v>
      </c>
      <c r="S2169" s="1" t="s">
        <v>45</v>
      </c>
      <c r="T2169" s="7">
        <v>1175882</v>
      </c>
      <c r="U2169" s="7">
        <v>1262235</v>
      </c>
      <c r="V2169" s="7">
        <v>1330394</v>
      </c>
      <c r="W2169" s="7">
        <v>976765</v>
      </c>
      <c r="X2169" s="7">
        <v>1220115</v>
      </c>
      <c r="Y2169" s="7">
        <v>1233144</v>
      </c>
      <c r="Z2169" s="7">
        <v>1195063</v>
      </c>
      <c r="AA2169" s="7">
        <v>1175882</v>
      </c>
      <c r="AB2169" s="5">
        <v>35.835999999999999</v>
      </c>
      <c r="AC2169" s="5">
        <v>35.802999999999997</v>
      </c>
      <c r="AD2169" s="8">
        <v>10.468999999999999</v>
      </c>
      <c r="AE2169" s="8">
        <v>10.555</v>
      </c>
      <c r="AF2169" s="7">
        <v>27174765</v>
      </c>
      <c r="AG2169" s="7">
        <v>27173695</v>
      </c>
      <c r="AH2169" s="7">
        <v>27130720</v>
      </c>
      <c r="AI2169" s="5">
        <v>71.17</v>
      </c>
      <c r="AJ2169" s="7">
        <v>235</v>
      </c>
      <c r="AK2169" s="7">
        <v>19339336</v>
      </c>
      <c r="AL2169" s="6">
        <v>663.72601099999997</v>
      </c>
      <c r="AM2169" s="7">
        <v>17233552</v>
      </c>
      <c r="AN2169" s="5">
        <v>63.417479999999998</v>
      </c>
    </row>
    <row r="2170" spans="1:40" x14ac:dyDescent="0.3">
      <c r="A2170" s="4" t="s">
        <v>2219</v>
      </c>
      <c r="B2170" s="2">
        <v>5721422</v>
      </c>
      <c r="C2170" s="1" t="s">
        <v>54</v>
      </c>
      <c r="D2170" s="5">
        <v>821.77657848000001</v>
      </c>
      <c r="E2170" s="6">
        <v>1334.8219079999999</v>
      </c>
      <c r="F2170" s="6" t="s">
        <v>42</v>
      </c>
      <c r="G2170" s="5">
        <v>0.11</v>
      </c>
      <c r="H2170" s="5">
        <v>19.324324000000001</v>
      </c>
      <c r="I2170" s="5">
        <v>0.11</v>
      </c>
      <c r="J2170" s="5">
        <v>19.324324000000001</v>
      </c>
      <c r="K2170" s="5">
        <v>0.86646973999999999</v>
      </c>
      <c r="L2170" s="5">
        <v>0.86646973999999999</v>
      </c>
      <c r="M2170" s="5">
        <v>19.324324000000001</v>
      </c>
      <c r="N2170" s="5" t="s">
        <v>42</v>
      </c>
      <c r="O2170" s="5" t="s">
        <v>42</v>
      </c>
      <c r="P2170" s="5">
        <v>20.277729999999998</v>
      </c>
      <c r="Q2170" s="5" t="s">
        <v>42</v>
      </c>
      <c r="R2170" s="5" t="s">
        <v>42</v>
      </c>
      <c r="S2170" s="1" t="s">
        <v>80</v>
      </c>
      <c r="T2170" s="7">
        <v>65826.989000000001</v>
      </c>
      <c r="U2170" s="7">
        <v>66448.137000000002</v>
      </c>
      <c r="V2170" s="7">
        <v>67500.615999999995</v>
      </c>
      <c r="W2170" s="7">
        <v>31922.42</v>
      </c>
      <c r="X2170" s="7">
        <v>65826.989000000001</v>
      </c>
      <c r="Y2170" s="7">
        <v>65473.523000000001</v>
      </c>
      <c r="Z2170" s="7">
        <v>65120.055999999997</v>
      </c>
      <c r="AA2170" s="7">
        <v>65784.096000000005</v>
      </c>
      <c r="AB2170" s="8">
        <v>100</v>
      </c>
      <c r="AC2170" s="8">
        <v>100</v>
      </c>
      <c r="AD2170" s="5" t="s">
        <v>42</v>
      </c>
      <c r="AE2170" s="5" t="s">
        <v>42</v>
      </c>
      <c r="AF2170" s="7">
        <v>71833617</v>
      </c>
      <c r="AG2170" s="7">
        <v>71833617</v>
      </c>
      <c r="AH2170" s="7">
        <v>72633329</v>
      </c>
      <c r="AI2170" s="5">
        <v>23.64</v>
      </c>
      <c r="AJ2170" s="7">
        <v>113</v>
      </c>
      <c r="AK2170" s="7">
        <v>16983525</v>
      </c>
      <c r="AL2170" s="6">
        <v>194.291526</v>
      </c>
      <c r="AM2170" s="7" t="s">
        <v>42</v>
      </c>
      <c r="AN2170" s="5" t="s">
        <v>42</v>
      </c>
    </row>
    <row r="2171" spans="1:40" x14ac:dyDescent="0.3">
      <c r="A2171" s="4" t="s">
        <v>2220</v>
      </c>
      <c r="B2171" s="2">
        <v>4877075</v>
      </c>
      <c r="C2171" s="1" t="s">
        <v>41</v>
      </c>
      <c r="D2171" s="5">
        <v>786.38331837999999</v>
      </c>
      <c r="E2171" s="6">
        <v>810.01231800000005</v>
      </c>
      <c r="F2171" s="6">
        <v>1240.9223179999999</v>
      </c>
      <c r="G2171" s="5">
        <v>-21.135000000000002</v>
      </c>
      <c r="H2171" s="5" t="s">
        <v>799</v>
      </c>
      <c r="I2171" s="5">
        <v>-21.135000000000002</v>
      </c>
      <c r="J2171" s="5" t="s">
        <v>799</v>
      </c>
      <c r="K2171" s="5">
        <v>0.86864677999999995</v>
      </c>
      <c r="L2171" s="5">
        <v>0.81136024000000007</v>
      </c>
      <c r="M2171" s="5" t="s">
        <v>799</v>
      </c>
      <c r="N2171" s="5" t="s">
        <v>42</v>
      </c>
      <c r="O2171" s="5" t="s">
        <v>42</v>
      </c>
      <c r="P2171" s="5">
        <v>0.77383500000000005</v>
      </c>
      <c r="Q2171" s="5" t="s">
        <v>799</v>
      </c>
      <c r="R2171" s="5">
        <v>-0.65657699999999997</v>
      </c>
      <c r="S2171" s="1" t="s">
        <v>49</v>
      </c>
      <c r="T2171" s="7">
        <v>2976528</v>
      </c>
      <c r="U2171" s="7">
        <v>3110279</v>
      </c>
      <c r="V2171" s="7">
        <v>1963865</v>
      </c>
      <c r="W2171" s="7">
        <v>1459271</v>
      </c>
      <c r="X2171" s="7">
        <v>1046751</v>
      </c>
      <c r="Y2171" s="7">
        <v>1511153</v>
      </c>
      <c r="Z2171" s="7">
        <v>2237038</v>
      </c>
      <c r="AA2171" s="7">
        <v>2976528</v>
      </c>
      <c r="AB2171" s="5">
        <v>25.655000000000001</v>
      </c>
      <c r="AC2171" s="5">
        <v>-69.332999999999998</v>
      </c>
      <c r="AD2171" s="8">
        <v>6.3460000000000001</v>
      </c>
      <c r="AE2171" s="5">
        <v>-119.63800000000001</v>
      </c>
      <c r="AF2171" s="7">
        <v>57182072</v>
      </c>
      <c r="AG2171" s="7">
        <v>56952022</v>
      </c>
      <c r="AH2171" s="7">
        <v>56810559</v>
      </c>
      <c r="AI2171" s="5">
        <v>104.96</v>
      </c>
      <c r="AJ2171" s="7">
        <v>443</v>
      </c>
      <c r="AK2171" s="7">
        <v>60826563</v>
      </c>
      <c r="AL2171" s="6">
        <v>825.41645900000003</v>
      </c>
      <c r="AM2171" s="7">
        <v>57196856</v>
      </c>
      <c r="AN2171" s="5">
        <v>98.700130000000001</v>
      </c>
    </row>
    <row r="2172" spans="1:40" x14ac:dyDescent="0.3">
      <c r="A2172" s="4" t="s">
        <v>2221</v>
      </c>
      <c r="B2172" s="2">
        <v>4208747</v>
      </c>
      <c r="C2172" s="1" t="s">
        <v>41</v>
      </c>
      <c r="D2172" s="5">
        <v>887.05834884000001</v>
      </c>
      <c r="E2172" s="6">
        <v>1643.3793479999999</v>
      </c>
      <c r="F2172" s="6">
        <v>1643.379349</v>
      </c>
      <c r="G2172" s="5">
        <v>0.40400000000000003</v>
      </c>
      <c r="H2172" s="5">
        <v>9.1657270000000004</v>
      </c>
      <c r="I2172" s="5">
        <v>0.40400000000000003</v>
      </c>
      <c r="J2172" s="5">
        <v>9.1657270000000004</v>
      </c>
      <c r="K2172" s="5">
        <v>0.89360298999999999</v>
      </c>
      <c r="L2172" s="5">
        <v>0.89360298999999999</v>
      </c>
      <c r="M2172" s="5">
        <v>4.78376</v>
      </c>
      <c r="N2172" s="5" t="s">
        <v>42</v>
      </c>
      <c r="O2172" s="5" t="s">
        <v>42</v>
      </c>
      <c r="P2172" s="5">
        <v>6.9447859999999997</v>
      </c>
      <c r="Q2172" s="5" t="s">
        <v>42</v>
      </c>
      <c r="R2172" s="5">
        <v>9.5793147902422007</v>
      </c>
      <c r="S2172" s="1" t="s">
        <v>49</v>
      </c>
      <c r="T2172" s="7">
        <v>229312</v>
      </c>
      <c r="U2172" s="7">
        <v>177505</v>
      </c>
      <c r="V2172" s="7">
        <v>139354</v>
      </c>
      <c r="W2172" s="7">
        <v>121745</v>
      </c>
      <c r="X2172" s="7">
        <v>236635</v>
      </c>
      <c r="Y2172" s="7">
        <v>236505</v>
      </c>
      <c r="Z2172" s="7">
        <v>233864</v>
      </c>
      <c r="AA2172" s="7">
        <v>229312</v>
      </c>
      <c r="AB2172" s="8">
        <v>100</v>
      </c>
      <c r="AC2172" s="8">
        <v>100</v>
      </c>
      <c r="AD2172" s="5" t="s">
        <v>42</v>
      </c>
      <c r="AE2172" s="5" t="s">
        <v>42</v>
      </c>
      <c r="AF2172" s="7">
        <v>54554634</v>
      </c>
      <c r="AG2172" s="7">
        <v>54554634</v>
      </c>
      <c r="AH2172" s="7">
        <v>54554634</v>
      </c>
      <c r="AI2172" s="5">
        <v>35.14</v>
      </c>
      <c r="AJ2172" s="7">
        <v>134</v>
      </c>
      <c r="AK2172" s="7">
        <v>19169487</v>
      </c>
      <c r="AL2172" s="6">
        <v>311.69585799999999</v>
      </c>
      <c r="AM2172" s="7" t="s">
        <v>42</v>
      </c>
      <c r="AN2172" s="5" t="s">
        <v>42</v>
      </c>
    </row>
    <row r="2173" spans="1:40" x14ac:dyDescent="0.3">
      <c r="A2173" s="4" t="s">
        <v>2222</v>
      </c>
      <c r="B2173" s="2">
        <v>5721394</v>
      </c>
      <c r="C2173" s="1" t="s">
        <v>54</v>
      </c>
      <c r="D2173" s="5">
        <v>874.70456175000004</v>
      </c>
      <c r="E2173" s="6">
        <v>1487.6136710000001</v>
      </c>
      <c r="F2173" s="6" t="s">
        <v>42</v>
      </c>
      <c r="G2173" s="5">
        <v>0.17599999999999999</v>
      </c>
      <c r="H2173" s="5">
        <v>36.053412000000002</v>
      </c>
      <c r="I2173" s="5">
        <v>0.17599999999999999</v>
      </c>
      <c r="J2173" s="5">
        <v>36.053412000000002</v>
      </c>
      <c r="K2173" s="5">
        <v>0.90909091000000009</v>
      </c>
      <c r="L2173" s="5">
        <v>0.90909091000000009</v>
      </c>
      <c r="M2173" s="5">
        <v>10.848214</v>
      </c>
      <c r="N2173" s="5" t="s">
        <v>42</v>
      </c>
      <c r="O2173" s="5" t="s">
        <v>42</v>
      </c>
      <c r="P2173" s="5">
        <v>21.845631999999998</v>
      </c>
      <c r="Q2173" s="5" t="s">
        <v>42</v>
      </c>
      <c r="R2173" s="5" t="s">
        <v>42</v>
      </c>
      <c r="S2173" s="1" t="s">
        <v>80</v>
      </c>
      <c r="T2173" s="7">
        <v>66842.354000000007</v>
      </c>
      <c r="U2173" s="7">
        <v>33157.815000000002</v>
      </c>
      <c r="V2173" s="7">
        <v>34045.839999999997</v>
      </c>
      <c r="W2173" s="7">
        <v>35562.925000000003</v>
      </c>
      <c r="X2173" s="7">
        <v>68096.62</v>
      </c>
      <c r="Y2173" s="7">
        <v>67469.486999999994</v>
      </c>
      <c r="Z2173" s="7">
        <v>66842.354000000007</v>
      </c>
      <c r="AA2173" s="7">
        <v>33157.815000000002</v>
      </c>
      <c r="AB2173" s="8">
        <v>100</v>
      </c>
      <c r="AC2173" s="8">
        <v>100</v>
      </c>
      <c r="AD2173" s="5" t="s">
        <v>42</v>
      </c>
      <c r="AE2173" s="5" t="s">
        <v>42</v>
      </c>
      <c r="AF2173" s="7">
        <v>71992145</v>
      </c>
      <c r="AG2173" s="7">
        <v>71992145</v>
      </c>
      <c r="AH2173" s="7">
        <v>73579059</v>
      </c>
      <c r="AI2173" s="5">
        <v>53.39</v>
      </c>
      <c r="AJ2173" s="7">
        <v>125</v>
      </c>
      <c r="AK2173" s="7">
        <v>38435805</v>
      </c>
      <c r="AL2173" s="6">
        <v>466.99502999999999</v>
      </c>
      <c r="AM2173" s="7" t="s">
        <v>42</v>
      </c>
      <c r="AN2173" s="5" t="s">
        <v>42</v>
      </c>
    </row>
    <row r="2174" spans="1:40" x14ac:dyDescent="0.3">
      <c r="A2174" s="4" t="s">
        <v>2223</v>
      </c>
      <c r="B2174" s="2">
        <v>5298441</v>
      </c>
      <c r="C2174" s="1" t="s">
        <v>41</v>
      </c>
      <c r="D2174" s="5">
        <v>923.98399368000003</v>
      </c>
      <c r="E2174" s="6">
        <v>775.85899300000005</v>
      </c>
      <c r="F2174" s="6" t="s">
        <v>42</v>
      </c>
      <c r="G2174" s="5">
        <v>0.20799999999999999</v>
      </c>
      <c r="H2174" s="5" t="s">
        <v>799</v>
      </c>
      <c r="I2174" s="5">
        <v>0.20799999999999999</v>
      </c>
      <c r="J2174" s="5" t="s">
        <v>799</v>
      </c>
      <c r="K2174" s="5">
        <v>11.312649160000001</v>
      </c>
      <c r="L2174" s="5">
        <v>10.59217877</v>
      </c>
      <c r="M2174" s="5" t="s">
        <v>799</v>
      </c>
      <c r="N2174" s="5" t="s">
        <v>42</v>
      </c>
      <c r="O2174" s="5" t="s">
        <v>42</v>
      </c>
      <c r="P2174" s="5">
        <v>5.1429749999999999</v>
      </c>
      <c r="Q2174" s="5" t="s">
        <v>799</v>
      </c>
      <c r="R2174" s="5">
        <v>-15.118947</v>
      </c>
      <c r="S2174" s="1" t="s">
        <v>49</v>
      </c>
      <c r="T2174" s="7">
        <v>64703</v>
      </c>
      <c r="U2174" s="7">
        <v>130492</v>
      </c>
      <c r="V2174" s="7">
        <v>31238</v>
      </c>
      <c r="W2174" s="7" t="s">
        <v>42</v>
      </c>
      <c r="X2174" s="7">
        <v>150858</v>
      </c>
      <c r="Y2174" s="7">
        <v>88462</v>
      </c>
      <c r="Z2174" s="7">
        <v>82502</v>
      </c>
      <c r="AA2174" s="7">
        <v>64703</v>
      </c>
      <c r="AB2174" s="5">
        <v>-142.29499999999999</v>
      </c>
      <c r="AC2174" s="5">
        <v>-14.298</v>
      </c>
      <c r="AD2174" s="5">
        <v>-191.47499999999999</v>
      </c>
      <c r="AE2174" s="5">
        <v>-37.795000000000002</v>
      </c>
      <c r="AF2174" s="7">
        <v>97411571</v>
      </c>
      <c r="AG2174" s="7">
        <v>97080817</v>
      </c>
      <c r="AH2174" s="7">
        <v>95573526</v>
      </c>
      <c r="AI2174" s="5">
        <v>49.63</v>
      </c>
      <c r="AJ2174" s="7">
        <v>117</v>
      </c>
      <c r="AK2174" s="7">
        <v>48370084</v>
      </c>
      <c r="AL2174" s="6">
        <v>458.54839600000003</v>
      </c>
      <c r="AM2174" s="7">
        <v>62047391</v>
      </c>
      <c r="AN2174" s="5">
        <v>63.660110000000003</v>
      </c>
    </row>
    <row r="2175" spans="1:40" x14ac:dyDescent="0.3">
      <c r="A2175" s="4" t="s">
        <v>2224</v>
      </c>
      <c r="B2175" s="2">
        <v>4672250</v>
      </c>
      <c r="C2175" s="1" t="s">
        <v>41</v>
      </c>
      <c r="D2175" s="5">
        <v>844.31297663999999</v>
      </c>
      <c r="E2175" s="6">
        <v>782.54797599999995</v>
      </c>
      <c r="F2175" s="6" t="s">
        <v>42</v>
      </c>
      <c r="G2175" s="5">
        <v>0.19</v>
      </c>
      <c r="H2175" s="5">
        <v>16.671491</v>
      </c>
      <c r="I2175" s="5">
        <v>0.19</v>
      </c>
      <c r="J2175" s="5">
        <v>16.671491</v>
      </c>
      <c r="K2175" s="5">
        <v>2.09454545</v>
      </c>
      <c r="L2175" s="5">
        <v>1.72739541</v>
      </c>
      <c r="M2175" s="5">
        <v>22.544031</v>
      </c>
      <c r="N2175" s="5" t="s">
        <v>42</v>
      </c>
      <c r="O2175" s="5" t="s">
        <v>42</v>
      </c>
      <c r="P2175" s="5">
        <v>0.45985999999999999</v>
      </c>
      <c r="Q2175" s="5">
        <v>10.174324</v>
      </c>
      <c r="R2175" s="5">
        <v>10.174324</v>
      </c>
      <c r="S2175" s="1" t="s">
        <v>49</v>
      </c>
      <c r="T2175" s="7">
        <v>1671389</v>
      </c>
      <c r="U2175" s="7">
        <v>1690176</v>
      </c>
      <c r="V2175" s="7">
        <v>1641959</v>
      </c>
      <c r="W2175" s="7">
        <v>1760303</v>
      </c>
      <c r="X2175" s="7">
        <v>1701710</v>
      </c>
      <c r="Y2175" s="7">
        <v>1684949</v>
      </c>
      <c r="Z2175" s="7">
        <v>1677592</v>
      </c>
      <c r="AA2175" s="7">
        <v>1671389</v>
      </c>
      <c r="AB2175" s="8">
        <v>12.848000000000001</v>
      </c>
      <c r="AC2175" s="8">
        <v>14.35</v>
      </c>
      <c r="AD2175" s="8">
        <v>3.3460000000000001</v>
      </c>
      <c r="AE2175" s="8">
        <v>3.93</v>
      </c>
      <c r="AF2175" s="7">
        <v>73291000</v>
      </c>
      <c r="AG2175" s="7">
        <v>73383000</v>
      </c>
      <c r="AH2175" s="7">
        <v>73849000</v>
      </c>
      <c r="AI2175" s="5">
        <v>96.74</v>
      </c>
      <c r="AJ2175" s="7">
        <v>250</v>
      </c>
      <c r="AK2175" s="7">
        <v>70902531</v>
      </c>
      <c r="AL2175" s="6">
        <v>816.79715699999997</v>
      </c>
      <c r="AM2175" s="7">
        <v>68485176</v>
      </c>
      <c r="AN2175" s="5">
        <v>93.442750000000004</v>
      </c>
    </row>
    <row r="2176" spans="1:40" x14ac:dyDescent="0.3">
      <c r="A2176" s="4" t="s">
        <v>2225</v>
      </c>
      <c r="B2176" s="2">
        <v>1024198</v>
      </c>
      <c r="C2176" s="1" t="s">
        <v>41</v>
      </c>
      <c r="D2176" s="5">
        <v>830.61406848000001</v>
      </c>
      <c r="E2176" s="6" t="s">
        <v>42</v>
      </c>
      <c r="F2176" s="6">
        <v>1059.0270679999999</v>
      </c>
      <c r="G2176" s="5">
        <v>0.33</v>
      </c>
      <c r="H2176" s="5">
        <v>22.518518518518501</v>
      </c>
      <c r="I2176" s="5">
        <v>0.33</v>
      </c>
      <c r="J2176" s="5">
        <v>22.518518518518501</v>
      </c>
      <c r="K2176" s="5">
        <v>1.3183868977481799</v>
      </c>
      <c r="L2176" s="5">
        <v>0.94980076760349208</v>
      </c>
      <c r="M2176" s="5">
        <v>11.869204</v>
      </c>
      <c r="N2176" s="5" t="s">
        <v>42</v>
      </c>
      <c r="O2176" s="5" t="s">
        <v>42</v>
      </c>
      <c r="P2176" s="5" t="s">
        <v>42</v>
      </c>
      <c r="Q2176" s="5" t="s">
        <v>42</v>
      </c>
      <c r="R2176" s="5" t="s">
        <v>42</v>
      </c>
      <c r="S2176" s="1" t="s">
        <v>49</v>
      </c>
      <c r="T2176" s="7">
        <v>241608</v>
      </c>
      <c r="U2176" s="7">
        <v>247976</v>
      </c>
      <c r="V2176" s="7">
        <v>237704</v>
      </c>
      <c r="W2176" s="7">
        <v>234787</v>
      </c>
      <c r="X2176" s="7">
        <v>209028</v>
      </c>
      <c r="Y2176" s="7">
        <v>216992</v>
      </c>
      <c r="Z2176" s="7">
        <v>223738</v>
      </c>
      <c r="AA2176" s="7">
        <v>241608</v>
      </c>
      <c r="AB2176" s="5" t="s">
        <v>42</v>
      </c>
      <c r="AC2176" s="5" t="s">
        <v>42</v>
      </c>
      <c r="AD2176" s="5" t="s">
        <v>42</v>
      </c>
      <c r="AE2176" s="5" t="s">
        <v>42</v>
      </c>
      <c r="AF2176" s="7">
        <v>34153539</v>
      </c>
      <c r="AG2176" s="7">
        <v>34496197</v>
      </c>
      <c r="AH2176" s="7">
        <v>34901076</v>
      </c>
      <c r="AI2176" s="5">
        <v>81.45</v>
      </c>
      <c r="AJ2176" s="7">
        <v>201</v>
      </c>
      <c r="AK2176" s="7">
        <v>27817736</v>
      </c>
      <c r="AL2176" s="6">
        <v>676.52733899999998</v>
      </c>
      <c r="AM2176" s="7">
        <v>33474117</v>
      </c>
      <c r="AN2176" s="5">
        <v>98.010679999999994</v>
      </c>
    </row>
    <row r="2177" spans="1:40" x14ac:dyDescent="0.3">
      <c r="A2177" s="4" t="s">
        <v>2226</v>
      </c>
      <c r="B2177" s="2">
        <v>4992137</v>
      </c>
      <c r="C2177" s="1" t="s">
        <v>41</v>
      </c>
      <c r="D2177" s="5">
        <v>852.19819328000005</v>
      </c>
      <c r="E2177" s="6">
        <v>745.39819299999999</v>
      </c>
      <c r="F2177" s="6" t="s">
        <v>42</v>
      </c>
      <c r="G2177" s="5">
        <v>0.14699999999999999</v>
      </c>
      <c r="H2177" s="5">
        <v>44.337349000000003</v>
      </c>
      <c r="I2177" s="5">
        <v>0.14699999999999999</v>
      </c>
      <c r="J2177" s="5">
        <v>44.337349000000003</v>
      </c>
      <c r="K2177" s="5">
        <v>3.8534031399999997</v>
      </c>
      <c r="L2177" s="5">
        <v>3.6426627100000002</v>
      </c>
      <c r="M2177" s="5">
        <v>36.984924999999997</v>
      </c>
      <c r="N2177" s="5" t="s">
        <v>42</v>
      </c>
      <c r="O2177" s="5" t="s">
        <v>42</v>
      </c>
      <c r="P2177" s="5">
        <v>5.5189329999999996</v>
      </c>
      <c r="Q2177" s="5">
        <v>34.878957</v>
      </c>
      <c r="R2177" s="5">
        <v>34.878957</v>
      </c>
      <c r="S2177" s="1" t="s">
        <v>49</v>
      </c>
      <c r="T2177" s="7">
        <v>128349</v>
      </c>
      <c r="U2177" s="7">
        <v>125591</v>
      </c>
      <c r="V2177" s="7">
        <v>103904</v>
      </c>
      <c r="W2177" s="7">
        <v>118986</v>
      </c>
      <c r="X2177" s="7">
        <v>135062</v>
      </c>
      <c r="Y2177" s="7">
        <v>133514</v>
      </c>
      <c r="Z2177" s="7">
        <v>127038</v>
      </c>
      <c r="AA2177" s="7">
        <v>128349</v>
      </c>
      <c r="AB2177" s="5">
        <v>67.844999999999999</v>
      </c>
      <c r="AC2177" s="5">
        <v>66.126999999999995</v>
      </c>
      <c r="AD2177" s="5">
        <v>18.038</v>
      </c>
      <c r="AE2177" s="8">
        <v>13.92</v>
      </c>
      <c r="AF2177" s="7">
        <v>57882075</v>
      </c>
      <c r="AG2177" s="7">
        <v>57422763</v>
      </c>
      <c r="AH2177" s="7">
        <v>56504548</v>
      </c>
      <c r="AI2177" s="5">
        <v>87.24</v>
      </c>
      <c r="AJ2177" s="7">
        <v>237</v>
      </c>
      <c r="AK2177" s="7">
        <v>50505267</v>
      </c>
      <c r="AL2177" s="6">
        <v>743.43753000000004</v>
      </c>
      <c r="AM2177" s="7">
        <v>56520279</v>
      </c>
      <c r="AN2177" s="5">
        <v>97.627350000000007</v>
      </c>
    </row>
    <row r="2178" spans="1:40" x14ac:dyDescent="0.3">
      <c r="A2178" s="4" t="s">
        <v>2227</v>
      </c>
      <c r="B2178" s="2">
        <v>5148198</v>
      </c>
      <c r="C2178" s="1" t="s">
        <v>54</v>
      </c>
      <c r="D2178" s="5">
        <v>802.11390259999996</v>
      </c>
      <c r="E2178" s="6">
        <v>895.75637200000006</v>
      </c>
      <c r="F2178" s="6" t="s">
        <v>42</v>
      </c>
      <c r="G2178" s="5">
        <v>3.786905871744569E-2</v>
      </c>
      <c r="H2178" s="5">
        <v>37.037171000000001</v>
      </c>
      <c r="I2178" s="5">
        <v>3.786905871744569E-2</v>
      </c>
      <c r="J2178" s="5">
        <v>37.037171000000001</v>
      </c>
      <c r="K2178" s="5" t="s">
        <v>799</v>
      </c>
      <c r="L2178" s="5">
        <v>2.7386966400000001</v>
      </c>
      <c r="M2178" s="5">
        <v>14.287145000000001</v>
      </c>
      <c r="N2178" s="5" t="s">
        <v>42</v>
      </c>
      <c r="O2178" s="5" t="s">
        <v>42</v>
      </c>
      <c r="P2178" s="5">
        <v>2.1834530000000001</v>
      </c>
      <c r="Q2178" s="5">
        <v>14.990135</v>
      </c>
      <c r="R2178" s="5">
        <v>14.990135</v>
      </c>
      <c r="S2178" s="1" t="s">
        <v>49</v>
      </c>
      <c r="T2178" s="7">
        <v>447487.49960367504</v>
      </c>
      <c r="U2178" s="7">
        <v>424472.99482261925</v>
      </c>
      <c r="V2178" s="7">
        <v>268066.11412019102</v>
      </c>
      <c r="W2178" s="7">
        <v>187306.81469948322</v>
      </c>
      <c r="X2178" s="7">
        <v>433416.53893778811</v>
      </c>
      <c r="Y2178" s="7">
        <v>428638.64285309042</v>
      </c>
      <c r="Z2178" s="7">
        <v>435269.68142738321</v>
      </c>
      <c r="AA2178" s="7">
        <v>447487.49960367504</v>
      </c>
      <c r="AB2178" s="5">
        <v>33.389000000000003</v>
      </c>
      <c r="AC2178" s="5">
        <v>33.701999999999998</v>
      </c>
      <c r="AD2178" s="5">
        <v>15.747999999999999</v>
      </c>
      <c r="AE2178" s="5">
        <v>13.518000000000001</v>
      </c>
      <c r="AF2178" s="7">
        <v>132800315</v>
      </c>
      <c r="AG2178" s="7">
        <v>133232989</v>
      </c>
      <c r="AH2178" s="7">
        <v>132545303</v>
      </c>
      <c r="AI2178" s="5">
        <v>9.77</v>
      </c>
      <c r="AJ2178" s="7">
        <v>44</v>
      </c>
      <c r="AK2178" s="7">
        <v>12981187</v>
      </c>
      <c r="AL2178" s="6">
        <v>78.406368999999998</v>
      </c>
      <c r="AM2178" s="7">
        <v>20278152</v>
      </c>
      <c r="AN2178" s="5">
        <v>15.26966</v>
      </c>
    </row>
    <row r="2179" spans="1:40" x14ac:dyDescent="0.3">
      <c r="A2179" s="4" t="s">
        <v>2228</v>
      </c>
      <c r="B2179" s="2">
        <v>5721258</v>
      </c>
      <c r="C2179" s="1" t="s">
        <v>41</v>
      </c>
      <c r="D2179" s="5">
        <v>898.66973204999999</v>
      </c>
      <c r="E2179" s="6">
        <v>1345.3920519999999</v>
      </c>
      <c r="F2179" s="6" t="s">
        <v>42</v>
      </c>
      <c r="G2179" s="5">
        <v>0.432</v>
      </c>
      <c r="H2179" s="5" t="s">
        <v>42</v>
      </c>
      <c r="I2179" s="5">
        <v>0.432</v>
      </c>
      <c r="J2179" s="5" t="s">
        <v>42</v>
      </c>
      <c r="K2179" s="5" t="s">
        <v>42</v>
      </c>
      <c r="L2179" s="5" t="s">
        <v>42</v>
      </c>
      <c r="M2179" s="5" t="s">
        <v>42</v>
      </c>
      <c r="N2179" s="5" t="s">
        <v>42</v>
      </c>
      <c r="O2179" s="5" t="s">
        <v>42</v>
      </c>
      <c r="P2179" s="5" t="s">
        <v>42</v>
      </c>
      <c r="Q2179" s="5" t="s">
        <v>42</v>
      </c>
      <c r="R2179" s="5" t="s">
        <v>42</v>
      </c>
      <c r="S2179" s="1" t="s">
        <v>56</v>
      </c>
      <c r="T2179" s="7">
        <v>18741.939999999999</v>
      </c>
      <c r="U2179" s="7">
        <v>25282.544999999998</v>
      </c>
      <c r="V2179" s="7">
        <v>22788.473999999998</v>
      </c>
      <c r="W2179" s="7">
        <v>791.39099999999996</v>
      </c>
      <c r="X2179" s="7">
        <v>18741.939999999999</v>
      </c>
      <c r="Y2179" s="7">
        <v>18307.907999999999</v>
      </c>
      <c r="Z2179" s="7">
        <v>17873.877</v>
      </c>
      <c r="AA2179" s="7">
        <v>21578.210999999999</v>
      </c>
      <c r="AB2179" s="8">
        <v>100</v>
      </c>
      <c r="AC2179" s="8">
        <v>100</v>
      </c>
      <c r="AD2179" s="5" t="s">
        <v>42</v>
      </c>
      <c r="AE2179" s="5" t="s">
        <v>42</v>
      </c>
      <c r="AF2179" s="7">
        <v>75582242</v>
      </c>
      <c r="AG2179" s="7">
        <v>75582242</v>
      </c>
      <c r="AH2179" s="7">
        <v>74818167</v>
      </c>
      <c r="AI2179" s="5">
        <v>55.15</v>
      </c>
      <c r="AJ2179" s="7">
        <v>123</v>
      </c>
      <c r="AK2179" s="7">
        <v>41491548</v>
      </c>
      <c r="AL2179" s="6">
        <v>504.12230799999998</v>
      </c>
      <c r="AM2179" s="7" t="s">
        <v>42</v>
      </c>
      <c r="AN2179" s="5" t="s">
        <v>42</v>
      </c>
    </row>
    <row r="2180" spans="1:40" x14ac:dyDescent="0.3">
      <c r="A2180" s="4" t="s">
        <v>2229</v>
      </c>
      <c r="B2180" s="2">
        <v>5289554</v>
      </c>
      <c r="C2180" s="1" t="s">
        <v>41</v>
      </c>
      <c r="D2180" s="5">
        <v>832.93290960000002</v>
      </c>
      <c r="E2180" s="6">
        <v>261.19290899999999</v>
      </c>
      <c r="F2180" s="6" t="s">
        <v>42</v>
      </c>
      <c r="G2180" s="5">
        <v>-0.17299999999999999</v>
      </c>
      <c r="H2180" s="5" t="s">
        <v>799</v>
      </c>
      <c r="I2180" s="5">
        <v>-0.17299999999999999</v>
      </c>
      <c r="J2180" s="5" t="s">
        <v>799</v>
      </c>
      <c r="K2180" s="5">
        <v>0.85119226999999997</v>
      </c>
      <c r="L2180" s="5">
        <v>0.77196825000000002</v>
      </c>
      <c r="M2180" s="5" t="s">
        <v>799</v>
      </c>
      <c r="N2180" s="5" t="s">
        <v>42</v>
      </c>
      <c r="O2180" s="5" t="s">
        <v>42</v>
      </c>
      <c r="P2180" s="5">
        <v>7.924061</v>
      </c>
      <c r="Q2180" s="5" t="s">
        <v>799</v>
      </c>
      <c r="R2180" s="5">
        <v>-1.2416</v>
      </c>
      <c r="S2180" s="1" t="s">
        <v>49</v>
      </c>
      <c r="T2180" s="7">
        <v>38025</v>
      </c>
      <c r="U2180" s="7">
        <v>485424</v>
      </c>
      <c r="V2180" s="7">
        <v>375203</v>
      </c>
      <c r="W2180" s="7">
        <v>233155</v>
      </c>
      <c r="X2180" s="7">
        <v>32962</v>
      </c>
      <c r="Y2180" s="7">
        <v>33054</v>
      </c>
      <c r="Z2180" s="7">
        <v>35787</v>
      </c>
      <c r="AA2180" s="7">
        <v>38025</v>
      </c>
      <c r="AB2180" s="5" t="s">
        <v>799</v>
      </c>
      <c r="AC2180" s="5" t="s">
        <v>799</v>
      </c>
      <c r="AD2180" s="5" t="s">
        <v>799</v>
      </c>
      <c r="AE2180" s="5" t="s">
        <v>799</v>
      </c>
      <c r="AF2180" s="7">
        <v>295157474</v>
      </c>
      <c r="AG2180" s="7">
        <v>294665532</v>
      </c>
      <c r="AH2180" s="7">
        <v>289777654</v>
      </c>
      <c r="AI2180" s="5">
        <v>28.92</v>
      </c>
      <c r="AJ2180" s="7">
        <v>160</v>
      </c>
      <c r="AK2180" s="7">
        <v>85422982</v>
      </c>
      <c r="AL2180" s="6">
        <v>240.892809</v>
      </c>
      <c r="AM2180" s="7">
        <v>190381578</v>
      </c>
      <c r="AN2180" s="8">
        <v>64.456100000000006</v>
      </c>
    </row>
    <row r="2181" spans="1:40" x14ac:dyDescent="0.3">
      <c r="A2181" s="4" t="s">
        <v>2230</v>
      </c>
      <c r="B2181" s="2">
        <v>4543871</v>
      </c>
      <c r="C2181" s="1" t="s">
        <v>54</v>
      </c>
      <c r="D2181" s="5">
        <v>850.69088939999995</v>
      </c>
      <c r="E2181" s="6">
        <v>1191.2302790000001</v>
      </c>
      <c r="F2181" s="6">
        <v>1191.2308889999999</v>
      </c>
      <c r="G2181" s="5">
        <v>6.7000000000000004E-2</v>
      </c>
      <c r="H2181" s="5">
        <v>14.123377</v>
      </c>
      <c r="I2181" s="5">
        <v>6.7000000000000004E-2</v>
      </c>
      <c r="J2181" s="5">
        <v>14.123377</v>
      </c>
      <c r="K2181" s="5">
        <v>1.03141672</v>
      </c>
      <c r="L2181" s="5">
        <v>1.03141672</v>
      </c>
      <c r="M2181" s="5" t="s">
        <v>799</v>
      </c>
      <c r="N2181" s="5" t="s">
        <v>42</v>
      </c>
      <c r="O2181" s="5" t="s">
        <v>42</v>
      </c>
      <c r="P2181" s="5">
        <v>7.0233290000000004</v>
      </c>
      <c r="Q2181" s="5" t="s">
        <v>42</v>
      </c>
      <c r="R2181" s="5">
        <v>14.0652815392063</v>
      </c>
      <c r="S2181" s="1" t="s">
        <v>49</v>
      </c>
      <c r="T2181" s="7">
        <v>139072.40900000001</v>
      </c>
      <c r="U2181" s="7">
        <v>118434.406</v>
      </c>
      <c r="V2181" s="7">
        <v>88513.364000000001</v>
      </c>
      <c r="W2181" s="7">
        <v>63546.241999999998</v>
      </c>
      <c r="X2181" s="7">
        <v>169610.48199999999</v>
      </c>
      <c r="Y2181" s="7">
        <v>158506.64600000001</v>
      </c>
      <c r="Z2181" s="7">
        <v>147964.46599999999</v>
      </c>
      <c r="AA2181" s="7">
        <v>139072.40900000001</v>
      </c>
      <c r="AB2181" s="8">
        <v>100</v>
      </c>
      <c r="AC2181" s="8">
        <v>100</v>
      </c>
      <c r="AD2181" s="5" t="s">
        <v>42</v>
      </c>
      <c r="AE2181" s="5" t="s">
        <v>42</v>
      </c>
      <c r="AF2181" s="7">
        <v>105932755</v>
      </c>
      <c r="AG2181" s="7">
        <v>97780562</v>
      </c>
      <c r="AH2181" s="7">
        <v>71990607</v>
      </c>
      <c r="AI2181" s="5">
        <v>5.94</v>
      </c>
      <c r="AJ2181" s="7">
        <v>90</v>
      </c>
      <c r="AK2181" s="7">
        <v>5805869</v>
      </c>
      <c r="AL2181" s="6">
        <v>50.511060000000001</v>
      </c>
      <c r="AM2181" s="7">
        <v>15876313</v>
      </c>
      <c r="AN2181" s="5">
        <v>68.676389999999998</v>
      </c>
    </row>
    <row r="2182" spans="1:40" x14ac:dyDescent="0.3">
      <c r="A2182" s="4" t="s">
        <v>2231</v>
      </c>
      <c r="B2182" s="2">
        <v>10625045</v>
      </c>
      <c r="C2182" s="1" t="s">
        <v>41</v>
      </c>
      <c r="D2182" s="5">
        <v>588.12893269000006</v>
      </c>
      <c r="E2182" s="6">
        <v>232.23393200000001</v>
      </c>
      <c r="F2182" s="6" t="s">
        <v>42</v>
      </c>
      <c r="G2182" s="5">
        <v>-0.309</v>
      </c>
      <c r="H2182" s="5" t="s">
        <v>799</v>
      </c>
      <c r="I2182" s="5">
        <v>-0.309</v>
      </c>
      <c r="J2182" s="5" t="s">
        <v>799</v>
      </c>
      <c r="K2182" s="5">
        <v>1.2332589299999999</v>
      </c>
      <c r="L2182" s="5">
        <v>1.2332589299999999</v>
      </c>
      <c r="M2182" s="5" t="s">
        <v>799</v>
      </c>
      <c r="N2182" s="5" t="s">
        <v>42</v>
      </c>
      <c r="O2182" s="5" t="s">
        <v>42</v>
      </c>
      <c r="P2182" s="5">
        <v>23.013966</v>
      </c>
      <c r="Q2182" s="5" t="s">
        <v>799</v>
      </c>
      <c r="R2182" s="5">
        <v>-1.159402</v>
      </c>
      <c r="S2182" s="1" t="s">
        <v>49</v>
      </c>
      <c r="T2182" s="7">
        <v>1698</v>
      </c>
      <c r="U2182" s="7">
        <v>6360</v>
      </c>
      <c r="V2182" s="7">
        <v>2330</v>
      </c>
      <c r="W2182" s="7">
        <v>1715</v>
      </c>
      <c r="X2182" s="7">
        <v>10091</v>
      </c>
      <c r="Y2182" s="7">
        <v>10497</v>
      </c>
      <c r="Z2182" s="7">
        <v>10497</v>
      </c>
      <c r="AA2182" s="7">
        <v>1698</v>
      </c>
      <c r="AB2182" s="5" t="s">
        <v>799</v>
      </c>
      <c r="AC2182" s="5" t="s">
        <v>799</v>
      </c>
      <c r="AD2182" s="5" t="s">
        <v>799</v>
      </c>
      <c r="AE2182" s="5" t="s">
        <v>799</v>
      </c>
      <c r="AF2182" s="7">
        <v>266117277</v>
      </c>
      <c r="AG2182" s="7">
        <v>266045468</v>
      </c>
      <c r="AH2182" s="7">
        <v>173936794</v>
      </c>
      <c r="AI2182" s="5">
        <v>50.24</v>
      </c>
      <c r="AJ2182" s="7">
        <v>113</v>
      </c>
      <c r="AK2182" s="7">
        <v>133695175</v>
      </c>
      <c r="AL2182" s="6">
        <v>295.46633600000001</v>
      </c>
      <c r="AM2182" s="7">
        <v>134472451</v>
      </c>
      <c r="AN2182" s="5">
        <v>50.530439999999999</v>
      </c>
    </row>
    <row r="2183" spans="1:40" x14ac:dyDescent="0.3">
      <c r="A2183" s="4" t="s">
        <v>2232</v>
      </c>
      <c r="B2183" s="2">
        <v>5720683</v>
      </c>
      <c r="C2183" s="1" t="s">
        <v>54</v>
      </c>
      <c r="D2183" s="5">
        <v>843.98295148</v>
      </c>
      <c r="E2183" s="6">
        <v>843.982891</v>
      </c>
      <c r="F2183" s="6" t="s">
        <v>42</v>
      </c>
      <c r="G2183" s="5">
        <v>0.81799999999999995</v>
      </c>
      <c r="H2183" s="5">
        <v>4.5631339999999998</v>
      </c>
      <c r="I2183" s="5">
        <v>0.81799999999999995</v>
      </c>
      <c r="J2183" s="5">
        <v>4.5631339999999998</v>
      </c>
      <c r="K2183" s="5">
        <v>0.79651678000000004</v>
      </c>
      <c r="L2183" s="5">
        <v>0.79651678000000004</v>
      </c>
      <c r="M2183" s="5" t="s">
        <v>42</v>
      </c>
      <c r="N2183" s="5" t="s">
        <v>42</v>
      </c>
      <c r="O2183" s="5" t="s">
        <v>42</v>
      </c>
      <c r="P2183" s="5">
        <v>78.369641999999999</v>
      </c>
      <c r="Q2183" s="5" t="s">
        <v>42</v>
      </c>
      <c r="R2183" s="5" t="s">
        <v>42</v>
      </c>
      <c r="S2183" s="1" t="s">
        <v>43</v>
      </c>
      <c r="T2183" s="7">
        <v>10769.258</v>
      </c>
      <c r="U2183" s="7">
        <v>10291.829</v>
      </c>
      <c r="V2183" s="7">
        <v>8270.7669999999998</v>
      </c>
      <c r="W2183" s="7">
        <v>6480.3220000000001</v>
      </c>
      <c r="X2183" s="7">
        <v>10769.258</v>
      </c>
      <c r="Y2183" s="7">
        <v>10369.271000000001</v>
      </c>
      <c r="Z2183" s="7">
        <v>9969.2839999999997</v>
      </c>
      <c r="AA2183" s="7">
        <v>10130.556</v>
      </c>
      <c r="AB2183" s="8">
        <v>100</v>
      </c>
      <c r="AC2183" s="8">
        <v>100</v>
      </c>
      <c r="AD2183" s="5" t="s">
        <v>42</v>
      </c>
      <c r="AE2183" s="5" t="s">
        <v>42</v>
      </c>
      <c r="AF2183" s="7">
        <v>52129892</v>
      </c>
      <c r="AG2183" s="7">
        <v>52129892</v>
      </c>
      <c r="AH2183" s="7">
        <v>49442016</v>
      </c>
      <c r="AI2183" s="5">
        <v>25.43</v>
      </c>
      <c r="AJ2183" s="7">
        <v>122</v>
      </c>
      <c r="AK2183" s="7">
        <v>13256506</v>
      </c>
      <c r="AL2183" s="6">
        <v>214.62283199999999</v>
      </c>
      <c r="AM2183" s="7" t="s">
        <v>42</v>
      </c>
      <c r="AN2183" s="5" t="s">
        <v>42</v>
      </c>
    </row>
    <row r="2184" spans="1:40" x14ac:dyDescent="0.3">
      <c r="A2184" s="4" t="s">
        <v>2233</v>
      </c>
      <c r="B2184" s="2">
        <v>4622047</v>
      </c>
      <c r="C2184" s="1" t="s">
        <v>41</v>
      </c>
      <c r="D2184" s="5">
        <v>929.54834412000002</v>
      </c>
      <c r="E2184" s="6">
        <v>1801.9003439999999</v>
      </c>
      <c r="F2184" s="6">
        <v>1801.9003440000001</v>
      </c>
      <c r="G2184" s="5">
        <v>0.34699999999999998</v>
      </c>
      <c r="H2184" s="5">
        <v>10.597795</v>
      </c>
      <c r="I2184" s="5">
        <v>0.34699999999999998</v>
      </c>
      <c r="J2184" s="5">
        <v>10.597795</v>
      </c>
      <c r="K2184" s="5">
        <v>1.08393684</v>
      </c>
      <c r="L2184" s="5">
        <v>1.08393684</v>
      </c>
      <c r="M2184" s="5">
        <v>3.420757</v>
      </c>
      <c r="N2184" s="5" t="s">
        <v>42</v>
      </c>
      <c r="O2184" s="5" t="s">
        <v>42</v>
      </c>
      <c r="P2184" s="5">
        <v>7.5418250000000002</v>
      </c>
      <c r="Q2184" s="5" t="s">
        <v>42</v>
      </c>
      <c r="R2184" s="5">
        <v>10.741901959045</v>
      </c>
      <c r="S2184" s="1" t="s">
        <v>49</v>
      </c>
      <c r="T2184" s="7">
        <v>241626</v>
      </c>
      <c r="U2184" s="7">
        <v>207256</v>
      </c>
      <c r="V2184" s="7">
        <v>171238</v>
      </c>
      <c r="W2184" s="7">
        <v>182118</v>
      </c>
      <c r="X2184" s="7">
        <v>238921</v>
      </c>
      <c r="Y2184" s="7">
        <v>243457</v>
      </c>
      <c r="Z2184" s="7">
        <v>245258</v>
      </c>
      <c r="AA2184" s="7">
        <v>241626</v>
      </c>
      <c r="AB2184" s="8">
        <v>100</v>
      </c>
      <c r="AC2184" s="8">
        <v>100</v>
      </c>
      <c r="AD2184" s="5" t="s">
        <v>42</v>
      </c>
      <c r="AE2184" s="5" t="s">
        <v>42</v>
      </c>
      <c r="AF2184" s="7">
        <v>50848458</v>
      </c>
      <c r="AG2184" s="7">
        <v>50794941</v>
      </c>
      <c r="AH2184" s="7">
        <v>50794941</v>
      </c>
      <c r="AI2184" s="5">
        <v>24.92</v>
      </c>
      <c r="AJ2184" s="7">
        <v>135</v>
      </c>
      <c r="AK2184" s="7">
        <v>12684164</v>
      </c>
      <c r="AL2184" s="6">
        <v>231.61283399999999</v>
      </c>
      <c r="AM2184" s="7" t="s">
        <v>42</v>
      </c>
      <c r="AN2184" s="5" t="s">
        <v>42</v>
      </c>
    </row>
    <row r="2185" spans="1:40" x14ac:dyDescent="0.3">
      <c r="A2185" s="4" t="s">
        <v>2234</v>
      </c>
      <c r="B2185" s="2">
        <v>7633603</v>
      </c>
      <c r="C2185" s="1" t="s">
        <v>54</v>
      </c>
      <c r="D2185" s="5">
        <v>1061.3142375</v>
      </c>
      <c r="E2185" s="6">
        <v>835.50323700000001</v>
      </c>
      <c r="F2185" s="6" t="s">
        <v>42</v>
      </c>
      <c r="G2185" s="5">
        <v>-0.01</v>
      </c>
      <c r="H2185" s="5">
        <v>113.636364</v>
      </c>
      <c r="I2185" s="5">
        <v>-0.01</v>
      </c>
      <c r="J2185" s="5">
        <v>113.636364</v>
      </c>
      <c r="K2185" s="5">
        <v>2.6260504200000003</v>
      </c>
      <c r="L2185" s="5">
        <v>2.6260504200000003</v>
      </c>
      <c r="M2185" s="5">
        <v>20.903009999999998</v>
      </c>
      <c r="N2185" s="5" t="s">
        <v>42</v>
      </c>
      <c r="O2185" s="5" t="s">
        <v>42</v>
      </c>
      <c r="P2185" s="5">
        <v>1.522851</v>
      </c>
      <c r="Q2185" s="5">
        <v>25.585767000000001</v>
      </c>
      <c r="R2185" s="5">
        <v>25.585767000000001</v>
      </c>
      <c r="S2185" s="1" t="s">
        <v>49</v>
      </c>
      <c r="T2185" s="7">
        <v>545646</v>
      </c>
      <c r="U2185" s="7">
        <v>505835</v>
      </c>
      <c r="V2185" s="7">
        <v>419591</v>
      </c>
      <c r="W2185" s="7">
        <v>263112</v>
      </c>
      <c r="X2185" s="7">
        <v>548644</v>
      </c>
      <c r="Y2185" s="7">
        <v>550800</v>
      </c>
      <c r="Z2185" s="7">
        <v>544707</v>
      </c>
      <c r="AA2185" s="7">
        <v>545646</v>
      </c>
      <c r="AB2185" s="5">
        <v>69.085999999999999</v>
      </c>
      <c r="AC2185" s="5">
        <v>67.674000000000007</v>
      </c>
      <c r="AD2185" s="8">
        <v>6.7789999999999999</v>
      </c>
      <c r="AE2185" s="8">
        <v>2.4159999999999999</v>
      </c>
      <c r="AF2185" s="7">
        <v>169576364</v>
      </c>
      <c r="AG2185" s="7">
        <v>170676632</v>
      </c>
      <c r="AH2185" s="7">
        <v>169037172</v>
      </c>
      <c r="AI2185" s="5">
        <v>74.739999999999995</v>
      </c>
      <c r="AJ2185" s="7">
        <v>235</v>
      </c>
      <c r="AK2185" s="7">
        <v>126910163</v>
      </c>
      <c r="AL2185" s="6">
        <v>793.18851800000004</v>
      </c>
      <c r="AM2185" s="7">
        <v>128550798</v>
      </c>
      <c r="AN2185" s="8">
        <v>75.702600000000004</v>
      </c>
    </row>
    <row r="2186" spans="1:40" x14ac:dyDescent="0.3">
      <c r="A2186" s="4" t="s">
        <v>2235</v>
      </c>
      <c r="B2186" s="2">
        <v>4379352</v>
      </c>
      <c r="C2186" s="1" t="s">
        <v>54</v>
      </c>
      <c r="D2186" s="5">
        <v>803.31288912000002</v>
      </c>
      <c r="E2186" s="6">
        <v>2588.8958889999999</v>
      </c>
      <c r="F2186" s="6">
        <v>2610.1634030000005</v>
      </c>
      <c r="G2186" s="5">
        <v>-0.115</v>
      </c>
      <c r="H2186" s="5" t="s">
        <v>799</v>
      </c>
      <c r="I2186" s="5">
        <v>-0.115</v>
      </c>
      <c r="J2186" s="5" t="s">
        <v>799</v>
      </c>
      <c r="K2186" s="5">
        <v>2.0334100949454399</v>
      </c>
      <c r="L2186" s="5">
        <v>1.6302578963282801</v>
      </c>
      <c r="M2186" s="5">
        <v>6.4040660000000003</v>
      </c>
      <c r="N2186" s="5" t="s">
        <v>42</v>
      </c>
      <c r="O2186" s="5" t="s">
        <v>42</v>
      </c>
      <c r="P2186" s="5">
        <v>3.4203800000000002</v>
      </c>
      <c r="Q2186" s="5">
        <v>14.95754</v>
      </c>
      <c r="R2186" s="5">
        <v>15.2585811151512</v>
      </c>
      <c r="S2186" s="1" t="s">
        <v>49</v>
      </c>
      <c r="T2186" s="7">
        <v>660947</v>
      </c>
      <c r="U2186" s="7">
        <v>480207</v>
      </c>
      <c r="V2186" s="7">
        <v>305017</v>
      </c>
      <c r="W2186" s="7">
        <v>402860</v>
      </c>
      <c r="X2186" s="7">
        <v>752576</v>
      </c>
      <c r="Y2186" s="7">
        <v>743676</v>
      </c>
      <c r="Z2186" s="7">
        <v>725575</v>
      </c>
      <c r="AA2186" s="7">
        <v>660947</v>
      </c>
      <c r="AB2186" s="5">
        <v>28.254000000000001</v>
      </c>
      <c r="AC2186" s="8">
        <v>25.98</v>
      </c>
      <c r="AD2186" s="5">
        <v>24.616</v>
      </c>
      <c r="AE2186" s="5">
        <v>22.606999999999999</v>
      </c>
      <c r="AF2186" s="7">
        <v>79696160</v>
      </c>
      <c r="AG2186" s="7">
        <v>67388397</v>
      </c>
      <c r="AH2186" s="7">
        <v>67885390</v>
      </c>
      <c r="AI2186" s="5">
        <v>87.06</v>
      </c>
      <c r="AJ2186" s="7">
        <v>281</v>
      </c>
      <c r="AK2186" s="7">
        <v>69378269</v>
      </c>
      <c r="AL2186" s="6">
        <v>699.33295099999998</v>
      </c>
      <c r="AM2186" s="7">
        <v>78129012</v>
      </c>
      <c r="AN2186" s="5">
        <v>98.036580000000001</v>
      </c>
    </row>
    <row r="2187" spans="1:40" x14ac:dyDescent="0.3">
      <c r="A2187" s="4" t="s">
        <v>2236</v>
      </c>
      <c r="B2187" s="2">
        <v>4994267</v>
      </c>
      <c r="C2187" s="1" t="s">
        <v>41</v>
      </c>
      <c r="D2187" s="5">
        <v>754.96710135000001</v>
      </c>
      <c r="E2187" s="6">
        <v>807.667101</v>
      </c>
      <c r="F2187" s="6" t="s">
        <v>42</v>
      </c>
      <c r="G2187" s="5">
        <v>-0.27200000000000002</v>
      </c>
      <c r="H2187" s="5" t="s">
        <v>799</v>
      </c>
      <c r="I2187" s="5">
        <v>-0.27200000000000002</v>
      </c>
      <c r="J2187" s="5" t="s">
        <v>799</v>
      </c>
      <c r="K2187" s="5">
        <v>1.27336359</v>
      </c>
      <c r="L2187" s="5">
        <v>1.19569535</v>
      </c>
      <c r="M2187" s="5">
        <v>95.417867000000001</v>
      </c>
      <c r="N2187" s="5" t="s">
        <v>42</v>
      </c>
      <c r="O2187" s="5" t="s">
        <v>42</v>
      </c>
      <c r="P2187" s="5">
        <v>0.62936700000000001</v>
      </c>
      <c r="Q2187" s="5">
        <v>7.5412429999999997</v>
      </c>
      <c r="R2187" s="5">
        <v>7.5412429999999997</v>
      </c>
      <c r="S2187" s="1" t="s">
        <v>49</v>
      </c>
      <c r="T2187" s="7">
        <v>1338200</v>
      </c>
      <c r="U2187" s="7">
        <v>1274500</v>
      </c>
      <c r="V2187" s="7">
        <v>1095500</v>
      </c>
      <c r="W2187" s="7">
        <v>1024400</v>
      </c>
      <c r="X2187" s="7">
        <v>1283300</v>
      </c>
      <c r="Y2187" s="7">
        <v>1295000</v>
      </c>
      <c r="Z2187" s="7">
        <v>1299500</v>
      </c>
      <c r="AA2187" s="7">
        <v>1338200</v>
      </c>
      <c r="AB2187" s="5">
        <v>24.742000000000001</v>
      </c>
      <c r="AC2187" s="5">
        <v>24.515000000000001</v>
      </c>
      <c r="AD2187" s="8">
        <v>8.7360000000000007</v>
      </c>
      <c r="AE2187" s="8">
        <v>7.87</v>
      </c>
      <c r="AF2187" s="7">
        <v>22801785</v>
      </c>
      <c r="AG2187" s="7">
        <v>22800581</v>
      </c>
      <c r="AH2187" s="7">
        <v>22739296</v>
      </c>
      <c r="AI2187" s="5">
        <v>96.98</v>
      </c>
      <c r="AJ2187" s="7">
        <v>211</v>
      </c>
      <c r="AK2187" s="7">
        <v>22112443</v>
      </c>
      <c r="AL2187" s="6">
        <v>732.14298699999995</v>
      </c>
      <c r="AM2187" s="7">
        <v>22512519</v>
      </c>
      <c r="AN2187" s="5">
        <v>98.731390000000005</v>
      </c>
    </row>
    <row r="2188" spans="1:40" x14ac:dyDescent="0.3">
      <c r="A2188" s="4" t="s">
        <v>2237</v>
      </c>
      <c r="B2188" s="2">
        <v>4168729</v>
      </c>
      <c r="C2188" s="1" t="s">
        <v>41</v>
      </c>
      <c r="D2188" s="5">
        <v>794.47143531999996</v>
      </c>
      <c r="E2188" s="6">
        <v>1277.101435</v>
      </c>
      <c r="F2188" s="6" t="s">
        <v>42</v>
      </c>
      <c r="G2188" s="5">
        <v>-0.13</v>
      </c>
      <c r="H2188" s="5">
        <v>27.613005999999999</v>
      </c>
      <c r="I2188" s="5">
        <v>-0.13</v>
      </c>
      <c r="J2188" s="5">
        <v>27.613005999999999</v>
      </c>
      <c r="K2188" s="5">
        <v>2.1459386199999999</v>
      </c>
      <c r="L2188" s="5">
        <v>2.1192939699999997</v>
      </c>
      <c r="M2188" s="5">
        <v>33.610039</v>
      </c>
      <c r="N2188" s="5" t="s">
        <v>42</v>
      </c>
      <c r="O2188" s="5" t="s">
        <v>42</v>
      </c>
      <c r="P2188" s="5">
        <v>0.95548699999999998</v>
      </c>
      <c r="Q2188" s="5">
        <v>7.9239889999999997</v>
      </c>
      <c r="R2188" s="5">
        <v>7.9239889999999997</v>
      </c>
      <c r="S2188" s="1" t="s">
        <v>49</v>
      </c>
      <c r="T2188" s="7">
        <v>1333229</v>
      </c>
      <c r="U2188" s="7">
        <v>1283926</v>
      </c>
      <c r="V2188" s="7">
        <v>1087038</v>
      </c>
      <c r="W2188" s="7">
        <v>778510</v>
      </c>
      <c r="X2188" s="7">
        <v>1336598</v>
      </c>
      <c r="Y2188" s="7">
        <v>1329540</v>
      </c>
      <c r="Z2188" s="7">
        <v>1329283</v>
      </c>
      <c r="AA2188" s="7">
        <v>1333229</v>
      </c>
      <c r="AB2188" s="5">
        <v>13.335000000000001</v>
      </c>
      <c r="AC2188" s="5">
        <v>14.153</v>
      </c>
      <c r="AD2188" s="8">
        <v>6.9660000000000002</v>
      </c>
      <c r="AE2188" s="8">
        <v>7.532</v>
      </c>
      <c r="AF2188" s="7">
        <v>22896000</v>
      </c>
      <c r="AG2188" s="7">
        <v>23138000</v>
      </c>
      <c r="AH2188" s="7">
        <v>23409000</v>
      </c>
      <c r="AI2188" s="5">
        <v>86.27</v>
      </c>
      <c r="AJ2188" s="7">
        <v>203</v>
      </c>
      <c r="AK2188" s="7">
        <v>19684522</v>
      </c>
      <c r="AL2188" s="6">
        <v>685.41505600000005</v>
      </c>
      <c r="AM2188" s="7">
        <v>19340720</v>
      </c>
      <c r="AN2188" s="5">
        <v>84.766279999999995</v>
      </c>
    </row>
    <row r="2189" spans="1:40" x14ac:dyDescent="0.3">
      <c r="A2189" s="4" t="s">
        <v>2238</v>
      </c>
      <c r="B2189" s="2">
        <v>14390883</v>
      </c>
      <c r="C2189" s="1" t="s">
        <v>41</v>
      </c>
      <c r="D2189" s="5">
        <v>736.22486519999995</v>
      </c>
      <c r="E2189" s="6">
        <v>2843.105865</v>
      </c>
      <c r="F2189" s="6" t="s">
        <v>42</v>
      </c>
      <c r="G2189" s="5">
        <v>0.03</v>
      </c>
      <c r="H2189" s="5" t="s">
        <v>799</v>
      </c>
      <c r="I2189" s="5">
        <v>0.03</v>
      </c>
      <c r="J2189" s="5" t="s">
        <v>799</v>
      </c>
      <c r="K2189" s="5" t="s">
        <v>799</v>
      </c>
      <c r="L2189" s="5">
        <v>2.5453143100000002</v>
      </c>
      <c r="M2189" s="5">
        <v>8.0097090000000009</v>
      </c>
      <c r="N2189" s="5" t="s">
        <v>42</v>
      </c>
      <c r="O2189" s="5" t="s">
        <v>42</v>
      </c>
      <c r="P2189" s="5">
        <v>1.0501229999999999</v>
      </c>
      <c r="Q2189" s="5">
        <v>7.9990370000000004</v>
      </c>
      <c r="R2189" s="5">
        <v>7.9990370000000004</v>
      </c>
      <c r="S2189" s="1" t="s">
        <v>49</v>
      </c>
      <c r="T2189" s="7">
        <v>2527177</v>
      </c>
      <c r="U2189" s="7">
        <v>2687792</v>
      </c>
      <c r="V2189" s="7">
        <v>1469363</v>
      </c>
      <c r="W2189" s="7">
        <v>888032</v>
      </c>
      <c r="X2189" s="7">
        <v>2707403</v>
      </c>
      <c r="Y2189" s="7">
        <v>2613695</v>
      </c>
      <c r="Z2189" s="7">
        <v>2574792</v>
      </c>
      <c r="AA2189" s="7">
        <v>2527177</v>
      </c>
      <c r="AB2189" s="8">
        <v>35.85</v>
      </c>
      <c r="AC2189" s="5">
        <v>34.981000000000002</v>
      </c>
      <c r="AD2189" s="8">
        <v>10.207000000000001</v>
      </c>
      <c r="AE2189" s="8">
        <v>10.007</v>
      </c>
      <c r="AF2189" s="7">
        <v>110460000</v>
      </c>
      <c r="AG2189" s="7">
        <v>111965000</v>
      </c>
      <c r="AH2189" s="7">
        <v>115891000</v>
      </c>
      <c r="AI2189" s="5">
        <v>83.53</v>
      </c>
      <c r="AJ2189" s="7">
        <v>184</v>
      </c>
      <c r="AK2189" s="7">
        <v>93175195</v>
      </c>
      <c r="AL2189" s="6">
        <v>614.95628699999997</v>
      </c>
      <c r="AM2189" s="7">
        <v>99755913</v>
      </c>
      <c r="AN2189" s="5">
        <v>89.427710000000005</v>
      </c>
    </row>
    <row r="2190" spans="1:40" x14ac:dyDescent="0.3">
      <c r="A2190" s="4" t="s">
        <v>2239</v>
      </c>
      <c r="B2190" s="2">
        <v>4578703</v>
      </c>
      <c r="C2190" s="1" t="s">
        <v>41</v>
      </c>
      <c r="D2190" s="5">
        <v>901.71065945999999</v>
      </c>
      <c r="E2190" s="6">
        <v>858.84165900000005</v>
      </c>
      <c r="F2190" s="6" t="s">
        <v>42</v>
      </c>
      <c r="G2190" s="5">
        <v>-0.22</v>
      </c>
      <c r="H2190" s="5" t="s">
        <v>799</v>
      </c>
      <c r="I2190" s="5">
        <v>-0.22</v>
      </c>
      <c r="J2190" s="5" t="s">
        <v>799</v>
      </c>
      <c r="K2190" s="5">
        <v>8.9327485400000004</v>
      </c>
      <c r="L2190" s="5">
        <v>4.0303430100000002</v>
      </c>
      <c r="M2190" s="5" t="s">
        <v>799</v>
      </c>
      <c r="N2190" s="5" t="s">
        <v>42</v>
      </c>
      <c r="O2190" s="5" t="s">
        <v>42</v>
      </c>
      <c r="P2190" s="5">
        <v>4.8444940000000001</v>
      </c>
      <c r="Q2190" s="5" t="s">
        <v>799</v>
      </c>
      <c r="R2190" s="5">
        <v>-6.6437299999999997</v>
      </c>
      <c r="S2190" s="1" t="s">
        <v>49</v>
      </c>
      <c r="T2190" s="7">
        <v>170276</v>
      </c>
      <c r="U2190" s="7">
        <v>185308</v>
      </c>
      <c r="V2190" s="7">
        <v>154344</v>
      </c>
      <c r="W2190" s="7">
        <v>98382</v>
      </c>
      <c r="X2190" s="7">
        <v>177282</v>
      </c>
      <c r="Y2190" s="7">
        <v>168766</v>
      </c>
      <c r="Z2190" s="7">
        <v>174502</v>
      </c>
      <c r="AA2190" s="7">
        <v>170276</v>
      </c>
      <c r="AB2190" s="5">
        <v>-16.088000000000001</v>
      </c>
      <c r="AC2190" s="8">
        <v>-2.75</v>
      </c>
      <c r="AD2190" s="5">
        <v>-105.34399999999999</v>
      </c>
      <c r="AE2190" s="5">
        <v>-82.888000000000005</v>
      </c>
      <c r="AF2190" s="7">
        <v>147561586</v>
      </c>
      <c r="AG2190" s="7">
        <v>147462201</v>
      </c>
      <c r="AH2190" s="7">
        <v>144772751</v>
      </c>
      <c r="AI2190" s="5">
        <v>61.28</v>
      </c>
      <c r="AJ2190" s="7">
        <v>221</v>
      </c>
      <c r="AK2190" s="7">
        <v>90439622</v>
      </c>
      <c r="AL2190" s="6">
        <v>552.58609000000001</v>
      </c>
      <c r="AM2190" s="7">
        <v>87976711</v>
      </c>
      <c r="AN2190" s="8">
        <v>59.613100000000003</v>
      </c>
    </row>
    <row r="2191" spans="1:40" x14ac:dyDescent="0.3">
      <c r="A2191" s="4" t="s">
        <v>2240</v>
      </c>
      <c r="B2191" s="2">
        <v>4812365</v>
      </c>
      <c r="C2191" s="1" t="s">
        <v>41</v>
      </c>
      <c r="D2191" s="5">
        <v>800.67393216000005</v>
      </c>
      <c r="E2191" s="6">
        <v>292.90593200000001</v>
      </c>
      <c r="F2191" s="6" t="s">
        <v>42</v>
      </c>
      <c r="G2191" s="5">
        <v>-1.1000000000000001</v>
      </c>
      <c r="H2191" s="5" t="s">
        <v>799</v>
      </c>
      <c r="I2191" s="5">
        <v>-1.1000000000000001</v>
      </c>
      <c r="J2191" s="5" t="s">
        <v>799</v>
      </c>
      <c r="K2191" s="5">
        <v>1.49833854</v>
      </c>
      <c r="L2191" s="5">
        <v>1.49833854</v>
      </c>
      <c r="M2191" s="5" t="s">
        <v>799</v>
      </c>
      <c r="N2191" s="5" t="s">
        <v>42</v>
      </c>
      <c r="O2191" s="5" t="s">
        <v>42</v>
      </c>
      <c r="P2191" s="5">
        <v>2.19652</v>
      </c>
      <c r="Q2191" s="5" t="s">
        <v>799</v>
      </c>
      <c r="R2191" s="5">
        <v>-1.7892189999999999</v>
      </c>
      <c r="S2191" s="1" t="s">
        <v>49</v>
      </c>
      <c r="T2191" s="7">
        <v>91370</v>
      </c>
      <c r="U2191" s="7">
        <v>53905</v>
      </c>
      <c r="V2191" s="7">
        <v>200577</v>
      </c>
      <c r="W2191" s="7">
        <v>853</v>
      </c>
      <c r="X2191" s="7">
        <v>133350</v>
      </c>
      <c r="Y2191" s="7">
        <v>217246</v>
      </c>
      <c r="Z2191" s="7">
        <v>89251</v>
      </c>
      <c r="AA2191" s="7">
        <v>91370</v>
      </c>
      <c r="AB2191" s="5">
        <v>-141.404</v>
      </c>
      <c r="AC2191" s="5">
        <v>-75.656999999999996</v>
      </c>
      <c r="AD2191" s="5">
        <v>-208.06399999999999</v>
      </c>
      <c r="AE2191" s="5">
        <v>-125.408</v>
      </c>
      <c r="AF2191" s="7">
        <v>53808732</v>
      </c>
      <c r="AG2191" s="7">
        <v>53771845</v>
      </c>
      <c r="AH2191" s="7">
        <v>53638615</v>
      </c>
      <c r="AI2191" s="8">
        <v>77.56</v>
      </c>
      <c r="AJ2191" s="7">
        <v>215</v>
      </c>
      <c r="AK2191" s="7">
        <v>41734874</v>
      </c>
      <c r="AL2191" s="6">
        <v>621.01492499999995</v>
      </c>
      <c r="AM2191" s="7">
        <v>37707668</v>
      </c>
      <c r="AN2191" s="5">
        <v>70.07723</v>
      </c>
    </row>
    <row r="2192" spans="1:40" x14ac:dyDescent="0.3">
      <c r="A2192" s="4" t="s">
        <v>2241</v>
      </c>
      <c r="B2192" s="2">
        <v>4275091</v>
      </c>
      <c r="C2192" s="1" t="s">
        <v>54</v>
      </c>
      <c r="D2192" s="5">
        <v>738.56630261999999</v>
      </c>
      <c r="E2192" s="6">
        <v>74.795541999999998</v>
      </c>
      <c r="F2192" s="6">
        <v>130.40853444685104</v>
      </c>
      <c r="G2192" s="5">
        <v>0.26524230837189244</v>
      </c>
      <c r="H2192" s="5">
        <v>9.7196470000000001</v>
      </c>
      <c r="I2192" s="5">
        <v>0.26524230837189244</v>
      </c>
      <c r="J2192" s="5">
        <v>9.7196470000000001</v>
      </c>
      <c r="K2192" s="5">
        <v>0.58027641000000008</v>
      </c>
      <c r="L2192" s="5">
        <v>0.58027641000000008</v>
      </c>
      <c r="M2192" s="5" t="s">
        <v>42</v>
      </c>
      <c r="N2192" s="5" t="s">
        <v>42</v>
      </c>
      <c r="O2192" s="5" t="s">
        <v>42</v>
      </c>
      <c r="P2192" s="5">
        <v>0.190881</v>
      </c>
      <c r="Q2192" s="5">
        <v>0.56039399999999995</v>
      </c>
      <c r="R2192" s="5">
        <v>0.56039399999999995</v>
      </c>
      <c r="S2192" s="1" t="s">
        <v>49</v>
      </c>
      <c r="T2192" s="7">
        <v>465591.84175374958</v>
      </c>
      <c r="U2192" s="7">
        <v>461464.9096655263</v>
      </c>
      <c r="V2192" s="7">
        <v>665578.27498592425</v>
      </c>
      <c r="W2192" s="7">
        <v>479450.35351572896</v>
      </c>
      <c r="X2192" s="7">
        <v>381698.02664338675</v>
      </c>
      <c r="Y2192" s="7">
        <v>389801.48135751823</v>
      </c>
      <c r="Z2192" s="7">
        <v>438433.30835033784</v>
      </c>
      <c r="AA2192" s="7">
        <v>465591.84175374958</v>
      </c>
      <c r="AB2192" s="5">
        <v>55.784999999999997</v>
      </c>
      <c r="AC2192" s="5">
        <v>52.829000000000001</v>
      </c>
      <c r="AD2192" s="5">
        <v>38.122</v>
      </c>
      <c r="AE2192" s="5">
        <v>31.896999999999998</v>
      </c>
      <c r="AF2192" s="7">
        <v>70334784</v>
      </c>
      <c r="AG2192" s="7">
        <v>65806084</v>
      </c>
      <c r="AH2192" s="7">
        <v>69472282</v>
      </c>
      <c r="AI2192" s="8">
        <v>33.299999999999997</v>
      </c>
      <c r="AJ2192" s="7">
        <v>81</v>
      </c>
      <c r="AK2192" s="7">
        <v>22045238</v>
      </c>
      <c r="AL2192" s="6">
        <v>254.18159399999999</v>
      </c>
      <c r="AM2192" s="7">
        <v>34715442</v>
      </c>
      <c r="AN2192" s="5">
        <v>52.43486</v>
      </c>
    </row>
    <row r="2193" spans="1:40" x14ac:dyDescent="0.3">
      <c r="A2193" s="4" t="s">
        <v>2242</v>
      </c>
      <c r="B2193" s="2">
        <v>4565120</v>
      </c>
      <c r="C2193" s="1" t="s">
        <v>41</v>
      </c>
      <c r="D2193" s="5">
        <v>817.20761015999994</v>
      </c>
      <c r="E2193" s="6" t="s">
        <v>42</v>
      </c>
      <c r="F2193" s="6">
        <v>908.28861000000006</v>
      </c>
      <c r="G2193" s="5">
        <v>0</v>
      </c>
      <c r="H2193" s="5">
        <v>13.9051724137931</v>
      </c>
      <c r="I2193" s="5">
        <v>0</v>
      </c>
      <c r="J2193" s="5">
        <v>13.9051724137931</v>
      </c>
      <c r="K2193" s="5">
        <v>2.0436525576928801</v>
      </c>
      <c r="L2193" s="5">
        <v>2.0069688474771898</v>
      </c>
      <c r="M2193" s="5">
        <v>23.878608</v>
      </c>
      <c r="N2193" s="5" t="s">
        <v>42</v>
      </c>
      <c r="O2193" s="5" t="s">
        <v>42</v>
      </c>
      <c r="P2193" s="5" t="s">
        <v>42</v>
      </c>
      <c r="Q2193" s="5" t="s">
        <v>42</v>
      </c>
      <c r="R2193" s="5" t="s">
        <v>42</v>
      </c>
      <c r="S2193" s="1" t="s">
        <v>49</v>
      </c>
      <c r="T2193" s="7">
        <v>119136</v>
      </c>
      <c r="U2193" s="7">
        <v>137744</v>
      </c>
      <c r="V2193" s="7">
        <v>137966</v>
      </c>
      <c r="W2193" s="7">
        <v>93232</v>
      </c>
      <c r="X2193" s="7">
        <v>136747</v>
      </c>
      <c r="Y2193" s="7">
        <v>126569</v>
      </c>
      <c r="Z2193" s="7">
        <v>119959</v>
      </c>
      <c r="AA2193" s="7">
        <v>119136</v>
      </c>
      <c r="AB2193" s="5" t="s">
        <v>42</v>
      </c>
      <c r="AC2193" s="5" t="s">
        <v>42</v>
      </c>
      <c r="AD2193" s="5" t="s">
        <v>42</v>
      </c>
      <c r="AE2193" s="5" t="s">
        <v>42</v>
      </c>
      <c r="AF2193" s="7">
        <v>25331916</v>
      </c>
      <c r="AG2193" s="7">
        <v>25331916</v>
      </c>
      <c r="AH2193" s="7">
        <v>25241157</v>
      </c>
      <c r="AI2193" s="5">
        <v>23.31</v>
      </c>
      <c r="AJ2193" s="7">
        <v>120</v>
      </c>
      <c r="AK2193" s="7">
        <v>5904009</v>
      </c>
      <c r="AL2193" s="6">
        <v>190.46333000000001</v>
      </c>
      <c r="AM2193" s="7">
        <v>18075005</v>
      </c>
      <c r="AN2193" s="8">
        <v>71.352699999999999</v>
      </c>
    </row>
    <row r="2194" spans="1:40" x14ac:dyDescent="0.3">
      <c r="A2194" s="4" t="s">
        <v>2243</v>
      </c>
      <c r="B2194" s="2">
        <v>4698704</v>
      </c>
      <c r="C2194" s="1" t="s">
        <v>54</v>
      </c>
      <c r="D2194" s="5">
        <v>748.46825200000001</v>
      </c>
      <c r="E2194" s="6">
        <v>1037.098252</v>
      </c>
      <c r="F2194" s="6" t="s">
        <v>42</v>
      </c>
      <c r="G2194" s="5">
        <v>0.82</v>
      </c>
      <c r="H2194" s="5">
        <v>19.760055999999999</v>
      </c>
      <c r="I2194" s="5">
        <v>0.82</v>
      </c>
      <c r="J2194" s="5">
        <v>19.760055999999999</v>
      </c>
      <c r="K2194" s="5">
        <v>1.12327998</v>
      </c>
      <c r="L2194" s="5">
        <v>0.97659655999999995</v>
      </c>
      <c r="M2194" s="5" t="s">
        <v>799</v>
      </c>
      <c r="N2194" s="5" t="s">
        <v>42</v>
      </c>
      <c r="O2194" s="5" t="s">
        <v>42</v>
      </c>
      <c r="P2194" s="5">
        <v>0.66027599999999997</v>
      </c>
      <c r="Q2194" s="5">
        <v>5.4928140000000001</v>
      </c>
      <c r="R2194" s="5">
        <v>5.4928140000000001</v>
      </c>
      <c r="S2194" s="1" t="s">
        <v>49</v>
      </c>
      <c r="T2194" s="7">
        <v>1533599</v>
      </c>
      <c r="U2194" s="7">
        <v>1945640</v>
      </c>
      <c r="V2194" s="7">
        <v>1684625</v>
      </c>
      <c r="W2194" s="7">
        <v>1157917</v>
      </c>
      <c r="X2194" s="7">
        <v>1570703</v>
      </c>
      <c r="Y2194" s="7">
        <v>1495423</v>
      </c>
      <c r="Z2194" s="7">
        <v>1469884</v>
      </c>
      <c r="AA2194" s="7">
        <v>1533599</v>
      </c>
      <c r="AB2194" s="8">
        <v>10.765000000000001</v>
      </c>
      <c r="AC2194" s="8">
        <v>10.198</v>
      </c>
      <c r="AD2194" s="8">
        <v>9.2959999999999994</v>
      </c>
      <c r="AE2194" s="8">
        <v>8.8450000000000006</v>
      </c>
      <c r="AF2194" s="7">
        <v>26730739</v>
      </c>
      <c r="AG2194" s="7">
        <v>26709407</v>
      </c>
      <c r="AH2194" s="7">
        <v>27055067</v>
      </c>
      <c r="AI2194" s="5">
        <v>88.39</v>
      </c>
      <c r="AJ2194" s="7">
        <v>338</v>
      </c>
      <c r="AK2194" s="7">
        <v>23627872</v>
      </c>
      <c r="AL2194" s="6">
        <v>661.58041600000001</v>
      </c>
      <c r="AM2194" s="7">
        <v>25904365</v>
      </c>
      <c r="AN2194" s="5">
        <v>96.907550000000001</v>
      </c>
    </row>
    <row r="2195" spans="1:40" x14ac:dyDescent="0.3">
      <c r="A2195" s="4" t="s">
        <v>2244</v>
      </c>
      <c r="B2195" s="2">
        <v>4044379</v>
      </c>
      <c r="C2195" s="1" t="s">
        <v>41</v>
      </c>
      <c r="D2195" s="5">
        <v>768.41919087999997</v>
      </c>
      <c r="E2195" s="6" t="s">
        <v>42</v>
      </c>
      <c r="F2195" s="6">
        <v>2740.6801910000004</v>
      </c>
      <c r="G2195" s="5">
        <v>0.09</v>
      </c>
      <c r="H2195" s="5">
        <v>20.413793103448299</v>
      </c>
      <c r="I2195" s="5">
        <v>0.09</v>
      </c>
      <c r="J2195" s="5">
        <v>20.413793103448299</v>
      </c>
      <c r="K2195" s="5">
        <v>0.76872876619056896</v>
      </c>
      <c r="L2195" s="5">
        <v>0.76122966355701494</v>
      </c>
      <c r="M2195" s="5">
        <v>32.173912999999999</v>
      </c>
      <c r="N2195" s="5" t="s">
        <v>42</v>
      </c>
      <c r="O2195" s="5" t="s">
        <v>42</v>
      </c>
      <c r="P2195" s="5" t="s">
        <v>42</v>
      </c>
      <c r="Q2195" s="5" t="s">
        <v>42</v>
      </c>
      <c r="R2195" s="5" t="s">
        <v>42</v>
      </c>
      <c r="S2195" s="1" t="s">
        <v>43</v>
      </c>
      <c r="T2195" s="7">
        <v>167305</v>
      </c>
      <c r="U2195" s="7">
        <v>-18183</v>
      </c>
      <c r="V2195" s="7">
        <v>215424</v>
      </c>
      <c r="W2195" s="7">
        <v>195701</v>
      </c>
      <c r="X2195" s="7">
        <v>167305</v>
      </c>
      <c r="Y2195" s="7">
        <v>-35274</v>
      </c>
      <c r="Z2195" s="7">
        <v>-39743</v>
      </c>
      <c r="AA2195" s="7">
        <v>-38664</v>
      </c>
      <c r="AB2195" s="5" t="s">
        <v>42</v>
      </c>
      <c r="AC2195" s="5" t="s">
        <v>42</v>
      </c>
      <c r="AD2195" s="5" t="s">
        <v>42</v>
      </c>
      <c r="AE2195" s="5" t="s">
        <v>42</v>
      </c>
      <c r="AF2195" s="7">
        <v>132735565</v>
      </c>
      <c r="AG2195" s="7">
        <v>132733765</v>
      </c>
      <c r="AH2195" s="7">
        <v>135936375</v>
      </c>
      <c r="AI2195" s="5">
        <v>76.55</v>
      </c>
      <c r="AJ2195" s="7">
        <v>259</v>
      </c>
      <c r="AK2195" s="7">
        <v>99510100</v>
      </c>
      <c r="AL2195" s="6">
        <v>589.09979199999998</v>
      </c>
      <c r="AM2195" s="7">
        <v>118896871</v>
      </c>
      <c r="AN2195" s="5">
        <v>91.45917</v>
      </c>
    </row>
    <row r="2196" spans="1:40" x14ac:dyDescent="0.3">
      <c r="A2196" s="4" t="s">
        <v>2245</v>
      </c>
      <c r="B2196" s="2">
        <v>5721886</v>
      </c>
      <c r="C2196" s="1" t="s">
        <v>54</v>
      </c>
      <c r="D2196" s="5">
        <v>866.89099457999998</v>
      </c>
      <c r="E2196" s="6">
        <v>866.81214399999999</v>
      </c>
      <c r="F2196" s="6" t="s">
        <v>42</v>
      </c>
      <c r="G2196" s="8">
        <v>1.0349999999999999</v>
      </c>
      <c r="H2196" s="5">
        <v>6.1215809999999999</v>
      </c>
      <c r="I2196" s="8">
        <v>1.0349999999999999</v>
      </c>
      <c r="J2196" s="5">
        <v>6.1215809999999999</v>
      </c>
      <c r="K2196" s="5">
        <v>0.94642857000000002</v>
      </c>
      <c r="L2196" s="5">
        <v>0.94642857000000002</v>
      </c>
      <c r="M2196" s="5">
        <v>16.981449999999999</v>
      </c>
      <c r="N2196" s="5" t="s">
        <v>42</v>
      </c>
      <c r="O2196" s="5" t="s">
        <v>42</v>
      </c>
      <c r="P2196" s="5">
        <v>83.046040000000005</v>
      </c>
      <c r="Q2196" s="5" t="s">
        <v>42</v>
      </c>
      <c r="R2196" s="5" t="s">
        <v>42</v>
      </c>
      <c r="S2196" s="1" t="s">
        <v>49</v>
      </c>
      <c r="T2196" s="7">
        <v>10245.273999999999</v>
      </c>
      <c r="U2196" s="7">
        <v>10392.441000000001</v>
      </c>
      <c r="V2196" s="7">
        <v>10277.922</v>
      </c>
      <c r="W2196" s="7">
        <v>12586.14</v>
      </c>
      <c r="X2196" s="7">
        <v>10437.73</v>
      </c>
      <c r="Y2196" s="7">
        <v>10341.502</v>
      </c>
      <c r="Z2196" s="7">
        <v>10245.273999999999</v>
      </c>
      <c r="AA2196" s="7">
        <v>10311.438</v>
      </c>
      <c r="AB2196" s="8">
        <v>100</v>
      </c>
      <c r="AC2196" s="8">
        <v>100</v>
      </c>
      <c r="AD2196" s="5" t="s">
        <v>42</v>
      </c>
      <c r="AE2196" s="5" t="s">
        <v>42</v>
      </c>
      <c r="AF2196" s="7">
        <v>44146919</v>
      </c>
      <c r="AG2196" s="7">
        <v>44146919</v>
      </c>
      <c r="AH2196" s="7">
        <v>44132101</v>
      </c>
      <c r="AI2196" s="5">
        <v>22.87</v>
      </c>
      <c r="AJ2196" s="7">
        <v>104</v>
      </c>
      <c r="AK2196" s="7">
        <v>9844705</v>
      </c>
      <c r="AL2196" s="6">
        <v>198.272358</v>
      </c>
      <c r="AM2196" s="7" t="s">
        <v>42</v>
      </c>
      <c r="AN2196" s="5" t="s">
        <v>42</v>
      </c>
    </row>
    <row r="2197" spans="1:40" x14ac:dyDescent="0.3">
      <c r="A2197" s="4" t="s">
        <v>2246</v>
      </c>
      <c r="B2197" s="2">
        <v>5283181</v>
      </c>
      <c r="C2197" s="1" t="s">
        <v>54</v>
      </c>
      <c r="D2197" s="5">
        <v>697.59130895999999</v>
      </c>
      <c r="E2197" s="6">
        <v>753.81530799999996</v>
      </c>
      <c r="F2197" s="6" t="s">
        <v>42</v>
      </c>
      <c r="G2197" s="5">
        <v>-0.03</v>
      </c>
      <c r="H2197" s="5">
        <v>246.206897</v>
      </c>
      <c r="I2197" s="5">
        <v>-0.03</v>
      </c>
      <c r="J2197" s="5">
        <v>246.206897</v>
      </c>
      <c r="K2197" s="5" t="s">
        <v>799</v>
      </c>
      <c r="L2197" s="5">
        <v>51.366906470000004</v>
      </c>
      <c r="M2197" s="5">
        <v>12.226027</v>
      </c>
      <c r="N2197" s="5" t="s">
        <v>42</v>
      </c>
      <c r="O2197" s="5" t="s">
        <v>42</v>
      </c>
      <c r="P2197" s="5">
        <v>1.5109459999999999</v>
      </c>
      <c r="Q2197" s="5">
        <v>21.799012999999999</v>
      </c>
      <c r="R2197" s="5">
        <v>21.799012999999999</v>
      </c>
      <c r="S2197" s="1" t="s">
        <v>49</v>
      </c>
      <c r="T2197" s="7">
        <v>645722</v>
      </c>
      <c r="U2197" s="7">
        <v>904649</v>
      </c>
      <c r="V2197" s="7">
        <v>741141</v>
      </c>
      <c r="W2197" s="7">
        <v>418142</v>
      </c>
      <c r="X2197" s="7">
        <v>498903</v>
      </c>
      <c r="Y2197" s="7">
        <v>537449</v>
      </c>
      <c r="Z2197" s="7">
        <v>584212</v>
      </c>
      <c r="AA2197" s="7">
        <v>645722</v>
      </c>
      <c r="AB2197" s="5">
        <v>90.040999999999997</v>
      </c>
      <c r="AC2197" s="5">
        <v>89.552000000000007</v>
      </c>
      <c r="AD2197" s="5">
        <v>15.031000000000001</v>
      </c>
      <c r="AE2197" s="8">
        <v>5.7960000000000003</v>
      </c>
      <c r="AF2197" s="7">
        <v>97699000</v>
      </c>
      <c r="AG2197" s="7">
        <v>99178000</v>
      </c>
      <c r="AH2197" s="7">
        <v>98833000</v>
      </c>
      <c r="AI2197" s="5">
        <v>53.63</v>
      </c>
      <c r="AJ2197" s="7">
        <v>165</v>
      </c>
      <c r="AK2197" s="7">
        <v>52397866</v>
      </c>
      <c r="AL2197" s="6">
        <v>374.12076300000001</v>
      </c>
      <c r="AM2197" s="7">
        <v>69055793</v>
      </c>
      <c r="AN2197" s="5">
        <v>70.680120000000002</v>
      </c>
    </row>
    <row r="2198" spans="1:40" x14ac:dyDescent="0.3">
      <c r="A2198" s="4" t="s">
        <v>2247</v>
      </c>
      <c r="B2198" s="2">
        <v>4963259</v>
      </c>
      <c r="C2198" s="1" t="s">
        <v>41</v>
      </c>
      <c r="D2198" s="5">
        <v>847.11980530000005</v>
      </c>
      <c r="E2198" s="6">
        <v>860.10880499999996</v>
      </c>
      <c r="F2198" s="6" t="s">
        <v>42</v>
      </c>
      <c r="G2198" s="5">
        <v>0.31</v>
      </c>
      <c r="H2198" s="5">
        <v>25.163934000000001</v>
      </c>
      <c r="I2198" s="5">
        <v>0.31</v>
      </c>
      <c r="J2198" s="5">
        <v>25.163934000000001</v>
      </c>
      <c r="K2198" s="5">
        <v>45.280235990000001</v>
      </c>
      <c r="L2198" s="5">
        <v>7.6368159200000001</v>
      </c>
      <c r="M2198" s="5">
        <v>17.315284999999999</v>
      </c>
      <c r="N2198" s="5" t="s">
        <v>42</v>
      </c>
      <c r="O2198" s="5" t="s">
        <v>42</v>
      </c>
      <c r="P2198" s="5">
        <v>2.8599839999999999</v>
      </c>
      <c r="Q2198" s="5">
        <v>14.389587000000001</v>
      </c>
      <c r="R2198" s="5">
        <v>14.389587000000001</v>
      </c>
      <c r="S2198" s="1" t="s">
        <v>49</v>
      </c>
      <c r="T2198" s="7">
        <v>291273</v>
      </c>
      <c r="U2198" s="7">
        <v>289688</v>
      </c>
      <c r="V2198" s="7">
        <v>277583</v>
      </c>
      <c r="W2198" s="7">
        <v>234810</v>
      </c>
      <c r="X2198" s="7">
        <v>300739</v>
      </c>
      <c r="Y2198" s="7">
        <v>297424</v>
      </c>
      <c r="Z2198" s="7">
        <v>297169</v>
      </c>
      <c r="AA2198" s="7">
        <v>291273</v>
      </c>
      <c r="AB2198" s="5">
        <v>39.956000000000003</v>
      </c>
      <c r="AC2198" s="5">
        <v>40.319000000000003</v>
      </c>
      <c r="AD2198" s="5">
        <v>20.317</v>
      </c>
      <c r="AE2198" s="5">
        <v>19.495999999999999</v>
      </c>
      <c r="AF2198" s="7">
        <v>27592440</v>
      </c>
      <c r="AG2198" s="7">
        <v>27641923</v>
      </c>
      <c r="AH2198" s="7">
        <v>27222633</v>
      </c>
      <c r="AI2198" s="5">
        <v>82.96</v>
      </c>
      <c r="AJ2198" s="7">
        <v>219</v>
      </c>
      <c r="AK2198" s="7">
        <v>22891664</v>
      </c>
      <c r="AL2198" s="6">
        <v>702.77408400000002</v>
      </c>
      <c r="AM2198" s="7">
        <v>25054141</v>
      </c>
      <c r="AN2198" s="5">
        <v>90.797330000000002</v>
      </c>
    </row>
    <row r="2199" spans="1:40" x14ac:dyDescent="0.3">
      <c r="A2199" s="4" t="s">
        <v>2248</v>
      </c>
      <c r="B2199" s="2">
        <v>6659781</v>
      </c>
      <c r="C2199" s="1" t="s">
        <v>54</v>
      </c>
      <c r="D2199" s="5">
        <v>951.07085303999997</v>
      </c>
      <c r="E2199" s="6">
        <v>1069.018853</v>
      </c>
      <c r="F2199" s="6" t="s">
        <v>42</v>
      </c>
      <c r="G2199" s="5">
        <v>-1.32</v>
      </c>
      <c r="H2199" s="5" t="s">
        <v>799</v>
      </c>
      <c r="I2199" s="5">
        <v>-1.32</v>
      </c>
      <c r="J2199" s="5" t="s">
        <v>799</v>
      </c>
      <c r="K2199" s="5">
        <v>1.2878048799999999</v>
      </c>
      <c r="L2199" s="5">
        <v>1.14569126</v>
      </c>
      <c r="M2199" s="5">
        <v>8.1553400000000007</v>
      </c>
      <c r="N2199" s="5" t="s">
        <v>42</v>
      </c>
      <c r="O2199" s="5" t="s">
        <v>42</v>
      </c>
      <c r="P2199" s="5">
        <v>0.72647799999999996</v>
      </c>
      <c r="Q2199" s="5">
        <v>3.3467180000000001</v>
      </c>
      <c r="R2199" s="5">
        <v>3.3467180000000001</v>
      </c>
      <c r="S2199" s="1" t="s">
        <v>49</v>
      </c>
      <c r="T2199" s="7">
        <v>1630399</v>
      </c>
      <c r="U2199" s="7">
        <v>1279701</v>
      </c>
      <c r="V2199" s="7">
        <v>874514</v>
      </c>
      <c r="W2199" s="7">
        <v>789232</v>
      </c>
      <c r="X2199" s="7">
        <v>1471508</v>
      </c>
      <c r="Y2199" s="7">
        <v>1534444</v>
      </c>
      <c r="Z2199" s="7">
        <v>1612672</v>
      </c>
      <c r="AA2199" s="7">
        <v>1630399</v>
      </c>
      <c r="AB2199" s="5">
        <v>30.581</v>
      </c>
      <c r="AC2199" s="5">
        <v>26.396999999999998</v>
      </c>
      <c r="AD2199" s="8">
        <v>23.75</v>
      </c>
      <c r="AE2199" s="8">
        <v>18.850000000000001</v>
      </c>
      <c r="AF2199" s="7">
        <v>103282917</v>
      </c>
      <c r="AG2199" s="7">
        <v>104524320</v>
      </c>
      <c r="AH2199" s="7">
        <v>111091503</v>
      </c>
      <c r="AI2199" s="5">
        <v>86.03</v>
      </c>
      <c r="AJ2199" s="7">
        <v>258</v>
      </c>
      <c r="AK2199" s="7">
        <v>88546244</v>
      </c>
      <c r="AL2199" s="6">
        <v>818.16729399999997</v>
      </c>
      <c r="AM2199" s="7">
        <v>78661128</v>
      </c>
      <c r="AN2199" s="5">
        <v>76.422150000000002</v>
      </c>
    </row>
    <row r="2200" spans="1:40" x14ac:dyDescent="0.3">
      <c r="A2200" s="4" t="s">
        <v>2249</v>
      </c>
      <c r="B2200" s="2">
        <v>19772293</v>
      </c>
      <c r="C2200" s="1" t="s">
        <v>41</v>
      </c>
      <c r="D2200" s="5">
        <v>872.39509052999995</v>
      </c>
      <c r="E2200" s="6">
        <v>1782.4460899999999</v>
      </c>
      <c r="F2200" s="6">
        <v>1783.8130909999998</v>
      </c>
      <c r="G2200" s="5">
        <v>0.434</v>
      </c>
      <c r="H2200" s="5">
        <v>8.6004649999999998</v>
      </c>
      <c r="I2200" s="5">
        <v>0.434</v>
      </c>
      <c r="J2200" s="5">
        <v>8.6004649999999998</v>
      </c>
      <c r="K2200" s="5">
        <v>1.12803717</v>
      </c>
      <c r="L2200" s="5">
        <v>1.12803717</v>
      </c>
      <c r="M2200" s="5" t="s">
        <v>799</v>
      </c>
      <c r="N2200" s="5" t="s">
        <v>42</v>
      </c>
      <c r="O2200" s="5" t="s">
        <v>42</v>
      </c>
      <c r="P2200" s="5">
        <v>8.6879089999999994</v>
      </c>
      <c r="Q2200" s="5">
        <v>11.673168</v>
      </c>
      <c r="R2200" s="5">
        <v>11.673168</v>
      </c>
      <c r="S2200" s="1" t="s">
        <v>49</v>
      </c>
      <c r="T2200" s="7">
        <v>174840</v>
      </c>
      <c r="U2200" s="7">
        <v>138836</v>
      </c>
      <c r="V2200" s="7">
        <v>76627</v>
      </c>
      <c r="W2200" s="7">
        <v>51255</v>
      </c>
      <c r="X2200" s="7">
        <v>205164</v>
      </c>
      <c r="Y2200" s="7">
        <v>191009</v>
      </c>
      <c r="Z2200" s="7">
        <v>183701</v>
      </c>
      <c r="AA2200" s="7">
        <v>174840</v>
      </c>
      <c r="AB2200" s="8">
        <v>100</v>
      </c>
      <c r="AC2200" s="8">
        <v>100</v>
      </c>
      <c r="AD2200" s="5" t="s">
        <v>42</v>
      </c>
      <c r="AE2200" s="5" t="s">
        <v>42</v>
      </c>
      <c r="AF2200" s="7">
        <v>57642040</v>
      </c>
      <c r="AG2200" s="7">
        <v>51849429</v>
      </c>
      <c r="AH2200" s="7">
        <v>43246612</v>
      </c>
      <c r="AI2200" s="5">
        <v>23.18</v>
      </c>
      <c r="AJ2200" s="7">
        <v>109</v>
      </c>
      <c r="AK2200" s="7">
        <v>13655534</v>
      </c>
      <c r="AL2200" s="6">
        <v>202.23845800000001</v>
      </c>
      <c r="AM2200" s="7">
        <v>55414147</v>
      </c>
      <c r="AN2200" s="5">
        <v>94.072460000000007</v>
      </c>
    </row>
    <row r="2201" spans="1:40" x14ac:dyDescent="0.3">
      <c r="A2201" s="4" t="s">
        <v>2250</v>
      </c>
      <c r="B2201" s="2">
        <v>100213</v>
      </c>
      <c r="C2201" s="1" t="s">
        <v>54</v>
      </c>
      <c r="D2201" s="5">
        <v>779.99891881999997</v>
      </c>
      <c r="E2201" s="6" t="s">
        <v>42</v>
      </c>
      <c r="F2201" s="6">
        <v>643.52091900000005</v>
      </c>
      <c r="G2201" s="5">
        <v>0.49</v>
      </c>
      <c r="H2201" s="5">
        <v>13.7238095238095</v>
      </c>
      <c r="I2201" s="5">
        <v>0.49</v>
      </c>
      <c r="J2201" s="5">
        <v>13.7238095238095</v>
      </c>
      <c r="K2201" s="5">
        <v>1.4382234574939901</v>
      </c>
      <c r="L2201" s="5">
        <v>1.43454672641501</v>
      </c>
      <c r="M2201" s="5">
        <v>11.050613</v>
      </c>
      <c r="N2201" s="5" t="s">
        <v>42</v>
      </c>
      <c r="O2201" s="5" t="s">
        <v>42</v>
      </c>
      <c r="P2201" s="5" t="s">
        <v>42</v>
      </c>
      <c r="Q2201" s="5" t="s">
        <v>42</v>
      </c>
      <c r="R2201" s="5" t="s">
        <v>42</v>
      </c>
      <c r="S2201" s="1" t="s">
        <v>49</v>
      </c>
      <c r="T2201" s="7">
        <v>251535</v>
      </c>
      <c r="U2201" s="7">
        <v>254976</v>
      </c>
      <c r="V2201" s="7">
        <v>254107</v>
      </c>
      <c r="W2201" s="7">
        <v>242896</v>
      </c>
      <c r="X2201" s="7">
        <v>253244</v>
      </c>
      <c r="Y2201" s="7">
        <v>248634</v>
      </c>
      <c r="Z2201" s="7">
        <v>247761</v>
      </c>
      <c r="AA2201" s="7">
        <v>251535</v>
      </c>
      <c r="AB2201" s="5" t="s">
        <v>42</v>
      </c>
      <c r="AC2201" s="5" t="s">
        <v>42</v>
      </c>
      <c r="AD2201" s="5" t="s">
        <v>42</v>
      </c>
      <c r="AE2201" s="5" t="s">
        <v>42</v>
      </c>
      <c r="AF2201" s="7">
        <v>27064501</v>
      </c>
      <c r="AG2201" s="7">
        <v>27063644</v>
      </c>
      <c r="AH2201" s="7">
        <v>27043169</v>
      </c>
      <c r="AI2201" s="5">
        <v>95.43</v>
      </c>
      <c r="AJ2201" s="7">
        <v>234</v>
      </c>
      <c r="AK2201" s="7">
        <v>25828468</v>
      </c>
      <c r="AL2201" s="6">
        <v>744.37644699999998</v>
      </c>
      <c r="AM2201" s="7">
        <v>26412487</v>
      </c>
      <c r="AN2201" s="5">
        <v>97.590890000000002</v>
      </c>
    </row>
    <row r="2202" spans="1:40" x14ac:dyDescent="0.3">
      <c r="A2202" s="4" t="s">
        <v>2251</v>
      </c>
      <c r="B2202" s="2">
        <v>4042041</v>
      </c>
      <c r="C2202" s="1" t="s">
        <v>54</v>
      </c>
      <c r="D2202" s="5">
        <v>819.98626121999996</v>
      </c>
      <c r="E2202" s="6">
        <v>817.30626099999995</v>
      </c>
      <c r="F2202" s="6" t="s">
        <v>42</v>
      </c>
      <c r="G2202" s="8">
        <v>1.645</v>
      </c>
      <c r="H2202" s="5">
        <v>4.3871890000000002</v>
      </c>
      <c r="I2202" s="8">
        <v>1.645</v>
      </c>
      <c r="J2202" s="5">
        <v>4.3871890000000002</v>
      </c>
      <c r="K2202" s="5">
        <v>1.03087313</v>
      </c>
      <c r="L2202" s="5">
        <v>0.78619648999999991</v>
      </c>
      <c r="M2202" s="5">
        <v>2.9528810000000001</v>
      </c>
      <c r="N2202" s="5" t="s">
        <v>42</v>
      </c>
      <c r="O2202" s="5" t="s">
        <v>42</v>
      </c>
      <c r="P2202" s="5">
        <v>0.40930100000000003</v>
      </c>
      <c r="Q2202" s="5">
        <v>2.812846</v>
      </c>
      <c r="R2202" s="5">
        <v>2.812846</v>
      </c>
      <c r="S2202" s="1" t="s">
        <v>49</v>
      </c>
      <c r="T2202" s="7">
        <v>1905457</v>
      </c>
      <c r="U2202" s="7">
        <v>1695441</v>
      </c>
      <c r="V2202" s="7">
        <v>1524896</v>
      </c>
      <c r="W2202" s="7">
        <v>1310636</v>
      </c>
      <c r="X2202" s="7">
        <v>1996835</v>
      </c>
      <c r="Y2202" s="7">
        <v>1968666</v>
      </c>
      <c r="Z2202" s="7">
        <v>1936432</v>
      </c>
      <c r="AA2202" s="7">
        <v>1905457</v>
      </c>
      <c r="AB2202" s="5">
        <v>35.171999999999997</v>
      </c>
      <c r="AC2202" s="8">
        <v>37.32</v>
      </c>
      <c r="AD2202" s="8">
        <v>11.64</v>
      </c>
      <c r="AE2202" s="8">
        <v>13.18</v>
      </c>
      <c r="AF2202" s="7">
        <v>19183332</v>
      </c>
      <c r="AG2202" s="7">
        <v>20472709</v>
      </c>
      <c r="AH2202" s="7">
        <v>21304915</v>
      </c>
      <c r="AI2202" s="5">
        <v>4.93</v>
      </c>
      <c r="AJ2202" s="7">
        <v>15</v>
      </c>
      <c r="AK2202" s="7">
        <v>946662</v>
      </c>
      <c r="AL2202" s="6">
        <v>40.460332999999999</v>
      </c>
      <c r="AM2202" s="7">
        <v>3006869</v>
      </c>
      <c r="AN2202" s="5">
        <v>15.672650000000001</v>
      </c>
    </row>
    <row r="2203" spans="1:40" x14ac:dyDescent="0.3">
      <c r="A2203" s="4" t="s">
        <v>2252</v>
      </c>
      <c r="B2203" s="2">
        <v>5228920</v>
      </c>
      <c r="C2203" s="1" t="s">
        <v>54</v>
      </c>
      <c r="D2203" s="5">
        <v>858.13354649999997</v>
      </c>
      <c r="E2203" s="6">
        <v>930.60154599999998</v>
      </c>
      <c r="F2203" s="6" t="s">
        <v>42</v>
      </c>
      <c r="G2203" s="5">
        <v>-0.15</v>
      </c>
      <c r="H2203" s="5" t="s">
        <v>799</v>
      </c>
      <c r="I2203" s="5">
        <v>-0.15</v>
      </c>
      <c r="J2203" s="5" t="s">
        <v>799</v>
      </c>
      <c r="K2203" s="5">
        <v>9.209344119999999</v>
      </c>
      <c r="L2203" s="5">
        <v>6.1450839299999993</v>
      </c>
      <c r="M2203" s="5" t="s">
        <v>799</v>
      </c>
      <c r="N2203" s="5" t="s">
        <v>42</v>
      </c>
      <c r="O2203" s="5" t="s">
        <v>42</v>
      </c>
      <c r="P2203" s="5">
        <v>3.798451</v>
      </c>
      <c r="Q2203" s="5" t="s">
        <v>799</v>
      </c>
      <c r="R2203" s="5">
        <v>-43.346291999999998</v>
      </c>
      <c r="S2203" s="1" t="s">
        <v>49</v>
      </c>
      <c r="T2203" s="7">
        <v>216389</v>
      </c>
      <c r="U2203" s="7">
        <v>181383</v>
      </c>
      <c r="V2203" s="7">
        <v>147464</v>
      </c>
      <c r="W2203" s="7">
        <v>110981</v>
      </c>
      <c r="X2203" s="7">
        <v>244995</v>
      </c>
      <c r="Y2203" s="7">
        <v>235442</v>
      </c>
      <c r="Z2203" s="7">
        <v>225435</v>
      </c>
      <c r="AA2203" s="7">
        <v>216389</v>
      </c>
      <c r="AB2203" s="5">
        <v>79.852000000000004</v>
      </c>
      <c r="AC2203" s="5">
        <v>77.506</v>
      </c>
      <c r="AD2203" s="5">
        <v>-10.058999999999999</v>
      </c>
      <c r="AE2203" s="5">
        <v>-8.7629999999999999</v>
      </c>
      <c r="AF2203" s="7">
        <v>83596547</v>
      </c>
      <c r="AG2203" s="7">
        <v>83504206</v>
      </c>
      <c r="AH2203" s="7">
        <v>82555907</v>
      </c>
      <c r="AI2203" s="5">
        <v>48.53</v>
      </c>
      <c r="AJ2203" s="7">
        <v>148</v>
      </c>
      <c r="AK2203" s="7">
        <v>40627591</v>
      </c>
      <c r="AL2203" s="6">
        <v>416.43280700000003</v>
      </c>
      <c r="AM2203" s="7">
        <v>40147248</v>
      </c>
      <c r="AN2203" s="5">
        <v>47.953989999999997</v>
      </c>
    </row>
    <row r="2204" spans="1:40" x14ac:dyDescent="0.3">
      <c r="A2204" s="4" t="s">
        <v>2253</v>
      </c>
      <c r="B2204" s="2">
        <v>4980751</v>
      </c>
      <c r="C2204" s="1" t="s">
        <v>54</v>
      </c>
      <c r="D2204" s="5">
        <v>794.73100603</v>
      </c>
      <c r="E2204" s="6">
        <v>1235.7330059999999</v>
      </c>
      <c r="F2204" s="6" t="s">
        <v>42</v>
      </c>
      <c r="G2204" s="5">
        <v>0.36</v>
      </c>
      <c r="H2204" s="5">
        <v>15.116606000000001</v>
      </c>
      <c r="I2204" s="5">
        <v>0.36</v>
      </c>
      <c r="J2204" s="5">
        <v>15.116606000000001</v>
      </c>
      <c r="K2204" s="5">
        <v>2.7657617900000004</v>
      </c>
      <c r="L2204" s="5">
        <v>2.7657617900000004</v>
      </c>
      <c r="M2204" s="5">
        <v>8.7613610000000008</v>
      </c>
      <c r="N2204" s="5" t="s">
        <v>42</v>
      </c>
      <c r="O2204" s="5" t="s">
        <v>42</v>
      </c>
      <c r="P2204" s="5">
        <v>2.3431190000000002</v>
      </c>
      <c r="Q2204" s="5">
        <v>7.066662</v>
      </c>
      <c r="R2204" s="5">
        <v>7.066662</v>
      </c>
      <c r="S2204" s="1" t="s">
        <v>49</v>
      </c>
      <c r="T2204" s="7">
        <v>681477</v>
      </c>
      <c r="U2204" s="7">
        <v>835584</v>
      </c>
      <c r="V2204" s="7">
        <v>532581</v>
      </c>
      <c r="W2204" s="7">
        <v>349953</v>
      </c>
      <c r="X2204" s="7">
        <v>527388</v>
      </c>
      <c r="Y2204" s="7">
        <v>532776</v>
      </c>
      <c r="Z2204" s="7">
        <v>582881</v>
      </c>
      <c r="AA2204" s="7">
        <v>681477</v>
      </c>
      <c r="AB2204" s="5">
        <v>46.253</v>
      </c>
      <c r="AC2204" s="5">
        <v>37.518000000000001</v>
      </c>
      <c r="AD2204" s="5">
        <v>41.478000000000002</v>
      </c>
      <c r="AE2204" s="5">
        <v>31.614999999999998</v>
      </c>
      <c r="AF2204" s="7">
        <v>10569637</v>
      </c>
      <c r="AG2204" s="7">
        <v>10569637</v>
      </c>
      <c r="AH2204" s="7">
        <v>10569637</v>
      </c>
      <c r="AI2204" s="5">
        <v>42.09</v>
      </c>
      <c r="AJ2204" s="7">
        <v>59</v>
      </c>
      <c r="AK2204" s="7">
        <v>4448773</v>
      </c>
      <c r="AL2204" s="6">
        <v>334.503241</v>
      </c>
      <c r="AM2204" s="7">
        <v>6470369</v>
      </c>
      <c r="AN2204" s="5">
        <v>61.216569999999997</v>
      </c>
    </row>
    <row r="2205" spans="1:40" x14ac:dyDescent="0.3">
      <c r="A2205" s="4" t="s">
        <v>2254</v>
      </c>
      <c r="B2205" s="2">
        <v>5321237</v>
      </c>
      <c r="C2205" s="1" t="s">
        <v>54</v>
      </c>
      <c r="D2205" s="5">
        <v>786.95408395000004</v>
      </c>
      <c r="E2205" s="6">
        <v>437.92908299999999</v>
      </c>
      <c r="F2205" s="6" t="s">
        <v>42</v>
      </c>
      <c r="G2205" s="5">
        <v>-0.28999999999999998</v>
      </c>
      <c r="H2205" s="5" t="s">
        <v>799</v>
      </c>
      <c r="I2205" s="5">
        <v>-0.29299999999999998</v>
      </c>
      <c r="J2205" s="5" t="s">
        <v>799</v>
      </c>
      <c r="K2205" s="5">
        <v>1.6479723899999998</v>
      </c>
      <c r="L2205" s="5">
        <v>1.36917563</v>
      </c>
      <c r="M2205" s="5" t="s">
        <v>799</v>
      </c>
      <c r="N2205" s="5" t="s">
        <v>42</v>
      </c>
      <c r="O2205" s="5" t="s">
        <v>42</v>
      </c>
      <c r="P2205" s="5">
        <v>7.8284000000000006E-2</v>
      </c>
      <c r="Q2205" s="5" t="s">
        <v>799</v>
      </c>
      <c r="R2205" s="5">
        <v>-1.4271670000000001</v>
      </c>
      <c r="S2205" s="1" t="s">
        <v>49</v>
      </c>
      <c r="T2205" s="7">
        <v>4316363</v>
      </c>
      <c r="U2205" s="7">
        <v>2388220</v>
      </c>
      <c r="V2205" s="7">
        <v>1521494</v>
      </c>
      <c r="W2205" s="7">
        <v>1218333</v>
      </c>
      <c r="X2205" s="7">
        <v>5594117</v>
      </c>
      <c r="Y2205" s="7">
        <v>5280048</v>
      </c>
      <c r="Z2205" s="7">
        <v>4866405</v>
      </c>
      <c r="AA2205" s="7">
        <v>4316363</v>
      </c>
      <c r="AB2205" s="8">
        <v>1.6140000000000001</v>
      </c>
      <c r="AC2205" s="5">
        <v>-0.92500000000000004</v>
      </c>
      <c r="AD2205" s="5">
        <v>-5.0060000000000002</v>
      </c>
      <c r="AE2205" s="8">
        <v>-5.74</v>
      </c>
      <c r="AF2205" s="7">
        <v>411960000</v>
      </c>
      <c r="AG2205" s="7">
        <v>411447000</v>
      </c>
      <c r="AH2205" s="7">
        <v>405980000</v>
      </c>
      <c r="AI2205" s="5">
        <v>76.52</v>
      </c>
      <c r="AJ2205" s="7">
        <v>273</v>
      </c>
      <c r="AK2205" s="7">
        <v>315290864</v>
      </c>
      <c r="AL2205" s="6">
        <v>602.20555000000002</v>
      </c>
      <c r="AM2205" s="7">
        <v>306137796</v>
      </c>
      <c r="AN2205" s="5">
        <v>74.302070000000001</v>
      </c>
    </row>
    <row r="2206" spans="1:40" x14ac:dyDescent="0.3">
      <c r="A2206" s="4" t="s">
        <v>2255</v>
      </c>
      <c r="B2206" s="2">
        <v>4056927</v>
      </c>
      <c r="C2206" s="1" t="s">
        <v>54</v>
      </c>
      <c r="D2206" s="5">
        <v>741.92930304000004</v>
      </c>
      <c r="E2206" s="6">
        <v>1091.484303</v>
      </c>
      <c r="F2206" s="6" t="s">
        <v>42</v>
      </c>
      <c r="G2206" s="5">
        <v>-7.5330000000000004</v>
      </c>
      <c r="H2206" s="5" t="s">
        <v>799</v>
      </c>
      <c r="I2206" s="5">
        <v>-7.5330000000000004</v>
      </c>
      <c r="J2206" s="5" t="s">
        <v>799</v>
      </c>
      <c r="K2206" s="5" t="s">
        <v>799</v>
      </c>
      <c r="L2206" s="5">
        <v>3.7000216099999998</v>
      </c>
      <c r="M2206" s="5">
        <v>8.8020569999999996</v>
      </c>
      <c r="N2206" s="5" t="s">
        <v>42</v>
      </c>
      <c r="O2206" s="5" t="s">
        <v>42</v>
      </c>
      <c r="P2206" s="5">
        <v>0.51339199999999996</v>
      </c>
      <c r="Q2206" s="5" t="s">
        <v>799</v>
      </c>
      <c r="R2206" s="5">
        <v>-4.6264630000000002</v>
      </c>
      <c r="S2206" s="1" t="s">
        <v>49</v>
      </c>
      <c r="T2206" s="7">
        <v>2536500</v>
      </c>
      <c r="U2206" s="7">
        <v>2502129</v>
      </c>
      <c r="V2206" s="7">
        <v>1803268</v>
      </c>
      <c r="W2206" s="7">
        <v>1481889</v>
      </c>
      <c r="X2206" s="7">
        <v>2126026</v>
      </c>
      <c r="Y2206" s="7">
        <v>2294814</v>
      </c>
      <c r="Z2206" s="7">
        <v>2430824</v>
      </c>
      <c r="AA2206" s="7">
        <v>2536500</v>
      </c>
      <c r="AB2206" s="5">
        <v>19.640999999999998</v>
      </c>
      <c r="AC2206" s="5">
        <v>15.538</v>
      </c>
      <c r="AD2206" s="5">
        <v>14.202999999999999</v>
      </c>
      <c r="AE2206" s="5">
        <v>-11.371</v>
      </c>
      <c r="AF2206" s="7">
        <v>43336755</v>
      </c>
      <c r="AG2206" s="7">
        <v>44225215</v>
      </c>
      <c r="AH2206" s="7">
        <v>46297254</v>
      </c>
      <c r="AI2206" s="5">
        <v>108.52</v>
      </c>
      <c r="AJ2206" s="7">
        <v>283</v>
      </c>
      <c r="AK2206" s="7">
        <v>47030743</v>
      </c>
      <c r="AL2206" s="6">
        <v>805.16632000000004</v>
      </c>
      <c r="AM2206" s="7">
        <v>42430343</v>
      </c>
      <c r="AN2206" s="5">
        <v>97.907910000000001</v>
      </c>
    </row>
    <row r="2207" spans="1:40" x14ac:dyDescent="0.3">
      <c r="A2207" s="4" t="s">
        <v>2256</v>
      </c>
      <c r="B2207" s="2">
        <v>4236951</v>
      </c>
      <c r="C2207" s="1" t="s">
        <v>41</v>
      </c>
      <c r="D2207" s="5">
        <v>834.51436644</v>
      </c>
      <c r="E2207" s="6" t="s">
        <v>42</v>
      </c>
      <c r="F2207" s="6">
        <v>3025.827366</v>
      </c>
      <c r="G2207" s="8">
        <v>1.268</v>
      </c>
      <c r="H2207" s="5">
        <v>12.720737</v>
      </c>
      <c r="I2207" s="8">
        <v>1.268</v>
      </c>
      <c r="J2207" s="5">
        <v>12.720737</v>
      </c>
      <c r="K2207" s="5">
        <v>1.8231581700000001</v>
      </c>
      <c r="L2207" s="5">
        <v>1.8231581700000001</v>
      </c>
      <c r="M2207" s="5">
        <v>1.8359270000000001</v>
      </c>
      <c r="N2207" s="5" t="s">
        <v>42</v>
      </c>
      <c r="O2207" s="5" t="s">
        <v>42</v>
      </c>
      <c r="P2207" s="5" t="s">
        <v>42</v>
      </c>
      <c r="Q2207" s="5" t="s">
        <v>42</v>
      </c>
      <c r="R2207" s="5" t="s">
        <v>42</v>
      </c>
      <c r="S2207" s="1" t="s">
        <v>49</v>
      </c>
      <c r="T2207" s="7">
        <v>354175</v>
      </c>
      <c r="U2207" s="7">
        <v>385932</v>
      </c>
      <c r="V2207" s="7">
        <v>434540</v>
      </c>
      <c r="W2207" s="7">
        <v>257192</v>
      </c>
      <c r="X2207" s="7">
        <v>374090</v>
      </c>
      <c r="Y2207" s="7">
        <v>362247</v>
      </c>
      <c r="Z2207" s="7">
        <v>360949</v>
      </c>
      <c r="AA2207" s="7">
        <v>354175</v>
      </c>
      <c r="AB2207" s="8">
        <v>71.59</v>
      </c>
      <c r="AC2207" s="8">
        <v>70.81</v>
      </c>
      <c r="AD2207" s="5" t="s">
        <v>42</v>
      </c>
      <c r="AE2207" s="5" t="s">
        <v>42</v>
      </c>
      <c r="AF2207" s="7">
        <v>14738862</v>
      </c>
      <c r="AG2207" s="7">
        <v>14748938</v>
      </c>
      <c r="AH2207" s="7">
        <v>14651321</v>
      </c>
      <c r="AI2207" s="5">
        <v>14.96</v>
      </c>
      <c r="AJ2207" s="7">
        <v>80</v>
      </c>
      <c r="AK2207" s="7">
        <v>2205017</v>
      </c>
      <c r="AL2207" s="6">
        <v>124.848062</v>
      </c>
      <c r="AM2207" s="7">
        <v>4914007</v>
      </c>
      <c r="AN2207" s="5">
        <v>33.340479999999999</v>
      </c>
    </row>
    <row r="2208" spans="1:40" x14ac:dyDescent="0.3">
      <c r="A2208" s="4" t="s">
        <v>2257</v>
      </c>
      <c r="B2208" s="2">
        <v>4811554</v>
      </c>
      <c r="C2208" s="1" t="s">
        <v>41</v>
      </c>
      <c r="D2208" s="5">
        <v>661.76951250000002</v>
      </c>
      <c r="E2208" s="6">
        <v>223.10151200000001</v>
      </c>
      <c r="F2208" s="6" t="s">
        <v>42</v>
      </c>
      <c r="G2208" s="5">
        <v>-0.626</v>
      </c>
      <c r="H2208" s="5" t="s">
        <v>799</v>
      </c>
      <c r="I2208" s="5">
        <v>-0.626</v>
      </c>
      <c r="J2208" s="5" t="s">
        <v>799</v>
      </c>
      <c r="K2208" s="5">
        <v>1.56118143</v>
      </c>
      <c r="L2208" s="5">
        <v>1.56118143</v>
      </c>
      <c r="M2208" s="5" t="s">
        <v>799</v>
      </c>
      <c r="N2208" s="5" t="s">
        <v>42</v>
      </c>
      <c r="O2208" s="5" t="s">
        <v>42</v>
      </c>
      <c r="P2208" s="5" t="s">
        <v>42</v>
      </c>
      <c r="Q2208" s="5" t="s">
        <v>799</v>
      </c>
      <c r="R2208" s="5">
        <v>-1.0394030000000001</v>
      </c>
      <c r="S2208" s="1" t="s">
        <v>49</v>
      </c>
      <c r="T2208" s="7" t="s">
        <v>42</v>
      </c>
      <c r="U2208" s="7" t="s">
        <v>42</v>
      </c>
      <c r="V2208" s="7" t="s">
        <v>42</v>
      </c>
      <c r="W2208" s="7" t="s">
        <v>42</v>
      </c>
      <c r="X2208" s="7" t="s">
        <v>42</v>
      </c>
      <c r="Y2208" s="7" t="s">
        <v>42</v>
      </c>
      <c r="Z2208" s="7" t="s">
        <v>42</v>
      </c>
      <c r="AA2208" s="7" t="s">
        <v>42</v>
      </c>
      <c r="AB2208" s="5" t="s">
        <v>42</v>
      </c>
      <c r="AC2208" s="5" t="s">
        <v>42</v>
      </c>
      <c r="AD2208" s="5" t="s">
        <v>42</v>
      </c>
      <c r="AE2208" s="5" t="s">
        <v>42</v>
      </c>
      <c r="AF2208" s="7">
        <v>77749000</v>
      </c>
      <c r="AG2208" s="7">
        <v>76422000</v>
      </c>
      <c r="AH2208" s="7">
        <v>74251000</v>
      </c>
      <c r="AI2208" s="5">
        <v>77.14</v>
      </c>
      <c r="AJ2208" s="7">
        <v>217</v>
      </c>
      <c r="AK2208" s="7">
        <v>59985367</v>
      </c>
      <c r="AL2208" s="6">
        <v>510.47547300000002</v>
      </c>
      <c r="AM2208" s="7">
        <v>49551775</v>
      </c>
      <c r="AN2208" s="5">
        <v>63.72092</v>
      </c>
    </row>
    <row r="2209" spans="1:40" x14ac:dyDescent="0.3">
      <c r="A2209" s="4" t="s">
        <v>2258</v>
      </c>
      <c r="B2209" s="2">
        <v>4064418</v>
      </c>
      <c r="C2209" s="1" t="s">
        <v>54</v>
      </c>
      <c r="D2209" s="5">
        <v>794.96894861999999</v>
      </c>
      <c r="E2209" s="6">
        <v>1193.775948</v>
      </c>
      <c r="F2209" s="6">
        <v>1193.7759490000001</v>
      </c>
      <c r="G2209" s="5">
        <v>0.32</v>
      </c>
      <c r="H2209" s="5">
        <v>0.12873829840112699</v>
      </c>
      <c r="I2209" s="5">
        <v>0.32</v>
      </c>
      <c r="J2209" s="5">
        <v>0.12873829840112699</v>
      </c>
      <c r="K2209" s="5">
        <v>0.67942753953012602</v>
      </c>
      <c r="L2209" s="5">
        <v>0.64567264549319103</v>
      </c>
      <c r="M2209" s="5" t="s">
        <v>799</v>
      </c>
      <c r="N2209" s="5" t="s">
        <v>42</v>
      </c>
      <c r="O2209" s="5" t="s">
        <v>42</v>
      </c>
      <c r="P2209" s="5">
        <v>1.0288889999999999</v>
      </c>
      <c r="Q2209" s="5">
        <v>10.918915</v>
      </c>
      <c r="R2209" s="5">
        <v>12.2654934717656</v>
      </c>
      <c r="S2209" s="1" t="s">
        <v>49</v>
      </c>
      <c r="T2209" s="7">
        <v>1137212</v>
      </c>
      <c r="U2209" s="7">
        <v>1106688</v>
      </c>
      <c r="V2209" s="7">
        <v>1124410</v>
      </c>
      <c r="W2209" s="7">
        <v>874940</v>
      </c>
      <c r="X2209" s="7">
        <v>1157265</v>
      </c>
      <c r="Y2209" s="7">
        <v>1147759</v>
      </c>
      <c r="Z2209" s="7">
        <v>1149235</v>
      </c>
      <c r="AA2209" s="7">
        <v>1137212</v>
      </c>
      <c r="AB2209" s="8">
        <v>17.97</v>
      </c>
      <c r="AC2209" s="5">
        <v>23.588999999999999</v>
      </c>
      <c r="AD2209" s="8">
        <v>5.1520000000000001</v>
      </c>
      <c r="AE2209" s="8">
        <v>9.1150000000000002</v>
      </c>
      <c r="AF2209" s="7">
        <v>51156303</v>
      </c>
      <c r="AG2209" s="7">
        <v>51123406</v>
      </c>
      <c r="AH2209" s="7">
        <v>50969343</v>
      </c>
      <c r="AI2209" s="5">
        <v>85.35</v>
      </c>
      <c r="AJ2209" s="7">
        <v>220</v>
      </c>
      <c r="AK2209" s="7">
        <v>43661011</v>
      </c>
      <c r="AL2209" s="6">
        <v>678.49211000000003</v>
      </c>
      <c r="AM2209" s="7">
        <v>50539783</v>
      </c>
      <c r="AN2209" s="5">
        <v>98.794830000000005</v>
      </c>
    </row>
    <row r="2210" spans="1:40" x14ac:dyDescent="0.3">
      <c r="A2210" s="4" t="s">
        <v>2259</v>
      </c>
      <c r="B2210" s="2">
        <v>4227418</v>
      </c>
      <c r="C2210" s="1" t="s">
        <v>41</v>
      </c>
      <c r="D2210" s="5">
        <v>750.35642570000005</v>
      </c>
      <c r="E2210" s="6" t="s">
        <v>42</v>
      </c>
      <c r="F2210" s="6">
        <v>637.37642600000004</v>
      </c>
      <c r="G2210" s="5">
        <v>0.39</v>
      </c>
      <c r="H2210" s="5">
        <v>10.3537414965986</v>
      </c>
      <c r="I2210" s="5">
        <v>0.39</v>
      </c>
      <c r="J2210" s="5">
        <v>10.3537414965986</v>
      </c>
      <c r="K2210" s="5">
        <v>1.0203833125674</v>
      </c>
      <c r="L2210" s="5">
        <v>0.98215695433917305</v>
      </c>
      <c r="M2210" s="5">
        <v>7.9853100000000001</v>
      </c>
      <c r="N2210" s="5" t="s">
        <v>42</v>
      </c>
      <c r="O2210" s="5" t="s">
        <v>42</v>
      </c>
      <c r="P2210" s="5" t="s">
        <v>42</v>
      </c>
      <c r="Q2210" s="5" t="s">
        <v>42</v>
      </c>
      <c r="R2210" s="5" t="s">
        <v>42</v>
      </c>
      <c r="S2210" s="1" t="s">
        <v>49</v>
      </c>
      <c r="T2210" s="7">
        <v>246635</v>
      </c>
      <c r="U2210" s="7">
        <v>210815</v>
      </c>
      <c r="V2210" s="7">
        <v>180510</v>
      </c>
      <c r="W2210" s="7">
        <v>171982</v>
      </c>
      <c r="X2210" s="7">
        <v>255471</v>
      </c>
      <c r="Y2210" s="7">
        <v>249451</v>
      </c>
      <c r="Z2210" s="7">
        <v>246176</v>
      </c>
      <c r="AA2210" s="7">
        <v>246635</v>
      </c>
      <c r="AB2210" s="5" t="s">
        <v>42</v>
      </c>
      <c r="AC2210" s="5" t="s">
        <v>42</v>
      </c>
      <c r="AD2210" s="5" t="s">
        <v>42</v>
      </c>
      <c r="AE2210" s="5" t="s">
        <v>42</v>
      </c>
      <c r="AF2210" s="7">
        <v>49298794</v>
      </c>
      <c r="AG2210" s="7">
        <v>49250140</v>
      </c>
      <c r="AH2210" s="7">
        <v>49295036</v>
      </c>
      <c r="AI2210" s="5">
        <v>61.19</v>
      </c>
      <c r="AJ2210" s="7">
        <v>196</v>
      </c>
      <c r="AK2210" s="7">
        <v>30168521</v>
      </c>
      <c r="AL2210" s="6">
        <v>459.16488900000002</v>
      </c>
      <c r="AM2210" s="7">
        <v>42979889</v>
      </c>
      <c r="AN2210" s="5">
        <v>87.179090000000002</v>
      </c>
    </row>
    <row r="2211" spans="1:40" x14ac:dyDescent="0.3">
      <c r="A2211" s="4" t="s">
        <v>2260</v>
      </c>
      <c r="B2211" s="2">
        <v>4910854</v>
      </c>
      <c r="C2211" s="1" t="s">
        <v>54</v>
      </c>
      <c r="D2211" s="5">
        <v>713.19181626</v>
      </c>
      <c r="E2211" s="6">
        <v>2084.9518159999998</v>
      </c>
      <c r="F2211" s="6" t="s">
        <v>42</v>
      </c>
      <c r="G2211" s="5">
        <v>-0.47</v>
      </c>
      <c r="H2211" s="5">
        <v>7.8482450000000004</v>
      </c>
      <c r="I2211" s="5">
        <v>-0.47</v>
      </c>
      <c r="J2211" s="5">
        <v>7.8482450000000004</v>
      </c>
      <c r="K2211" s="5">
        <v>1.71174509</v>
      </c>
      <c r="L2211" s="5">
        <v>1.58201119</v>
      </c>
      <c r="M2211" s="5">
        <v>5.0787829999999996</v>
      </c>
      <c r="N2211" s="5" t="s">
        <v>42</v>
      </c>
      <c r="O2211" s="5" t="s">
        <v>42</v>
      </c>
      <c r="P2211" s="5">
        <v>0.705789</v>
      </c>
      <c r="Q2211" s="5">
        <v>3.2986249999999999</v>
      </c>
      <c r="R2211" s="5">
        <v>3.2986249999999999</v>
      </c>
      <c r="S2211" s="1" t="s">
        <v>45</v>
      </c>
      <c r="T2211" s="7">
        <v>2776530</v>
      </c>
      <c r="U2211" s="7">
        <v>2687350</v>
      </c>
      <c r="V2211" s="7">
        <v>2591631</v>
      </c>
      <c r="W2211" s="7">
        <v>1876529</v>
      </c>
      <c r="X2211" s="7">
        <v>2954071</v>
      </c>
      <c r="Y2211" s="7">
        <v>2866723</v>
      </c>
      <c r="Z2211" s="7">
        <v>2798675</v>
      </c>
      <c r="AA2211" s="7">
        <v>2776530</v>
      </c>
      <c r="AB2211" s="5">
        <v>44.033000000000001</v>
      </c>
      <c r="AC2211" s="5">
        <v>43.835000000000001</v>
      </c>
      <c r="AD2211" s="8">
        <v>11.877000000000001</v>
      </c>
      <c r="AE2211" s="8">
        <v>9.6709999999999994</v>
      </c>
      <c r="AF2211" s="7">
        <v>51445203</v>
      </c>
      <c r="AG2211" s="7">
        <v>51418318</v>
      </c>
      <c r="AH2211" s="7">
        <v>53700273</v>
      </c>
      <c r="AI2211" s="8">
        <v>72.400000000000006</v>
      </c>
      <c r="AJ2211" s="7">
        <v>206</v>
      </c>
      <c r="AK2211" s="7">
        <v>37254598</v>
      </c>
      <c r="AL2211" s="6">
        <v>516.34872800000005</v>
      </c>
      <c r="AM2211" s="7">
        <v>26128937</v>
      </c>
      <c r="AN2211" s="5">
        <v>50.778350000000003</v>
      </c>
    </row>
    <row r="2212" spans="1:40" x14ac:dyDescent="0.3">
      <c r="A2212" s="4" t="s">
        <v>2261</v>
      </c>
      <c r="B2212" s="2">
        <v>4282399</v>
      </c>
      <c r="C2212" s="1" t="s">
        <v>54</v>
      </c>
      <c r="D2212" s="5">
        <v>808.83529452000005</v>
      </c>
      <c r="E2212" s="6">
        <v>1609.5692939999999</v>
      </c>
      <c r="F2212" s="6">
        <v>1692.654423</v>
      </c>
      <c r="G2212" s="5">
        <v>-0.35</v>
      </c>
      <c r="H2212" s="5" t="s">
        <v>799</v>
      </c>
      <c r="I2212" s="5">
        <v>-0.35</v>
      </c>
      <c r="J2212" s="5" t="s">
        <v>799</v>
      </c>
      <c r="K2212" s="5">
        <v>2.10129989068199</v>
      </c>
      <c r="L2212" s="5">
        <v>1.85320569284065</v>
      </c>
      <c r="M2212" s="5">
        <v>11.027227999999999</v>
      </c>
      <c r="N2212" s="5" t="s">
        <v>42</v>
      </c>
      <c r="O2212" s="5" t="s">
        <v>42</v>
      </c>
      <c r="P2212" s="5">
        <v>7.9852030000000003</v>
      </c>
      <c r="Q2212" s="5">
        <v>13.062246999999999</v>
      </c>
      <c r="R2212" s="5">
        <v>13.2013790786005</v>
      </c>
      <c r="S2212" s="1" t="s">
        <v>49</v>
      </c>
      <c r="T2212" s="7">
        <v>199848</v>
      </c>
      <c r="U2212" s="7">
        <v>185149</v>
      </c>
      <c r="V2212" s="7">
        <v>134647</v>
      </c>
      <c r="W2212" s="7">
        <v>109729</v>
      </c>
      <c r="X2212" s="7">
        <v>201569</v>
      </c>
      <c r="Y2212" s="7">
        <v>199463</v>
      </c>
      <c r="Z2212" s="7">
        <v>200676</v>
      </c>
      <c r="AA2212" s="7">
        <v>199848</v>
      </c>
      <c r="AB2212" s="5">
        <v>68.704999999999998</v>
      </c>
      <c r="AC2212" s="8">
        <v>68.88</v>
      </c>
      <c r="AD2212" s="5">
        <v>60.136000000000003</v>
      </c>
      <c r="AE2212" s="5">
        <v>60.716000000000001</v>
      </c>
      <c r="AF2212" s="7">
        <v>45390436</v>
      </c>
      <c r="AG2212" s="7">
        <v>45396286</v>
      </c>
      <c r="AH2212" s="7">
        <v>45250184</v>
      </c>
      <c r="AI2212" s="5">
        <v>96.97</v>
      </c>
      <c r="AJ2212" s="7">
        <v>246</v>
      </c>
      <c r="AK2212" s="7">
        <v>44012838</v>
      </c>
      <c r="AL2212" s="6">
        <v>784.30877299999997</v>
      </c>
      <c r="AM2212" s="7">
        <v>44744039</v>
      </c>
      <c r="AN2212" s="5">
        <v>98.578630000000004</v>
      </c>
    </row>
    <row r="2213" spans="1:40" x14ac:dyDescent="0.3">
      <c r="A2213" s="4" t="s">
        <v>2262</v>
      </c>
      <c r="B2213" s="2">
        <v>4990467</v>
      </c>
      <c r="C2213" s="1" t="s">
        <v>41</v>
      </c>
      <c r="D2213" s="5">
        <v>761.51979844000005</v>
      </c>
      <c r="E2213" s="6">
        <v>1231.647798</v>
      </c>
      <c r="F2213" s="6" t="s">
        <v>42</v>
      </c>
      <c r="G2213" s="5">
        <v>0.13</v>
      </c>
      <c r="H2213" s="5">
        <v>12.966780999999999</v>
      </c>
      <c r="I2213" s="5">
        <v>0.13</v>
      </c>
      <c r="J2213" s="5">
        <v>12.966780999999999</v>
      </c>
      <c r="K2213" s="5">
        <v>2.1832208299999998</v>
      </c>
      <c r="L2213" s="5">
        <v>1.79000633</v>
      </c>
      <c r="M2213" s="5" t="s">
        <v>799</v>
      </c>
      <c r="N2213" s="5" t="s">
        <v>42</v>
      </c>
      <c r="O2213" s="5" t="s">
        <v>42</v>
      </c>
      <c r="P2213" s="5">
        <v>1.6606909999999999</v>
      </c>
      <c r="Q2213" s="5">
        <v>5.9155959999999999</v>
      </c>
      <c r="R2213" s="5">
        <v>5.9155959999999999</v>
      </c>
      <c r="S2213" s="1" t="s">
        <v>49</v>
      </c>
      <c r="T2213" s="7">
        <v>589625</v>
      </c>
      <c r="U2213" s="7">
        <v>648781</v>
      </c>
      <c r="V2213" s="7">
        <v>726149</v>
      </c>
      <c r="W2213" s="7">
        <v>733601</v>
      </c>
      <c r="X2213" s="7">
        <v>741648</v>
      </c>
      <c r="Y2213" s="7">
        <v>667660</v>
      </c>
      <c r="Z2213" s="7">
        <v>630241</v>
      </c>
      <c r="AA2213" s="7">
        <v>589625</v>
      </c>
      <c r="AB2213" s="8">
        <v>12.775</v>
      </c>
      <c r="AC2213" s="5">
        <v>19.943000000000001</v>
      </c>
      <c r="AD2213" s="8">
        <v>10.334</v>
      </c>
      <c r="AE2213" s="5">
        <v>16.974</v>
      </c>
      <c r="AF2213" s="7">
        <v>67272000</v>
      </c>
      <c r="AG2213" s="7">
        <v>67189000</v>
      </c>
      <c r="AH2213" s="7">
        <v>66612000</v>
      </c>
      <c r="AI2213" s="8">
        <v>76.5</v>
      </c>
      <c r="AJ2213" s="7">
        <v>217</v>
      </c>
      <c r="AK2213" s="7">
        <v>51460307</v>
      </c>
      <c r="AL2213" s="6">
        <v>582.53067499999997</v>
      </c>
      <c r="AM2213" s="7">
        <v>62386816</v>
      </c>
      <c r="AN2213" s="5">
        <v>92.738069999999993</v>
      </c>
    </row>
    <row r="2214" spans="1:40" x14ac:dyDescent="0.3">
      <c r="A2214" s="4" t="s">
        <v>2263</v>
      </c>
      <c r="B2214" s="2">
        <v>100792</v>
      </c>
      <c r="C2214" s="1" t="s">
        <v>41</v>
      </c>
      <c r="D2214" s="5">
        <v>767.12193972</v>
      </c>
      <c r="E2214" s="6" t="s">
        <v>42</v>
      </c>
      <c r="F2214" s="6">
        <v>452.73793999999992</v>
      </c>
      <c r="G2214" s="5">
        <v>0.71</v>
      </c>
      <c r="H2214" s="5">
        <v>15.0322580645161</v>
      </c>
      <c r="I2214" s="5">
        <v>0.71</v>
      </c>
      <c r="J2214" s="5">
        <v>15.0322580645161</v>
      </c>
      <c r="K2214" s="5">
        <v>2.11213150876381</v>
      </c>
      <c r="L2214" s="5">
        <v>1.4732682529854402</v>
      </c>
      <c r="M2214" s="5">
        <v>14.130728</v>
      </c>
      <c r="N2214" s="5" t="s">
        <v>42</v>
      </c>
      <c r="O2214" s="5" t="s">
        <v>42</v>
      </c>
      <c r="P2214" s="5" t="s">
        <v>42</v>
      </c>
      <c r="Q2214" s="5" t="s">
        <v>42</v>
      </c>
      <c r="R2214" s="5" t="s">
        <v>42</v>
      </c>
      <c r="S2214" s="1" t="s">
        <v>49</v>
      </c>
      <c r="T2214" s="7">
        <v>164932</v>
      </c>
      <c r="U2214" s="7">
        <v>147793</v>
      </c>
      <c r="V2214" s="7">
        <v>136775</v>
      </c>
      <c r="W2214" s="7">
        <v>138405</v>
      </c>
      <c r="X2214" s="7">
        <v>165704</v>
      </c>
      <c r="Y2214" s="7">
        <v>167248</v>
      </c>
      <c r="Z2214" s="7">
        <v>167825</v>
      </c>
      <c r="AA2214" s="7">
        <v>164932</v>
      </c>
      <c r="AB2214" s="5" t="s">
        <v>42</v>
      </c>
      <c r="AC2214" s="5" t="s">
        <v>42</v>
      </c>
      <c r="AD2214" s="5" t="s">
        <v>42</v>
      </c>
      <c r="AE2214" s="5" t="s">
        <v>42</v>
      </c>
      <c r="AF2214" s="7">
        <v>18290938</v>
      </c>
      <c r="AG2214" s="7">
        <v>18270273</v>
      </c>
      <c r="AH2214" s="7">
        <v>18671470</v>
      </c>
      <c r="AI2214" s="5">
        <v>36.380000000000003</v>
      </c>
      <c r="AJ2214" s="7">
        <v>144</v>
      </c>
      <c r="AK2214" s="7">
        <v>6653970</v>
      </c>
      <c r="AL2214" s="6">
        <v>279.06750099999999</v>
      </c>
      <c r="AM2214" s="7">
        <v>15369887</v>
      </c>
      <c r="AN2214" s="5">
        <v>84.030069999999995</v>
      </c>
    </row>
    <row r="2215" spans="1:40" x14ac:dyDescent="0.3">
      <c r="A2215" s="4" t="s">
        <v>2264</v>
      </c>
      <c r="B2215" s="2">
        <v>109424615</v>
      </c>
      <c r="C2215" s="1" t="s">
        <v>54</v>
      </c>
      <c r="D2215" s="5">
        <v>807.99762336000003</v>
      </c>
      <c r="E2215" s="6">
        <v>952.24462300000005</v>
      </c>
      <c r="F2215" s="6" t="s">
        <v>42</v>
      </c>
      <c r="G2215" s="5">
        <v>6.9000000000000006E-2</v>
      </c>
      <c r="H2215" s="5">
        <v>17.166667</v>
      </c>
      <c r="I2215" s="5">
        <v>6.9000000000000006E-2</v>
      </c>
      <c r="J2215" s="5">
        <v>17.166667</v>
      </c>
      <c r="K2215" s="5">
        <v>1.22327791</v>
      </c>
      <c r="L2215" s="5">
        <v>1.22327791</v>
      </c>
      <c r="M2215" s="5" t="s">
        <v>799</v>
      </c>
      <c r="N2215" s="5" t="s">
        <v>42</v>
      </c>
      <c r="O2215" s="5" t="s">
        <v>42</v>
      </c>
      <c r="P2215" s="5">
        <v>2.6560359999999998</v>
      </c>
      <c r="Q2215" s="5">
        <v>3.1804459999999999</v>
      </c>
      <c r="R2215" s="5">
        <v>3.1804459999999999</v>
      </c>
      <c r="S2215" s="1" t="s">
        <v>49</v>
      </c>
      <c r="T2215" s="7">
        <v>369169</v>
      </c>
      <c r="U2215" s="7">
        <v>470517</v>
      </c>
      <c r="V2215" s="7">
        <v>273093</v>
      </c>
      <c r="W2215" s="7">
        <v>81098</v>
      </c>
      <c r="X2215" s="7">
        <v>358521</v>
      </c>
      <c r="Y2215" s="7">
        <v>371050</v>
      </c>
      <c r="Z2215" s="7">
        <v>367655</v>
      </c>
      <c r="AA2215" s="7">
        <v>369169</v>
      </c>
      <c r="AB2215" s="5">
        <v>82.846000000000004</v>
      </c>
      <c r="AC2215" s="8">
        <v>82.58</v>
      </c>
      <c r="AD2215" s="5">
        <v>82.155000000000001</v>
      </c>
      <c r="AE2215" s="5">
        <v>83.510999999999996</v>
      </c>
      <c r="AF2215" s="7">
        <v>130743952</v>
      </c>
      <c r="AG2215" s="7">
        <v>130743952</v>
      </c>
      <c r="AH2215" s="7">
        <v>134213298</v>
      </c>
      <c r="AI2215" s="5">
        <v>26.93</v>
      </c>
      <c r="AJ2215" s="7">
        <v>144</v>
      </c>
      <c r="AK2215" s="7">
        <v>35206781</v>
      </c>
      <c r="AL2215" s="6">
        <v>217.57790600000001</v>
      </c>
      <c r="AM2215" s="7">
        <v>56837988</v>
      </c>
      <c r="AN2215" s="5">
        <v>43.472749999999998</v>
      </c>
    </row>
    <row r="2216" spans="1:40" x14ac:dyDescent="0.3">
      <c r="A2216" s="4" t="s">
        <v>2265</v>
      </c>
      <c r="B2216" s="2">
        <v>4228437</v>
      </c>
      <c r="C2216" s="1" t="s">
        <v>41</v>
      </c>
      <c r="D2216" s="5">
        <v>730.16595754000002</v>
      </c>
      <c r="E2216" s="6">
        <v>1265.2089570000001</v>
      </c>
      <c r="F2216" s="6" t="s">
        <v>42</v>
      </c>
      <c r="G2216" s="5">
        <v>0.17699999999999999</v>
      </c>
      <c r="H2216" s="5">
        <v>28.25029</v>
      </c>
      <c r="I2216" s="5">
        <v>0.17699999999999999</v>
      </c>
      <c r="J2216" s="5">
        <v>28.25029</v>
      </c>
      <c r="K2216" s="5" t="s">
        <v>799</v>
      </c>
      <c r="L2216" s="5">
        <v>1.1200440999999999</v>
      </c>
      <c r="M2216" s="5">
        <v>8.1949579999999997</v>
      </c>
      <c r="N2216" s="5" t="s">
        <v>42</v>
      </c>
      <c r="O2216" s="5" t="s">
        <v>42</v>
      </c>
      <c r="P2216" s="5">
        <v>1.0351030000000001</v>
      </c>
      <c r="Q2216" s="5">
        <v>7.0865169999999997</v>
      </c>
      <c r="R2216" s="5">
        <v>7.0865169999999997</v>
      </c>
      <c r="S2216" s="1" t="s">
        <v>98</v>
      </c>
      <c r="T2216" s="7">
        <v>1276789</v>
      </c>
      <c r="U2216" s="7">
        <v>1325382</v>
      </c>
      <c r="V2216" s="7">
        <v>1359328</v>
      </c>
      <c r="W2216" s="7">
        <v>1125721</v>
      </c>
      <c r="X2216" s="7">
        <v>1222303</v>
      </c>
      <c r="Y2216" s="7">
        <v>1243003</v>
      </c>
      <c r="Z2216" s="7">
        <v>1276789</v>
      </c>
      <c r="AA2216" s="7">
        <v>1277548</v>
      </c>
      <c r="AB2216" s="5">
        <v>35.408999999999999</v>
      </c>
      <c r="AC2216" s="5">
        <v>35.857999999999997</v>
      </c>
      <c r="AD2216" s="8">
        <v>11.536</v>
      </c>
      <c r="AE2216" s="8">
        <v>10.702999999999999</v>
      </c>
      <c r="AF2216" s="7">
        <v>29949383</v>
      </c>
      <c r="AG2216" s="7">
        <v>29920866</v>
      </c>
      <c r="AH2216" s="7">
        <v>31444849</v>
      </c>
      <c r="AI2216" s="5">
        <v>106.92</v>
      </c>
      <c r="AJ2216" s="7">
        <v>217</v>
      </c>
      <c r="AK2216" s="7">
        <v>32021781</v>
      </c>
      <c r="AL2216" s="6">
        <v>780.69101999999998</v>
      </c>
      <c r="AM2216" s="7">
        <v>29507209</v>
      </c>
      <c r="AN2216" s="8">
        <v>98.523600000000002</v>
      </c>
    </row>
    <row r="2217" spans="1:40" x14ac:dyDescent="0.3">
      <c r="A2217" s="4" t="s">
        <v>2266</v>
      </c>
      <c r="B2217" s="2">
        <v>4988965</v>
      </c>
      <c r="C2217" s="1" t="s">
        <v>54</v>
      </c>
      <c r="D2217" s="5">
        <v>745.49865964000003</v>
      </c>
      <c r="E2217" s="6">
        <v>770.49365899999998</v>
      </c>
      <c r="F2217" s="6" t="s">
        <v>42</v>
      </c>
      <c r="G2217" s="5">
        <v>1.33</v>
      </c>
      <c r="H2217" s="5">
        <v>10.82738</v>
      </c>
      <c r="I2217" s="5">
        <v>1.33</v>
      </c>
      <c r="J2217" s="5">
        <v>10.82738</v>
      </c>
      <c r="K2217" s="5">
        <v>1.9869508200000001</v>
      </c>
      <c r="L2217" s="5">
        <v>1.88641561</v>
      </c>
      <c r="M2217" s="5">
        <v>39.496969999999997</v>
      </c>
      <c r="N2217" s="5" t="s">
        <v>42</v>
      </c>
      <c r="O2217" s="5" t="s">
        <v>42</v>
      </c>
      <c r="P2217" s="5">
        <v>0.57851900000000001</v>
      </c>
      <c r="Q2217" s="5">
        <v>7.1249640000000003</v>
      </c>
      <c r="R2217" s="5">
        <v>7.1249640000000003</v>
      </c>
      <c r="S2217" s="1" t="s">
        <v>49</v>
      </c>
      <c r="T2217" s="7">
        <v>1153354</v>
      </c>
      <c r="U2217" s="7">
        <v>848456</v>
      </c>
      <c r="V2217" s="7">
        <v>717476</v>
      </c>
      <c r="W2217" s="7">
        <v>651286</v>
      </c>
      <c r="X2217" s="7">
        <v>1331839</v>
      </c>
      <c r="Y2217" s="7">
        <v>1292137</v>
      </c>
      <c r="Z2217" s="7">
        <v>1220950</v>
      </c>
      <c r="AA2217" s="7">
        <v>1153354</v>
      </c>
      <c r="AB2217" s="5">
        <v>13.166</v>
      </c>
      <c r="AC2217" s="5">
        <v>13.214</v>
      </c>
      <c r="AD2217" s="8">
        <v>7.9779999999999998</v>
      </c>
      <c r="AE2217" s="8">
        <v>8.0399999999999991</v>
      </c>
      <c r="AF2217" s="7">
        <v>11439292</v>
      </c>
      <c r="AG2217" s="7">
        <v>11453792</v>
      </c>
      <c r="AH2217" s="7">
        <v>11445640</v>
      </c>
      <c r="AI2217" s="8">
        <v>89.7</v>
      </c>
      <c r="AJ2217" s="7">
        <v>211</v>
      </c>
      <c r="AK2217" s="7">
        <v>10261429</v>
      </c>
      <c r="AL2217" s="6">
        <v>668.73732700000005</v>
      </c>
      <c r="AM2217" s="7">
        <v>10935201</v>
      </c>
      <c r="AN2217" s="5">
        <v>95.593339999999998</v>
      </c>
    </row>
    <row r="2218" spans="1:40" x14ac:dyDescent="0.3">
      <c r="A2218" s="4" t="s">
        <v>2267</v>
      </c>
      <c r="B2218" s="2">
        <v>4149828</v>
      </c>
      <c r="C2218" s="1" t="s">
        <v>41</v>
      </c>
      <c r="D2218" s="5">
        <v>760.10163714999999</v>
      </c>
      <c r="E2218" s="6" t="s">
        <v>42</v>
      </c>
      <c r="F2218" s="6">
        <v>936.110637</v>
      </c>
      <c r="G2218" s="5">
        <v>0.65</v>
      </c>
      <c r="H2218" s="5">
        <v>11.090517241379301</v>
      </c>
      <c r="I2218" s="5">
        <v>0.65</v>
      </c>
      <c r="J2218" s="5">
        <v>11.090517241379301</v>
      </c>
      <c r="K2218" s="5">
        <v>1.2489358081831099</v>
      </c>
      <c r="L2218" s="5">
        <v>1.0462444840613501</v>
      </c>
      <c r="M2218" s="5">
        <v>12.42395</v>
      </c>
      <c r="N2218" s="5" t="s">
        <v>42</v>
      </c>
      <c r="O2218" s="5" t="s">
        <v>42</v>
      </c>
      <c r="P2218" s="5" t="s">
        <v>42</v>
      </c>
      <c r="Q2218" s="5" t="s">
        <v>42</v>
      </c>
      <c r="R2218" s="5" t="s">
        <v>42</v>
      </c>
      <c r="S2218" s="1" t="s">
        <v>49</v>
      </c>
      <c r="T2218" s="7">
        <v>250180</v>
      </c>
      <c r="U2218" s="7">
        <v>228884</v>
      </c>
      <c r="V2218" s="7">
        <v>182127</v>
      </c>
      <c r="W2218" s="7">
        <v>149334</v>
      </c>
      <c r="X2218" s="7">
        <v>253713</v>
      </c>
      <c r="Y2218" s="7">
        <v>250969</v>
      </c>
      <c r="Z2218" s="7">
        <v>250056</v>
      </c>
      <c r="AA2218" s="7">
        <v>250180</v>
      </c>
      <c r="AB2218" s="5" t="s">
        <v>42</v>
      </c>
      <c r="AC2218" s="5" t="s">
        <v>42</v>
      </c>
      <c r="AD2218" s="5" t="s">
        <v>42</v>
      </c>
      <c r="AE2218" s="5" t="s">
        <v>42</v>
      </c>
      <c r="AF2218" s="7">
        <v>25519501</v>
      </c>
      <c r="AG2218" s="7">
        <v>25502175</v>
      </c>
      <c r="AH2218" s="7">
        <v>25344168</v>
      </c>
      <c r="AI2218" s="5">
        <v>43.05</v>
      </c>
      <c r="AJ2218" s="7">
        <v>159</v>
      </c>
      <c r="AK2218" s="7">
        <v>12717259</v>
      </c>
      <c r="AL2218" s="6">
        <v>327.21507400000002</v>
      </c>
      <c r="AM2218" s="7">
        <v>27927267</v>
      </c>
      <c r="AN2218" s="5">
        <v>94.53586</v>
      </c>
    </row>
    <row r="2219" spans="1:40" x14ac:dyDescent="0.3">
      <c r="A2219" s="4" t="s">
        <v>2268</v>
      </c>
      <c r="B2219" s="2">
        <v>5992859</v>
      </c>
      <c r="C2219" s="1" t="s">
        <v>41</v>
      </c>
      <c r="D2219" s="5">
        <v>843.70952169999998</v>
      </c>
      <c r="E2219" s="6">
        <v>580.45052099999998</v>
      </c>
      <c r="F2219" s="6" t="s">
        <v>42</v>
      </c>
      <c r="G2219" s="5">
        <v>7.0000000000000001E-3</v>
      </c>
      <c r="H2219" s="5" t="s">
        <v>799</v>
      </c>
      <c r="I2219" s="5">
        <v>7.0000000000000001E-3</v>
      </c>
      <c r="J2219" s="5" t="s">
        <v>799</v>
      </c>
      <c r="K2219" s="5">
        <v>2.4367559499999998</v>
      </c>
      <c r="L2219" s="5">
        <v>2.20538721</v>
      </c>
      <c r="M2219" s="5">
        <v>30.324074</v>
      </c>
      <c r="N2219" s="5" t="s">
        <v>42</v>
      </c>
      <c r="O2219" s="5" t="s">
        <v>42</v>
      </c>
      <c r="P2219" s="5">
        <v>2.8847999999999998</v>
      </c>
      <c r="Q2219" s="5" t="s">
        <v>799</v>
      </c>
      <c r="R2219" s="5">
        <v>-50.689942000000002</v>
      </c>
      <c r="S2219" s="1" t="s">
        <v>49</v>
      </c>
      <c r="T2219" s="7">
        <v>193015</v>
      </c>
      <c r="U2219" s="7">
        <v>164036</v>
      </c>
      <c r="V2219" s="7">
        <v>127950</v>
      </c>
      <c r="W2219" s="7">
        <v>92839</v>
      </c>
      <c r="X2219" s="7">
        <v>201210</v>
      </c>
      <c r="Y2219" s="7">
        <v>197711</v>
      </c>
      <c r="Z2219" s="7">
        <v>200787</v>
      </c>
      <c r="AA2219" s="7">
        <v>193015</v>
      </c>
      <c r="AB2219" s="5">
        <v>56.692999999999998</v>
      </c>
      <c r="AC2219" s="5">
        <v>54.918999999999997</v>
      </c>
      <c r="AD2219" s="5">
        <v>-10.516</v>
      </c>
      <c r="AE2219" s="5">
        <v>-7.5330000000000004</v>
      </c>
      <c r="AF2219" s="7">
        <v>129766011</v>
      </c>
      <c r="AG2219" s="7">
        <v>131505201</v>
      </c>
      <c r="AH2219" s="7">
        <v>135545663</v>
      </c>
      <c r="AI2219" s="5">
        <v>53.4</v>
      </c>
      <c r="AJ2219" s="7">
        <v>168</v>
      </c>
      <c r="AK2219" s="7">
        <v>68779192</v>
      </c>
      <c r="AL2219" s="6">
        <v>450.50370700000002</v>
      </c>
      <c r="AM2219" s="7">
        <v>110586088</v>
      </c>
      <c r="AN2219" s="5">
        <v>85.851690000000005</v>
      </c>
    </row>
    <row r="2220" spans="1:40" x14ac:dyDescent="0.3">
      <c r="A2220" s="4" t="s">
        <v>2269</v>
      </c>
      <c r="B2220" s="2">
        <v>5324227</v>
      </c>
      <c r="C2220" s="1" t="s">
        <v>41</v>
      </c>
      <c r="D2220" s="5">
        <v>778.31783816999996</v>
      </c>
      <c r="E2220" s="6">
        <v>434.01783799999998</v>
      </c>
      <c r="F2220" s="6" t="s">
        <v>42</v>
      </c>
      <c r="G2220" s="5">
        <v>-0.95099999999999996</v>
      </c>
      <c r="H2220" s="5" t="s">
        <v>799</v>
      </c>
      <c r="I2220" s="5">
        <v>-0.95099999999999996</v>
      </c>
      <c r="J2220" s="5" t="s">
        <v>799</v>
      </c>
      <c r="K2220" s="5">
        <v>2.2505718799999999</v>
      </c>
      <c r="L2220" s="5">
        <v>2.2505718799999999</v>
      </c>
      <c r="M2220" s="5" t="s">
        <v>799</v>
      </c>
      <c r="N2220" s="5" t="s">
        <v>42</v>
      </c>
      <c r="O2220" s="5" t="s">
        <v>42</v>
      </c>
      <c r="P2220" s="5" t="s">
        <v>42</v>
      </c>
      <c r="Q2220" s="5" t="s">
        <v>799</v>
      </c>
      <c r="R2220" s="5">
        <v>-2.028054</v>
      </c>
      <c r="S2220" s="1" t="s">
        <v>49</v>
      </c>
      <c r="T2220" s="7">
        <v>1580</v>
      </c>
      <c r="U2220" s="7">
        <v>9685</v>
      </c>
      <c r="V2220" s="7">
        <v>7572</v>
      </c>
      <c r="W2220" s="7">
        <v>41817</v>
      </c>
      <c r="X2220" s="7">
        <v>0</v>
      </c>
      <c r="Y2220" s="7">
        <v>0</v>
      </c>
      <c r="Z2220" s="7">
        <v>248</v>
      </c>
      <c r="AA2220" s="7">
        <v>1580</v>
      </c>
      <c r="AB2220" s="8">
        <v>100</v>
      </c>
      <c r="AC2220" s="5" t="s">
        <v>42</v>
      </c>
      <c r="AD2220" s="5" t="s">
        <v>799</v>
      </c>
      <c r="AE2220" s="5" t="s">
        <v>42</v>
      </c>
      <c r="AF2220" s="7">
        <v>60849503</v>
      </c>
      <c r="AG2220" s="7">
        <v>60425144</v>
      </c>
      <c r="AH2220" s="7">
        <v>59890980</v>
      </c>
      <c r="AI2220" s="5">
        <v>83.54</v>
      </c>
      <c r="AJ2220" s="7">
        <v>193</v>
      </c>
      <c r="AK2220" s="7">
        <v>50838549</v>
      </c>
      <c r="AL2220" s="6">
        <v>650.22504100000003</v>
      </c>
      <c r="AM2220" s="7">
        <v>46801888</v>
      </c>
      <c r="AN2220" s="5">
        <v>76.908959999999993</v>
      </c>
    </row>
    <row r="2221" spans="1:40" x14ac:dyDescent="0.3">
      <c r="A2221" s="4" t="s">
        <v>2270</v>
      </c>
      <c r="B2221" s="2">
        <v>4349804</v>
      </c>
      <c r="C2221" s="1" t="s">
        <v>54</v>
      </c>
      <c r="D2221" s="5">
        <v>739.16582454000002</v>
      </c>
      <c r="E2221" s="6">
        <v>712.22540400000003</v>
      </c>
      <c r="F2221" s="6">
        <v>712.99998743249716</v>
      </c>
      <c r="G2221" s="5">
        <v>0.22993194058971014</v>
      </c>
      <c r="H2221" s="5">
        <v>10.203828</v>
      </c>
      <c r="I2221" s="5">
        <v>0.22993194058971014</v>
      </c>
      <c r="J2221" s="5">
        <v>10.203828</v>
      </c>
      <c r="K2221" s="5">
        <v>1.9587409099999999</v>
      </c>
      <c r="L2221" s="5">
        <v>1.9587409099999999</v>
      </c>
      <c r="M2221" s="5" t="s">
        <v>799</v>
      </c>
      <c r="N2221" s="5" t="s">
        <v>799</v>
      </c>
      <c r="O2221" s="5" t="s">
        <v>42</v>
      </c>
      <c r="P2221" s="5">
        <v>2.0837129999999999</v>
      </c>
      <c r="Q2221" s="5">
        <v>6.911778</v>
      </c>
      <c r="R2221" s="5">
        <v>6.911778</v>
      </c>
      <c r="S2221" s="1" t="s">
        <v>47</v>
      </c>
      <c r="T2221" s="7">
        <v>333605.0226947451</v>
      </c>
      <c r="U2221" s="7">
        <v>309862.81965866819</v>
      </c>
      <c r="V2221" s="7">
        <v>336813.98856233631</v>
      </c>
      <c r="W2221" s="7">
        <v>343759.90198937856</v>
      </c>
      <c r="X2221" s="7" t="s">
        <v>42</v>
      </c>
      <c r="Y2221" s="7">
        <v>333605.0226947451</v>
      </c>
      <c r="Z2221" s="7">
        <v>321865.31834039942</v>
      </c>
      <c r="AA2221" s="7">
        <v>315466.39111514599</v>
      </c>
      <c r="AB2221" s="5">
        <v>29.004999999999999</v>
      </c>
      <c r="AC2221" s="5">
        <v>29.004999999999999</v>
      </c>
      <c r="AD2221" s="5">
        <v>29.867000000000001</v>
      </c>
      <c r="AE2221" s="5">
        <v>29.867000000000001</v>
      </c>
      <c r="AF2221" s="7" t="s">
        <v>42</v>
      </c>
      <c r="AG2221" s="7">
        <v>86149863</v>
      </c>
      <c r="AH2221" s="7">
        <v>86149863</v>
      </c>
      <c r="AI2221" s="5">
        <v>29.69</v>
      </c>
      <c r="AJ2221" s="7">
        <v>75</v>
      </c>
      <c r="AK2221" s="7">
        <v>25581633</v>
      </c>
      <c r="AL2221" s="6">
        <v>219.49041099999999</v>
      </c>
      <c r="AM2221" s="7">
        <v>42720565</v>
      </c>
      <c r="AN2221" s="5">
        <v>49.588659999999997</v>
      </c>
    </row>
    <row r="2222" spans="1:40" x14ac:dyDescent="0.3">
      <c r="A2222" s="4" t="s">
        <v>2271</v>
      </c>
      <c r="B2222" s="2">
        <v>4757767</v>
      </c>
      <c r="C2222" s="1" t="s">
        <v>54</v>
      </c>
      <c r="D2222" s="5">
        <v>815.06780028000003</v>
      </c>
      <c r="E2222" s="6">
        <v>1472.0318</v>
      </c>
      <c r="F2222" s="6" t="s">
        <v>42</v>
      </c>
      <c r="G2222" s="5">
        <v>0.51500000000000001</v>
      </c>
      <c r="H2222" s="5">
        <v>13.209595</v>
      </c>
      <c r="I2222" s="5">
        <v>0.51500000000000001</v>
      </c>
      <c r="J2222" s="5">
        <v>13.209595</v>
      </c>
      <c r="K2222" s="5">
        <v>1.5841380699999998</v>
      </c>
      <c r="L2222" s="5">
        <v>1.5664364100000001</v>
      </c>
      <c r="M2222" s="5">
        <v>1.978445</v>
      </c>
      <c r="N2222" s="5" t="s">
        <v>42</v>
      </c>
      <c r="O2222" s="5" t="s">
        <v>42</v>
      </c>
      <c r="P2222" s="5">
        <v>1.287744</v>
      </c>
      <c r="Q2222" s="5">
        <v>2.9574609999999999</v>
      </c>
      <c r="R2222" s="5">
        <v>2.9574609999999999</v>
      </c>
      <c r="S2222" s="1" t="s">
        <v>49</v>
      </c>
      <c r="T2222" s="7">
        <v>1190791</v>
      </c>
      <c r="U2222" s="7">
        <v>1593147</v>
      </c>
      <c r="V2222" s="7">
        <v>1214858</v>
      </c>
      <c r="W2222" s="7">
        <v>966670</v>
      </c>
      <c r="X2222" s="7">
        <v>1143109</v>
      </c>
      <c r="Y2222" s="7">
        <v>1187778</v>
      </c>
      <c r="Z2222" s="7">
        <v>1167787</v>
      </c>
      <c r="AA2222" s="7">
        <v>1190791</v>
      </c>
      <c r="AB2222" s="5">
        <v>32.537999999999997</v>
      </c>
      <c r="AC2222" s="5">
        <v>36.287999999999997</v>
      </c>
      <c r="AD2222" s="5">
        <v>39.293999999999997</v>
      </c>
      <c r="AE2222" s="5">
        <v>43.542000000000002</v>
      </c>
      <c r="AF2222" s="7">
        <v>35238556</v>
      </c>
      <c r="AG2222" s="7">
        <v>35230576</v>
      </c>
      <c r="AH2222" s="7">
        <v>35228134</v>
      </c>
      <c r="AI2222" s="5">
        <v>33.770000000000003</v>
      </c>
      <c r="AJ2222" s="7">
        <v>64</v>
      </c>
      <c r="AK2222" s="7">
        <v>11898965</v>
      </c>
      <c r="AL2222" s="6">
        <v>275.22305999999998</v>
      </c>
      <c r="AM2222" s="7">
        <v>19236229</v>
      </c>
      <c r="AN2222" s="5">
        <v>54.588590000000003</v>
      </c>
    </row>
    <row r="2223" spans="1:40" x14ac:dyDescent="0.3">
      <c r="A2223" s="4" t="s">
        <v>2272</v>
      </c>
      <c r="B2223" s="2">
        <v>5721902</v>
      </c>
      <c r="C2223" s="1" t="s">
        <v>54</v>
      </c>
      <c r="D2223" s="5">
        <v>784.81490159999998</v>
      </c>
      <c r="E2223" s="6">
        <v>1203.372871</v>
      </c>
      <c r="F2223" s="6" t="s">
        <v>42</v>
      </c>
      <c r="G2223" s="5" t="s">
        <v>42</v>
      </c>
      <c r="H2223" s="5" t="s">
        <v>42</v>
      </c>
      <c r="I2223" s="5" t="s">
        <v>42</v>
      </c>
      <c r="J2223" s="5" t="s">
        <v>42</v>
      </c>
      <c r="K2223" s="5" t="s">
        <v>42</v>
      </c>
      <c r="L2223" s="5" t="s">
        <v>42</v>
      </c>
      <c r="M2223" s="5" t="s">
        <v>42</v>
      </c>
      <c r="N2223" s="5" t="s">
        <v>42</v>
      </c>
      <c r="O2223" s="5" t="s">
        <v>42</v>
      </c>
      <c r="P2223" s="5" t="s">
        <v>42</v>
      </c>
      <c r="Q2223" s="5" t="s">
        <v>42</v>
      </c>
      <c r="R2223" s="5" t="s">
        <v>42</v>
      </c>
      <c r="S2223" s="1" t="s">
        <v>56</v>
      </c>
      <c r="T2223" s="7">
        <v>66596.601999999999</v>
      </c>
      <c r="U2223" s="7">
        <v>60395.440999999999</v>
      </c>
      <c r="V2223" s="7">
        <v>56867.232000000004</v>
      </c>
      <c r="W2223" s="7">
        <v>56943.731</v>
      </c>
      <c r="X2223" s="7">
        <v>66596.601999999999</v>
      </c>
      <c r="Y2223" s="7">
        <v>64942.002999999997</v>
      </c>
      <c r="Z2223" s="7">
        <v>63287.404000000002</v>
      </c>
      <c r="AA2223" s="7">
        <v>61841.421999999999</v>
      </c>
      <c r="AB2223" s="8">
        <v>100</v>
      </c>
      <c r="AC2223" s="8">
        <v>100</v>
      </c>
      <c r="AD2223" s="5" t="s">
        <v>42</v>
      </c>
      <c r="AE2223" s="5" t="s">
        <v>42</v>
      </c>
      <c r="AF2223" s="7" t="s">
        <v>42</v>
      </c>
      <c r="AG2223" s="7" t="s">
        <v>42</v>
      </c>
      <c r="AH2223" s="7">
        <v>35431824</v>
      </c>
      <c r="AI2223" s="5">
        <v>15.94</v>
      </c>
      <c r="AJ2223" s="7">
        <v>97</v>
      </c>
      <c r="AK2223" s="7">
        <v>5649368</v>
      </c>
      <c r="AL2223" s="6">
        <v>125.133501</v>
      </c>
      <c r="AM2223" s="7" t="s">
        <v>42</v>
      </c>
      <c r="AN2223" s="5" t="s">
        <v>42</v>
      </c>
    </row>
    <row r="2224" spans="1:40" x14ac:dyDescent="0.3">
      <c r="A2224" s="4" t="s">
        <v>2273</v>
      </c>
      <c r="B2224" s="2">
        <v>6290338</v>
      </c>
      <c r="C2224" s="1" t="s">
        <v>41</v>
      </c>
      <c r="D2224" s="5">
        <v>696.63341849999995</v>
      </c>
      <c r="E2224" s="6">
        <v>666.98341800000003</v>
      </c>
      <c r="F2224" s="6" t="s">
        <v>42</v>
      </c>
      <c r="G2224" s="5">
        <v>2E-3</v>
      </c>
      <c r="H2224" s="5" t="s">
        <v>799</v>
      </c>
      <c r="I2224" s="5">
        <v>2E-3</v>
      </c>
      <c r="J2224" s="5" t="s">
        <v>799</v>
      </c>
      <c r="K2224" s="5">
        <v>5.3158705699999995</v>
      </c>
      <c r="L2224" s="5">
        <v>5.2154195000000003</v>
      </c>
      <c r="M2224" s="5">
        <v>24.295774999999999</v>
      </c>
      <c r="N2224" s="5" t="s">
        <v>42</v>
      </c>
      <c r="O2224" s="5" t="s">
        <v>42</v>
      </c>
      <c r="P2224" s="5">
        <v>1.8086850000000001</v>
      </c>
      <c r="Q2224" s="5" t="s">
        <v>799</v>
      </c>
      <c r="R2224" s="5" t="s">
        <v>799</v>
      </c>
      <c r="S2224" s="1" t="s">
        <v>49</v>
      </c>
      <c r="T2224" s="7">
        <v>344365</v>
      </c>
      <c r="U2224" s="7">
        <v>313651</v>
      </c>
      <c r="V2224" s="7">
        <v>318639</v>
      </c>
      <c r="W2224" s="7">
        <v>300522</v>
      </c>
      <c r="X2224" s="7">
        <v>368767</v>
      </c>
      <c r="Y2224" s="7">
        <v>355698</v>
      </c>
      <c r="Z2224" s="7">
        <v>347194</v>
      </c>
      <c r="AA2224" s="7">
        <v>344365</v>
      </c>
      <c r="AB2224" s="5">
        <v>29.193000000000001</v>
      </c>
      <c r="AC2224" s="5">
        <v>36.911000000000001</v>
      </c>
      <c r="AD2224" s="5">
        <v>-9.8629999999999995</v>
      </c>
      <c r="AE2224" s="5">
        <v>-0.33100000000000002</v>
      </c>
      <c r="AF2224" s="7">
        <v>101203839</v>
      </c>
      <c r="AG2224" s="7">
        <v>100156974</v>
      </c>
      <c r="AH2224" s="7">
        <v>95562477</v>
      </c>
      <c r="AI2224" s="5">
        <v>44.48</v>
      </c>
      <c r="AJ2224" s="7">
        <v>168</v>
      </c>
      <c r="AK2224" s="7">
        <v>44911709</v>
      </c>
      <c r="AL2224" s="6">
        <v>309.89079199999998</v>
      </c>
      <c r="AM2224" s="7">
        <v>83481911</v>
      </c>
      <c r="AN2224" s="5">
        <v>82.686989999999994</v>
      </c>
    </row>
    <row r="2225" spans="1:40" x14ac:dyDescent="0.3">
      <c r="A2225" s="4" t="s">
        <v>2274</v>
      </c>
      <c r="B2225" s="2">
        <v>107507545</v>
      </c>
      <c r="C2225" s="1" t="s">
        <v>41</v>
      </c>
      <c r="D2225" s="5">
        <v>633.34152352000001</v>
      </c>
      <c r="E2225" s="6">
        <v>257.07752299999999</v>
      </c>
      <c r="F2225" s="6" t="s">
        <v>42</v>
      </c>
      <c r="G2225" s="5">
        <v>-0.879</v>
      </c>
      <c r="H2225" s="5" t="s">
        <v>799</v>
      </c>
      <c r="I2225" s="5">
        <v>-0.879</v>
      </c>
      <c r="J2225" s="5" t="s">
        <v>799</v>
      </c>
      <c r="K2225" s="5">
        <v>1.5785247200000001</v>
      </c>
      <c r="L2225" s="5">
        <v>1.5785247200000001</v>
      </c>
      <c r="M2225" s="5" t="s">
        <v>799</v>
      </c>
      <c r="N2225" s="5" t="s">
        <v>42</v>
      </c>
      <c r="O2225" s="5" t="s">
        <v>42</v>
      </c>
      <c r="P2225" s="5" t="s">
        <v>42</v>
      </c>
      <c r="Q2225" s="5" t="s">
        <v>799</v>
      </c>
      <c r="R2225" s="5">
        <v>-1.6062529999999999</v>
      </c>
      <c r="S2225" s="1" t="s">
        <v>49</v>
      </c>
      <c r="T2225" s="7" t="s">
        <v>42</v>
      </c>
      <c r="U2225" s="7" t="s">
        <v>42</v>
      </c>
      <c r="V2225" s="7" t="s">
        <v>42</v>
      </c>
      <c r="W2225" s="7" t="s">
        <v>42</v>
      </c>
      <c r="X2225" s="7" t="s">
        <v>42</v>
      </c>
      <c r="Y2225" s="7" t="s">
        <v>42</v>
      </c>
      <c r="Z2225" s="7" t="s">
        <v>42</v>
      </c>
      <c r="AA2225" s="7" t="s">
        <v>42</v>
      </c>
      <c r="AB2225" s="5" t="s">
        <v>42</v>
      </c>
      <c r="AC2225" s="5" t="s">
        <v>42</v>
      </c>
      <c r="AD2225" s="5" t="s">
        <v>42</v>
      </c>
      <c r="AE2225" s="5" t="s">
        <v>42</v>
      </c>
      <c r="AF2225" s="7">
        <v>45990022</v>
      </c>
      <c r="AG2225" s="7">
        <v>45862391</v>
      </c>
      <c r="AH2225" s="7">
        <v>1086262</v>
      </c>
      <c r="AI2225" s="8">
        <v>77.5</v>
      </c>
      <c r="AJ2225" s="7">
        <v>103</v>
      </c>
      <c r="AK2225" s="7">
        <v>35670233</v>
      </c>
      <c r="AL2225" s="6">
        <v>490.822406</v>
      </c>
      <c r="AM2225" s="7">
        <v>31005798</v>
      </c>
      <c r="AN2225" s="5">
        <v>67.363309999999998</v>
      </c>
    </row>
    <row r="2226" spans="1:40" x14ac:dyDescent="0.3">
      <c r="A2226" s="4" t="s">
        <v>2275</v>
      </c>
      <c r="B2226" s="2">
        <v>4023061</v>
      </c>
      <c r="C2226" s="1" t="s">
        <v>41</v>
      </c>
      <c r="D2226" s="5">
        <v>815.73838162000004</v>
      </c>
      <c r="E2226" s="6">
        <v>4078.0073809999999</v>
      </c>
      <c r="F2226" s="6">
        <v>4078.9073819999994</v>
      </c>
      <c r="G2226" s="5">
        <v>0.68899999999999995</v>
      </c>
      <c r="H2226" s="5">
        <v>18.774954999999999</v>
      </c>
      <c r="I2226" s="5">
        <v>0.68899999999999995</v>
      </c>
      <c r="J2226" s="5">
        <v>18.774954999999999</v>
      </c>
      <c r="K2226" s="5">
        <v>1.0249678</v>
      </c>
      <c r="L2226" s="5">
        <v>0.66923275999999998</v>
      </c>
      <c r="M2226" s="5" t="s">
        <v>799</v>
      </c>
      <c r="N2226" s="5" t="s">
        <v>42</v>
      </c>
      <c r="O2226" s="5" t="s">
        <v>42</v>
      </c>
      <c r="P2226" s="5">
        <v>3.9109699999999998</v>
      </c>
      <c r="Q2226" s="5">
        <v>13.011649999999999</v>
      </c>
      <c r="R2226" s="5">
        <v>13.011649999999999</v>
      </c>
      <c r="S2226" s="1" t="s">
        <v>49</v>
      </c>
      <c r="T2226" s="7">
        <v>802554</v>
      </c>
      <c r="U2226" s="7">
        <v>966524</v>
      </c>
      <c r="V2226" s="7">
        <v>1095732</v>
      </c>
      <c r="W2226" s="7">
        <v>1065414</v>
      </c>
      <c r="X2226" s="7">
        <v>1042710</v>
      </c>
      <c r="Y2226" s="7">
        <v>977663</v>
      </c>
      <c r="Z2226" s="7">
        <v>902670</v>
      </c>
      <c r="AA2226" s="7">
        <v>802554</v>
      </c>
      <c r="AB2226" s="8">
        <v>100</v>
      </c>
      <c r="AC2226" s="8">
        <v>100</v>
      </c>
      <c r="AD2226" s="5">
        <v>14.840999999999999</v>
      </c>
      <c r="AE2226" s="5">
        <v>28.498000000000001</v>
      </c>
      <c r="AF2226" s="7">
        <v>39426000</v>
      </c>
      <c r="AG2226" s="7">
        <v>39417000</v>
      </c>
      <c r="AH2226" s="7">
        <v>39243000</v>
      </c>
      <c r="AI2226" s="5">
        <v>97.65</v>
      </c>
      <c r="AJ2226" s="7">
        <v>219</v>
      </c>
      <c r="AK2226" s="7">
        <v>38498403</v>
      </c>
      <c r="AL2226" s="6">
        <v>796.53195800000003</v>
      </c>
      <c r="AM2226" s="7">
        <v>38228810</v>
      </c>
      <c r="AN2226" s="5">
        <v>96.961730000000003</v>
      </c>
    </row>
    <row r="2227" spans="1:40" x14ac:dyDescent="0.3">
      <c r="A2227" s="4" t="s">
        <v>2276</v>
      </c>
      <c r="B2227" s="2">
        <v>25883524</v>
      </c>
      <c r="C2227" s="1" t="s">
        <v>54</v>
      </c>
      <c r="D2227" s="5">
        <v>877.54084251999996</v>
      </c>
      <c r="E2227" s="6">
        <v>3787.610842</v>
      </c>
      <c r="F2227" s="6">
        <v>3130.7298430000001</v>
      </c>
      <c r="G2227" s="5">
        <v>-1.0900000000000001</v>
      </c>
      <c r="H2227" s="5" t="s">
        <v>799</v>
      </c>
      <c r="I2227" s="5">
        <v>-1.0900000000000001</v>
      </c>
      <c r="J2227" s="5" t="s">
        <v>799</v>
      </c>
      <c r="K2227" s="5" t="s">
        <v>799</v>
      </c>
      <c r="L2227" s="5">
        <v>0.75209504999999988</v>
      </c>
      <c r="M2227" s="5" t="s">
        <v>799</v>
      </c>
      <c r="N2227" s="5" t="s">
        <v>42</v>
      </c>
      <c r="O2227" s="5" t="s">
        <v>42</v>
      </c>
      <c r="P2227" s="5">
        <v>4.5641340000000001</v>
      </c>
      <c r="Q2227" s="5">
        <v>52.219859</v>
      </c>
      <c r="R2227" s="5">
        <v>52.219859</v>
      </c>
      <c r="S2227" s="1" t="s">
        <v>49</v>
      </c>
      <c r="T2227" s="7">
        <v>721551</v>
      </c>
      <c r="U2227" s="7">
        <v>1214061</v>
      </c>
      <c r="V2227" s="7">
        <v>1637900</v>
      </c>
      <c r="W2227" s="7">
        <v>1682215</v>
      </c>
      <c r="X2227" s="7">
        <v>829864</v>
      </c>
      <c r="Y2227" s="7">
        <v>913919</v>
      </c>
      <c r="Z2227" s="7">
        <v>853727</v>
      </c>
      <c r="AA2227" s="7">
        <v>721551</v>
      </c>
      <c r="AB2227" s="8">
        <v>100</v>
      </c>
      <c r="AC2227" s="8">
        <v>100</v>
      </c>
      <c r="AD2227" s="8">
        <v>5.1109999999999998</v>
      </c>
      <c r="AE2227" s="5">
        <v>-0.93300000000000005</v>
      </c>
      <c r="AF2227" s="7">
        <v>61384839</v>
      </c>
      <c r="AG2227" s="7">
        <v>61394226</v>
      </c>
      <c r="AH2227" s="7">
        <v>60891074</v>
      </c>
      <c r="AI2227" s="5">
        <v>7.88</v>
      </c>
      <c r="AJ2227" s="7">
        <v>31</v>
      </c>
      <c r="AK2227" s="7">
        <v>4878840</v>
      </c>
      <c r="AL2227" s="6">
        <v>69.181950999999998</v>
      </c>
      <c r="AM2227" s="7">
        <v>10127785</v>
      </c>
      <c r="AN2227" s="5">
        <v>16.365279999999998</v>
      </c>
    </row>
    <row r="2228" spans="1:40" x14ac:dyDescent="0.3">
      <c r="A2228" s="4" t="s">
        <v>2277</v>
      </c>
      <c r="B2228" s="2">
        <v>100625</v>
      </c>
      <c r="C2228" s="1" t="s">
        <v>41</v>
      </c>
      <c r="D2228" s="5">
        <v>797.49499886000001</v>
      </c>
      <c r="E2228" s="6" t="s">
        <v>42</v>
      </c>
      <c r="F2228" s="6">
        <v>1155.812999</v>
      </c>
      <c r="G2228" s="5">
        <v>0.5</v>
      </c>
      <c r="H2228" s="5">
        <v>9.6108108108108095</v>
      </c>
      <c r="I2228" s="5">
        <v>0.5</v>
      </c>
      <c r="J2228" s="5">
        <v>9.6108108108108095</v>
      </c>
      <c r="K2228" s="5">
        <v>1.4103742498571901</v>
      </c>
      <c r="L2228" s="5">
        <v>1.20572188569528</v>
      </c>
      <c r="M2228" s="5">
        <v>6.4303800000000004</v>
      </c>
      <c r="N2228" s="5" t="s">
        <v>42</v>
      </c>
      <c r="O2228" s="5" t="s">
        <v>42</v>
      </c>
      <c r="P2228" s="5" t="s">
        <v>42</v>
      </c>
      <c r="Q2228" s="5" t="s">
        <v>42</v>
      </c>
      <c r="R2228" s="5" t="s">
        <v>42</v>
      </c>
      <c r="S2228" s="1" t="s">
        <v>49</v>
      </c>
      <c r="T2228" s="7">
        <v>285653</v>
      </c>
      <c r="U2228" s="7">
        <v>248349</v>
      </c>
      <c r="V2228" s="7">
        <v>135975</v>
      </c>
      <c r="W2228" s="7">
        <v>129181</v>
      </c>
      <c r="X2228" s="7">
        <v>281319</v>
      </c>
      <c r="Y2228" s="7">
        <v>283079</v>
      </c>
      <c r="Z2228" s="7">
        <v>284958</v>
      </c>
      <c r="AA2228" s="7">
        <v>285653</v>
      </c>
      <c r="AB2228" s="5" t="s">
        <v>42</v>
      </c>
      <c r="AC2228" s="5" t="s">
        <v>42</v>
      </c>
      <c r="AD2228" s="5" t="s">
        <v>42</v>
      </c>
      <c r="AE2228" s="5" t="s">
        <v>42</v>
      </c>
      <c r="AF2228" s="7">
        <v>44851091</v>
      </c>
      <c r="AG2228" s="7">
        <v>44849591</v>
      </c>
      <c r="AH2228" s="7">
        <v>44684987</v>
      </c>
      <c r="AI2228" s="5">
        <v>71.239999999999995</v>
      </c>
      <c r="AJ2228" s="7">
        <v>207</v>
      </c>
      <c r="AK2228" s="7">
        <v>31955303</v>
      </c>
      <c r="AL2228" s="6">
        <v>568.16528700000003</v>
      </c>
      <c r="AM2228" s="7">
        <v>43258380</v>
      </c>
      <c r="AN2228" s="5">
        <v>96.443740000000005</v>
      </c>
    </row>
    <row r="2229" spans="1:40" x14ac:dyDescent="0.3">
      <c r="A2229" s="4" t="s">
        <v>2278</v>
      </c>
      <c r="B2229" s="2">
        <v>9167974</v>
      </c>
      <c r="C2229" s="1" t="s">
        <v>41</v>
      </c>
      <c r="D2229" s="5">
        <v>968.39193977000002</v>
      </c>
      <c r="E2229" s="6">
        <v>1316.338479</v>
      </c>
      <c r="F2229" s="6">
        <v>1302.7624960807202</v>
      </c>
      <c r="G2229" s="5">
        <v>0.25686623547593795</v>
      </c>
      <c r="H2229" s="5">
        <v>9.0983049999999999</v>
      </c>
      <c r="I2229" s="5">
        <v>0.25686623547593795</v>
      </c>
      <c r="J2229" s="5">
        <v>9.0983049999999999</v>
      </c>
      <c r="K2229" s="5">
        <v>0.71655979999999997</v>
      </c>
      <c r="L2229" s="5">
        <v>0.65665476999999994</v>
      </c>
      <c r="M2229" s="5" t="s">
        <v>42</v>
      </c>
      <c r="N2229" s="5" t="s">
        <v>42</v>
      </c>
      <c r="O2229" s="5" t="s">
        <v>42</v>
      </c>
      <c r="P2229" s="5">
        <v>0.65698900000000005</v>
      </c>
      <c r="Q2229" s="5">
        <v>3.7161840000000002</v>
      </c>
      <c r="R2229" s="5">
        <v>3.7161840000000002</v>
      </c>
      <c r="S2229" s="1" t="s">
        <v>49</v>
      </c>
      <c r="T2229" s="7">
        <v>1845168.9795688987</v>
      </c>
      <c r="U2229" s="7">
        <v>1468444.9420560359</v>
      </c>
      <c r="V2229" s="7">
        <v>1764375.5757349329</v>
      </c>
      <c r="W2229" s="7">
        <v>1688933.9083577932</v>
      </c>
      <c r="X2229" s="7">
        <v>1951718.1256514378</v>
      </c>
      <c r="Y2229" s="7">
        <v>1925010.7392865941</v>
      </c>
      <c r="Z2229" s="7">
        <v>1858859.3826576076</v>
      </c>
      <c r="AA2229" s="7">
        <v>1845168.9795688987</v>
      </c>
      <c r="AB2229" s="5">
        <v>39.384</v>
      </c>
      <c r="AC2229" s="5">
        <v>41.107999999999997</v>
      </c>
      <c r="AD2229" s="5">
        <v>15.199</v>
      </c>
      <c r="AE2229" s="5">
        <v>17.222000000000001</v>
      </c>
      <c r="AF2229" s="7">
        <v>165677836</v>
      </c>
      <c r="AG2229" s="7">
        <v>165390136</v>
      </c>
      <c r="AH2229" s="7">
        <v>164496628</v>
      </c>
      <c r="AI2229" s="5">
        <v>27.48</v>
      </c>
      <c r="AJ2229" s="7">
        <v>86</v>
      </c>
      <c r="AK2229" s="7">
        <v>45173098</v>
      </c>
      <c r="AL2229" s="6">
        <v>266.069547</v>
      </c>
      <c r="AM2229" s="7">
        <v>105894935</v>
      </c>
      <c r="AN2229" s="5">
        <v>64.407929999999993</v>
      </c>
    </row>
    <row r="2230" spans="1:40" x14ac:dyDescent="0.3">
      <c r="A2230" s="4" t="s">
        <v>2279</v>
      </c>
      <c r="B2230" s="2">
        <v>7647654</v>
      </c>
      <c r="C2230" s="1" t="s">
        <v>54</v>
      </c>
      <c r="D2230" s="5">
        <v>737.99850349999997</v>
      </c>
      <c r="E2230" s="6">
        <v>840.57350299999996</v>
      </c>
      <c r="F2230" s="6" t="s">
        <v>42</v>
      </c>
      <c r="G2230" s="5">
        <v>0.52900000000000003</v>
      </c>
      <c r="H2230" s="5">
        <v>17.263303000000001</v>
      </c>
      <c r="I2230" s="5">
        <v>0.52900000000000003</v>
      </c>
      <c r="J2230" s="5">
        <v>17.263303000000001</v>
      </c>
      <c r="K2230" s="5">
        <v>1.56771683</v>
      </c>
      <c r="L2230" s="5">
        <v>1.56771683</v>
      </c>
      <c r="M2230" s="5">
        <v>34.407713000000001</v>
      </c>
      <c r="N2230" s="5" t="s">
        <v>42</v>
      </c>
      <c r="O2230" s="5" t="s">
        <v>42</v>
      </c>
      <c r="P2230" s="5">
        <v>3.615059</v>
      </c>
      <c r="Q2230" s="5">
        <v>4.8606049999999996</v>
      </c>
      <c r="R2230" s="5">
        <v>4.8606049999999996</v>
      </c>
      <c r="S2230" s="1" t="s">
        <v>49</v>
      </c>
      <c r="T2230" s="7">
        <v>212280</v>
      </c>
      <c r="U2230" s="7">
        <v>257798</v>
      </c>
      <c r="V2230" s="7">
        <v>153300</v>
      </c>
      <c r="W2230" s="7">
        <v>97230</v>
      </c>
      <c r="X2230" s="7">
        <v>232520</v>
      </c>
      <c r="Y2230" s="7">
        <v>229471</v>
      </c>
      <c r="Z2230" s="7">
        <v>214968</v>
      </c>
      <c r="AA2230" s="7">
        <v>212280</v>
      </c>
      <c r="AB2230" s="5">
        <v>81.385999999999996</v>
      </c>
      <c r="AC2230" s="5">
        <v>79.866</v>
      </c>
      <c r="AD2230" s="5">
        <v>60.808</v>
      </c>
      <c r="AE2230" s="5">
        <v>74.203000000000003</v>
      </c>
      <c r="AF2230" s="7">
        <v>32658365</v>
      </c>
      <c r="AG2230" s="7">
        <v>32629594</v>
      </c>
      <c r="AH2230" s="7">
        <v>32812025</v>
      </c>
      <c r="AI2230" s="5">
        <v>54.35</v>
      </c>
      <c r="AJ2230" s="7">
        <v>277</v>
      </c>
      <c r="AK2230" s="7">
        <v>16055730</v>
      </c>
      <c r="AL2230" s="6">
        <v>401.072135</v>
      </c>
      <c r="AM2230" s="7">
        <v>24916902</v>
      </c>
      <c r="AN2230" s="8">
        <v>84.339500000000001</v>
      </c>
    </row>
    <row r="2231" spans="1:40" x14ac:dyDescent="0.3">
      <c r="A2231" s="4" t="s">
        <v>2280</v>
      </c>
      <c r="B2231" s="2">
        <v>19753798</v>
      </c>
      <c r="C2231" s="1" t="s">
        <v>41</v>
      </c>
      <c r="D2231" s="5">
        <v>731.18486919999998</v>
      </c>
      <c r="E2231" s="6">
        <v>377.37286899999998</v>
      </c>
      <c r="F2231" s="6" t="s">
        <v>42</v>
      </c>
      <c r="G2231" s="5">
        <v>-0.40799999999999997</v>
      </c>
      <c r="H2231" s="5" t="s">
        <v>799</v>
      </c>
      <c r="I2231" s="5">
        <v>-0.40799999999999997</v>
      </c>
      <c r="J2231" s="5" t="s">
        <v>799</v>
      </c>
      <c r="K2231" s="5">
        <v>2.0286047900000002</v>
      </c>
      <c r="L2231" s="5">
        <v>2.0286047900000002</v>
      </c>
      <c r="M2231" s="5" t="s">
        <v>799</v>
      </c>
      <c r="N2231" s="5" t="s">
        <v>42</v>
      </c>
      <c r="O2231" s="5" t="s">
        <v>42</v>
      </c>
      <c r="P2231" s="5" t="s">
        <v>42</v>
      </c>
      <c r="Q2231" s="5" t="s">
        <v>799</v>
      </c>
      <c r="R2231" s="5">
        <v>-3.8339599999999998</v>
      </c>
      <c r="S2231" s="1" t="s">
        <v>49</v>
      </c>
      <c r="T2231" s="7" t="s">
        <v>42</v>
      </c>
      <c r="U2231" s="7" t="s">
        <v>42</v>
      </c>
      <c r="V2231" s="7" t="s">
        <v>42</v>
      </c>
      <c r="W2231" s="7" t="s">
        <v>42</v>
      </c>
      <c r="X2231" s="7" t="s">
        <v>42</v>
      </c>
      <c r="Y2231" s="7" t="s">
        <v>42</v>
      </c>
      <c r="Z2231" s="7" t="s">
        <v>42</v>
      </c>
      <c r="AA2231" s="7" t="s">
        <v>42</v>
      </c>
      <c r="AB2231" s="5" t="s">
        <v>42</v>
      </c>
      <c r="AC2231" s="5" t="s">
        <v>42</v>
      </c>
      <c r="AD2231" s="5" t="s">
        <v>42</v>
      </c>
      <c r="AE2231" s="5" t="s">
        <v>42</v>
      </c>
      <c r="AF2231" s="7">
        <v>52871825</v>
      </c>
      <c r="AG2231" s="7">
        <v>52736458</v>
      </c>
      <c r="AH2231" s="7">
        <v>42927019</v>
      </c>
      <c r="AI2231" s="5">
        <v>33.86</v>
      </c>
      <c r="AJ2231" s="7">
        <v>115</v>
      </c>
      <c r="AK2231" s="7">
        <v>17810967</v>
      </c>
      <c r="AL2231" s="6">
        <v>247.572441</v>
      </c>
      <c r="AM2231" s="7">
        <v>22739194</v>
      </c>
      <c r="AN2231" s="5">
        <v>43.22775</v>
      </c>
    </row>
    <row r="2232" spans="1:40" x14ac:dyDescent="0.3">
      <c r="A2232" s="4" t="s">
        <v>2281</v>
      </c>
      <c r="B2232" s="2">
        <v>4810658</v>
      </c>
      <c r="C2232" s="1" t="s">
        <v>54</v>
      </c>
      <c r="D2232" s="5">
        <v>672.44992242000001</v>
      </c>
      <c r="E2232" s="6">
        <v>785.64992199999995</v>
      </c>
      <c r="F2232" s="6" t="s">
        <v>42</v>
      </c>
      <c r="G2232" s="5">
        <v>0.12</v>
      </c>
      <c r="H2232" s="5">
        <v>33.078555999999999</v>
      </c>
      <c r="I2232" s="5">
        <v>8.5999999999999993E-2</v>
      </c>
      <c r="J2232" s="5">
        <v>45.689149999999998</v>
      </c>
      <c r="K2232" s="5">
        <v>3.3411966500000001</v>
      </c>
      <c r="L2232" s="5">
        <v>0.58280028000000006</v>
      </c>
      <c r="M2232" s="5">
        <v>19.622166</v>
      </c>
      <c r="N2232" s="5" t="s">
        <v>42</v>
      </c>
      <c r="O2232" s="5" t="s">
        <v>42</v>
      </c>
      <c r="P2232" s="5">
        <v>1.152825</v>
      </c>
      <c r="Q2232" s="5">
        <v>6.5717270000000001</v>
      </c>
      <c r="R2232" s="5">
        <v>6.5717270000000001</v>
      </c>
      <c r="S2232" s="1" t="s">
        <v>49</v>
      </c>
      <c r="T2232" s="7">
        <v>673300</v>
      </c>
      <c r="U2232" s="7">
        <v>684100</v>
      </c>
      <c r="V2232" s="7">
        <v>587000</v>
      </c>
      <c r="W2232" s="7">
        <v>714800</v>
      </c>
      <c r="X2232" s="7">
        <v>681500</v>
      </c>
      <c r="Y2232" s="7">
        <v>682400</v>
      </c>
      <c r="Z2232" s="7">
        <v>680100</v>
      </c>
      <c r="AA2232" s="7">
        <v>673300</v>
      </c>
      <c r="AB2232" s="5">
        <v>56.393999999999998</v>
      </c>
      <c r="AC2232" s="8">
        <v>55.51</v>
      </c>
      <c r="AD2232" s="5">
        <v>13.634</v>
      </c>
      <c r="AE2232" s="5">
        <v>15.378</v>
      </c>
      <c r="AF2232" s="7">
        <v>46000000</v>
      </c>
      <c r="AG2232" s="7">
        <v>45900000</v>
      </c>
      <c r="AH2232" s="7">
        <v>46800000</v>
      </c>
      <c r="AI2232" s="5">
        <v>93.29</v>
      </c>
      <c r="AJ2232" s="7">
        <v>316</v>
      </c>
      <c r="AK2232" s="7">
        <v>40266883</v>
      </c>
      <c r="AL2232" s="6">
        <v>627.35803699999997</v>
      </c>
      <c r="AM2232" s="7">
        <v>39299496</v>
      </c>
      <c r="AN2232" s="5">
        <v>91.053049999999999</v>
      </c>
    </row>
    <row r="2233" spans="1:40" x14ac:dyDescent="0.3">
      <c r="A2233" s="4" t="s">
        <v>2282</v>
      </c>
      <c r="B2233" s="2">
        <v>7690349</v>
      </c>
      <c r="C2233" s="1" t="s">
        <v>54</v>
      </c>
      <c r="D2233" s="5">
        <v>747.43383624000001</v>
      </c>
      <c r="E2233" s="6">
        <v>1567.7228359999999</v>
      </c>
      <c r="F2233" s="6" t="s">
        <v>42</v>
      </c>
      <c r="G2233" s="5">
        <v>0.22</v>
      </c>
      <c r="H2233" s="5">
        <v>30.111248</v>
      </c>
      <c r="I2233" s="5">
        <v>0.22</v>
      </c>
      <c r="J2233" s="5">
        <v>30.111248</v>
      </c>
      <c r="K2233" s="5">
        <v>7.1879610500000002</v>
      </c>
      <c r="L2233" s="5">
        <v>2.1738354499999999</v>
      </c>
      <c r="M2233" s="5">
        <v>42.291666999999997</v>
      </c>
      <c r="N2233" s="5" t="s">
        <v>42</v>
      </c>
      <c r="O2233" s="5" t="s">
        <v>42</v>
      </c>
      <c r="P2233" s="5">
        <v>3.7241610000000001</v>
      </c>
      <c r="Q2233" s="5">
        <v>7.7950010000000001</v>
      </c>
      <c r="R2233" s="5">
        <v>7.7950010000000001</v>
      </c>
      <c r="S2233" s="1" t="s">
        <v>49</v>
      </c>
      <c r="T2233" s="7">
        <v>392118</v>
      </c>
      <c r="U2233" s="7">
        <v>321001</v>
      </c>
      <c r="V2233" s="7">
        <v>229251</v>
      </c>
      <c r="W2233" s="7">
        <v>171472</v>
      </c>
      <c r="X2233" s="7">
        <v>420960</v>
      </c>
      <c r="Y2233" s="7">
        <v>408437</v>
      </c>
      <c r="Z2233" s="7">
        <v>403953</v>
      </c>
      <c r="AA2233" s="7">
        <v>392118</v>
      </c>
      <c r="AB2233" s="5">
        <v>54.932000000000002</v>
      </c>
      <c r="AC2233" s="5">
        <v>59.609000000000002</v>
      </c>
      <c r="AD2233" s="5">
        <v>40.853999999999999</v>
      </c>
      <c r="AE2233" s="5">
        <v>44.142000000000003</v>
      </c>
      <c r="AF2233" s="7">
        <v>30582305</v>
      </c>
      <c r="AG2233" s="7">
        <v>30552938</v>
      </c>
      <c r="AH2233" s="7">
        <v>30023826</v>
      </c>
      <c r="AI2233" s="5">
        <v>87.55</v>
      </c>
      <c r="AJ2233" s="7">
        <v>189</v>
      </c>
      <c r="AK2233" s="7">
        <v>26863753</v>
      </c>
      <c r="AL2233" s="6">
        <v>654.40102300000001</v>
      </c>
      <c r="AM2233" s="7">
        <v>23826683</v>
      </c>
      <c r="AN2233" s="5">
        <v>77.654769999999999</v>
      </c>
    </row>
    <row r="2234" spans="1:40" x14ac:dyDescent="0.3">
      <c r="A2234" s="4" t="s">
        <v>2283</v>
      </c>
      <c r="B2234" s="2">
        <v>9221126</v>
      </c>
      <c r="C2234" s="1" t="s">
        <v>54</v>
      </c>
      <c r="D2234" s="5">
        <v>744.39296190000005</v>
      </c>
      <c r="E2234" s="6">
        <v>3075.0389610000002</v>
      </c>
      <c r="F2234" s="6">
        <v>3075.0389620000001</v>
      </c>
      <c r="G2234" s="5">
        <v>0.09</v>
      </c>
      <c r="H2234" s="5" t="s">
        <v>799</v>
      </c>
      <c r="I2234" s="5">
        <v>0.09</v>
      </c>
      <c r="J2234" s="5" t="s">
        <v>799</v>
      </c>
      <c r="K2234" s="5">
        <v>0.70861634012001995</v>
      </c>
      <c r="L2234" s="5">
        <v>0.68448102248307807</v>
      </c>
      <c r="M2234" s="5">
        <v>6.4632002558780801</v>
      </c>
      <c r="N2234" s="5" t="s">
        <v>42</v>
      </c>
      <c r="O2234" s="5" t="s">
        <v>42</v>
      </c>
      <c r="P2234" s="5">
        <v>8.1329799999999999</v>
      </c>
      <c r="Q2234" s="5">
        <v>20.493701999999999</v>
      </c>
      <c r="R2234" s="5">
        <v>32.1912709046941</v>
      </c>
      <c r="S2234" s="1" t="s">
        <v>49</v>
      </c>
      <c r="T2234" s="7">
        <v>216476</v>
      </c>
      <c r="U2234" s="7">
        <v>229291</v>
      </c>
      <c r="V2234" s="7">
        <v>140432</v>
      </c>
      <c r="W2234" s="7">
        <v>-74089</v>
      </c>
      <c r="X2234" s="7">
        <v>191281</v>
      </c>
      <c r="Y2234" s="7">
        <v>200734</v>
      </c>
      <c r="Z2234" s="7">
        <v>202896</v>
      </c>
      <c r="AA2234" s="7">
        <v>216476</v>
      </c>
      <c r="AB2234" s="5">
        <v>67.527000000000001</v>
      </c>
      <c r="AC2234" s="5">
        <v>52.354999999999997</v>
      </c>
      <c r="AD2234" s="5">
        <v>53.548000000000002</v>
      </c>
      <c r="AE2234" s="5">
        <v>38.517000000000003</v>
      </c>
      <c r="AF2234" s="7">
        <v>129685185</v>
      </c>
      <c r="AG2234" s="7">
        <v>130628662</v>
      </c>
      <c r="AH2234" s="7">
        <v>129985107</v>
      </c>
      <c r="AI2234" s="5">
        <v>57.36</v>
      </c>
      <c r="AJ2234" s="7">
        <v>231</v>
      </c>
      <c r="AK2234" s="7">
        <v>74391879</v>
      </c>
      <c r="AL2234" s="6">
        <v>427.00938500000001</v>
      </c>
      <c r="AM2234" s="7">
        <v>115965998</v>
      </c>
      <c r="AN2234" s="5">
        <v>89.42116</v>
      </c>
    </row>
    <row r="2235" spans="1:40" x14ac:dyDescent="0.3">
      <c r="A2235" s="4" t="s">
        <v>2284</v>
      </c>
      <c r="B2235" s="2">
        <v>4246977</v>
      </c>
      <c r="C2235" s="1" t="s">
        <v>41</v>
      </c>
      <c r="D2235" s="5">
        <v>743.01470125000003</v>
      </c>
      <c r="E2235" s="6">
        <v>5282.9747010000001</v>
      </c>
      <c r="F2235" s="6">
        <v>5890.8977009999999</v>
      </c>
      <c r="G2235" s="5">
        <v>-0.31</v>
      </c>
      <c r="H2235" s="5" t="s">
        <v>799</v>
      </c>
      <c r="I2235" s="5">
        <v>-0.31</v>
      </c>
      <c r="J2235" s="5" t="s">
        <v>799</v>
      </c>
      <c r="K2235" s="5">
        <v>0.26469618</v>
      </c>
      <c r="L2235" s="5">
        <v>0.26163129000000002</v>
      </c>
      <c r="M2235" s="5" t="s">
        <v>799</v>
      </c>
      <c r="N2235" s="5" t="s">
        <v>799</v>
      </c>
      <c r="O2235" s="5" t="s">
        <v>799</v>
      </c>
      <c r="P2235" s="5">
        <v>0.855653</v>
      </c>
      <c r="Q2235" s="5">
        <v>10.383822</v>
      </c>
      <c r="R2235" s="5">
        <v>10.383822</v>
      </c>
      <c r="S2235" s="1" t="s">
        <v>49</v>
      </c>
      <c r="T2235" s="7">
        <v>7613626</v>
      </c>
      <c r="U2235" s="7">
        <v>7468610</v>
      </c>
      <c r="V2235" s="7">
        <v>5277169</v>
      </c>
      <c r="W2235" s="7">
        <v>3476495</v>
      </c>
      <c r="X2235" s="7">
        <v>6174205</v>
      </c>
      <c r="Y2235" s="7">
        <v>6512866</v>
      </c>
      <c r="Z2235" s="7">
        <v>7241456</v>
      </c>
      <c r="AA2235" s="7">
        <v>7613626</v>
      </c>
      <c r="AB2235" s="5">
        <v>17.024999999999999</v>
      </c>
      <c r="AC2235" s="8">
        <v>16.39</v>
      </c>
      <c r="AD2235" s="8">
        <v>10.211</v>
      </c>
      <c r="AE2235" s="8">
        <v>7.77</v>
      </c>
      <c r="AF2235" s="7">
        <v>66933121</v>
      </c>
      <c r="AG2235" s="7">
        <v>66413750</v>
      </c>
      <c r="AH2235" s="7">
        <v>66010484</v>
      </c>
      <c r="AI2235" s="5">
        <v>45.73</v>
      </c>
      <c r="AJ2235" s="7">
        <v>184</v>
      </c>
      <c r="AK2235" s="7">
        <v>30259087</v>
      </c>
      <c r="AL2235" s="6">
        <v>339.80954700000001</v>
      </c>
      <c r="AM2235" s="7">
        <v>42116071</v>
      </c>
      <c r="AN2235" s="5">
        <v>63.65466</v>
      </c>
    </row>
    <row r="2236" spans="1:40" x14ac:dyDescent="0.3">
      <c r="A2236" s="4" t="s">
        <v>2285</v>
      </c>
      <c r="B2236" s="2">
        <v>4150169</v>
      </c>
      <c r="C2236" s="1" t="s">
        <v>54</v>
      </c>
      <c r="D2236" s="5">
        <v>578.66211589</v>
      </c>
      <c r="E2236" s="6">
        <v>1459.262115</v>
      </c>
      <c r="F2236" s="6" t="s">
        <v>42</v>
      </c>
      <c r="G2236" s="5">
        <v>-0.20200000000000001</v>
      </c>
      <c r="H2236" s="5">
        <v>28.524332999999999</v>
      </c>
      <c r="I2236" s="5">
        <v>-0.20200000000000001</v>
      </c>
      <c r="J2236" s="5">
        <v>28.524332999999999</v>
      </c>
      <c r="K2236" s="5">
        <v>0.96163005999999995</v>
      </c>
      <c r="L2236" s="5">
        <v>0.69470465000000003</v>
      </c>
      <c r="M2236" s="5">
        <v>6.0546480000000003</v>
      </c>
      <c r="N2236" s="5" t="s">
        <v>42</v>
      </c>
      <c r="O2236" s="5" t="s">
        <v>42</v>
      </c>
      <c r="P2236" s="5">
        <v>0.31023699999999999</v>
      </c>
      <c r="Q2236" s="5">
        <v>7.0803599999999998</v>
      </c>
      <c r="R2236" s="5">
        <v>7.0803599999999998</v>
      </c>
      <c r="S2236" s="1" t="s">
        <v>49</v>
      </c>
      <c r="T2236" s="7">
        <v>5108700</v>
      </c>
      <c r="U2236" s="7">
        <v>6323600</v>
      </c>
      <c r="V2236" s="7">
        <v>5675300</v>
      </c>
      <c r="W2236" s="7">
        <v>3466600</v>
      </c>
      <c r="X2236" s="7">
        <v>4703700</v>
      </c>
      <c r="Y2236" s="7">
        <v>4823800</v>
      </c>
      <c r="Z2236" s="7">
        <v>4941800</v>
      </c>
      <c r="AA2236" s="7">
        <v>5108700</v>
      </c>
      <c r="AB2236" s="5">
        <v>19.997</v>
      </c>
      <c r="AC2236" s="5">
        <v>18.928000000000001</v>
      </c>
      <c r="AD2236" s="8">
        <v>5.7469999999999999</v>
      </c>
      <c r="AE2236" s="8">
        <v>3.2189999999999999</v>
      </c>
      <c r="AF2236" s="7">
        <v>31844922</v>
      </c>
      <c r="AG2236" s="7">
        <v>33692179</v>
      </c>
      <c r="AH2236" s="7">
        <v>34255939</v>
      </c>
      <c r="AI2236" s="5">
        <v>76.97</v>
      </c>
      <c r="AJ2236" s="7">
        <v>183</v>
      </c>
      <c r="AK2236" s="7">
        <v>24511432</v>
      </c>
      <c r="AL2236" s="6">
        <v>445.37271900000002</v>
      </c>
      <c r="AM2236" s="7">
        <v>24538328</v>
      </c>
      <c r="AN2236" s="5">
        <v>77.050389999999993</v>
      </c>
    </row>
    <row r="2237" spans="1:40" x14ac:dyDescent="0.3">
      <c r="A2237" s="4" t="s">
        <v>2286</v>
      </c>
      <c r="B2237" s="2">
        <v>103044</v>
      </c>
      <c r="C2237" s="1" t="s">
        <v>54</v>
      </c>
      <c r="D2237" s="5">
        <v>784.87951017</v>
      </c>
      <c r="E2237" s="6">
        <v>233.45250999999999</v>
      </c>
      <c r="F2237" s="6">
        <v>233.45251000000007</v>
      </c>
      <c r="G2237" s="8">
        <v>6.07</v>
      </c>
      <c r="H2237" s="5">
        <v>1.0950987564008801</v>
      </c>
      <c r="I2237" s="8">
        <v>6.07</v>
      </c>
      <c r="J2237" s="5">
        <v>1.0950987564008801</v>
      </c>
      <c r="K2237" s="5">
        <v>0.32661662351494003</v>
      </c>
      <c r="L2237" s="5">
        <v>0.31646021772148197</v>
      </c>
      <c r="M2237" s="5" t="s">
        <v>42</v>
      </c>
      <c r="N2237" s="5" t="s">
        <v>42</v>
      </c>
      <c r="O2237" s="5" t="s">
        <v>42</v>
      </c>
      <c r="P2237" s="5">
        <v>0.51685000000000003</v>
      </c>
      <c r="Q2237" s="5">
        <v>0.86809800000000004</v>
      </c>
      <c r="R2237" s="5">
        <v>0.23947359476312999</v>
      </c>
      <c r="S2237" s="1" t="s">
        <v>49</v>
      </c>
      <c r="T2237" s="7">
        <v>548587</v>
      </c>
      <c r="U2237" s="7">
        <v>555895</v>
      </c>
      <c r="V2237" s="7">
        <v>527605</v>
      </c>
      <c r="W2237" s="7">
        <v>468811</v>
      </c>
      <c r="X2237" s="7">
        <v>481414</v>
      </c>
      <c r="Y2237" s="7">
        <v>521802</v>
      </c>
      <c r="Z2237" s="7">
        <v>539006</v>
      </c>
      <c r="AA2237" s="7">
        <v>548587</v>
      </c>
      <c r="AB2237" s="5">
        <v>69.915999999999997</v>
      </c>
      <c r="AC2237" s="8">
        <v>69.17</v>
      </c>
      <c r="AD2237" s="5">
        <v>61.588999999999999</v>
      </c>
      <c r="AE2237" s="5">
        <v>58.539000000000001</v>
      </c>
      <c r="AF2237" s="7">
        <v>52361292</v>
      </c>
      <c r="AG2237" s="7">
        <v>52322186</v>
      </c>
      <c r="AH2237" s="7">
        <v>52257806</v>
      </c>
      <c r="AI2237" s="5">
        <v>87.31</v>
      </c>
      <c r="AJ2237" s="7">
        <v>301</v>
      </c>
      <c r="AK2237" s="7">
        <v>45776648</v>
      </c>
      <c r="AL2237" s="6">
        <v>685.27642000000003</v>
      </c>
      <c r="AM2237" s="7">
        <v>49624169</v>
      </c>
      <c r="AN2237" s="5">
        <v>94.648129999999995</v>
      </c>
    </row>
    <row r="2238" spans="1:40" x14ac:dyDescent="0.3">
      <c r="A2238" s="4" t="s">
        <v>2287</v>
      </c>
      <c r="B2238" s="2">
        <v>5721903</v>
      </c>
      <c r="C2238" s="1" t="s">
        <v>54</v>
      </c>
      <c r="D2238" s="5">
        <v>673.49065407000001</v>
      </c>
      <c r="E2238" s="6">
        <v>1008.912974</v>
      </c>
      <c r="F2238" s="6" t="s">
        <v>42</v>
      </c>
      <c r="G2238" s="5">
        <v>-0.23799999999999999</v>
      </c>
      <c r="H2238" s="5">
        <v>27.485714000000002</v>
      </c>
      <c r="I2238" s="5">
        <v>-0.23799999999999999</v>
      </c>
      <c r="J2238" s="5">
        <v>27.485714000000002</v>
      </c>
      <c r="K2238" s="5">
        <v>0.89755551</v>
      </c>
      <c r="L2238" s="5">
        <v>0.89755551</v>
      </c>
      <c r="M2238" s="5">
        <v>5.6721700000000004</v>
      </c>
      <c r="N2238" s="5" t="s">
        <v>42</v>
      </c>
      <c r="O2238" s="5" t="s">
        <v>42</v>
      </c>
      <c r="P2238" s="5">
        <v>23.337109000000002</v>
      </c>
      <c r="Q2238" s="5" t="s">
        <v>42</v>
      </c>
      <c r="R2238" s="5" t="s">
        <v>42</v>
      </c>
      <c r="S2238" s="1" t="s">
        <v>49</v>
      </c>
      <c r="T2238" s="7">
        <v>43081.747000000003</v>
      </c>
      <c r="U2238" s="7">
        <v>44140.135999999999</v>
      </c>
      <c r="V2238" s="7">
        <v>41224.453000000001</v>
      </c>
      <c r="W2238" s="7">
        <v>33126.665999999997</v>
      </c>
      <c r="X2238" s="7">
        <v>43232.131000000001</v>
      </c>
      <c r="Y2238" s="7">
        <v>43156.938999999998</v>
      </c>
      <c r="Z2238" s="7">
        <v>43081.747000000003</v>
      </c>
      <c r="AA2238" s="7">
        <v>43865.81</v>
      </c>
      <c r="AB2238" s="8">
        <v>100</v>
      </c>
      <c r="AC2238" s="8">
        <v>100</v>
      </c>
      <c r="AD2238" s="5" t="s">
        <v>42</v>
      </c>
      <c r="AE2238" s="5" t="s">
        <v>42</v>
      </c>
      <c r="AF2238" s="7">
        <v>139968594</v>
      </c>
      <c r="AG2238" s="7">
        <v>139968594</v>
      </c>
      <c r="AH2238" s="7">
        <v>139968594</v>
      </c>
      <c r="AI2238" s="5">
        <v>27.06</v>
      </c>
      <c r="AJ2238" s="7">
        <v>120</v>
      </c>
      <c r="AK2238" s="7">
        <v>37889198</v>
      </c>
      <c r="AL2238" s="6">
        <v>182.24704199999999</v>
      </c>
      <c r="AM2238" s="7" t="s">
        <v>42</v>
      </c>
      <c r="AN2238" s="5" t="s">
        <v>42</v>
      </c>
    </row>
    <row r="2239" spans="1:40" x14ac:dyDescent="0.3">
      <c r="A2239" s="4" t="s">
        <v>2288</v>
      </c>
      <c r="B2239" s="2">
        <v>4973646</v>
      </c>
      <c r="C2239" s="1" t="s">
        <v>54</v>
      </c>
      <c r="D2239" s="5">
        <v>705.46668113999999</v>
      </c>
      <c r="E2239" s="6" t="s">
        <v>42</v>
      </c>
      <c r="F2239" s="6">
        <v>6270.7206809999998</v>
      </c>
      <c r="G2239" s="5">
        <v>-0.19</v>
      </c>
      <c r="H2239" s="5" t="s">
        <v>799</v>
      </c>
      <c r="I2239" s="5">
        <v>-0.19</v>
      </c>
      <c r="J2239" s="5" t="s">
        <v>799</v>
      </c>
      <c r="K2239" s="5">
        <v>0.68251813876003797</v>
      </c>
      <c r="L2239" s="5">
        <v>0.68241810135146197</v>
      </c>
      <c r="M2239" s="5">
        <v>5.3092148958724703</v>
      </c>
      <c r="N2239" s="5" t="s">
        <v>42</v>
      </c>
      <c r="O2239" s="5" t="s">
        <v>42</v>
      </c>
      <c r="P2239" s="5" t="s">
        <v>42</v>
      </c>
      <c r="Q2239" s="5" t="s">
        <v>42</v>
      </c>
      <c r="R2239" s="5">
        <v>14.088467838713401</v>
      </c>
      <c r="S2239" s="1" t="s">
        <v>49</v>
      </c>
      <c r="T2239" s="7">
        <v>202809</v>
      </c>
      <c r="U2239" s="7">
        <v>205067</v>
      </c>
      <c r="V2239" s="7">
        <v>172568</v>
      </c>
      <c r="W2239" s="7">
        <v>143157</v>
      </c>
      <c r="X2239" s="7">
        <v>192098</v>
      </c>
      <c r="Y2239" s="7">
        <v>195133</v>
      </c>
      <c r="Z2239" s="7">
        <v>198404</v>
      </c>
      <c r="AA2239" s="7">
        <v>202809</v>
      </c>
      <c r="AB2239" s="5">
        <v>59.593000000000004</v>
      </c>
      <c r="AC2239" s="5">
        <v>69.460999999999999</v>
      </c>
      <c r="AD2239" s="5" t="s">
        <v>42</v>
      </c>
      <c r="AE2239" s="5" t="s">
        <v>42</v>
      </c>
      <c r="AF2239" s="7">
        <v>69333208</v>
      </c>
      <c r="AG2239" s="7">
        <v>69333208</v>
      </c>
      <c r="AH2239" s="7">
        <v>69106061</v>
      </c>
      <c r="AI2239" s="5">
        <v>60.74</v>
      </c>
      <c r="AJ2239" s="7">
        <v>207</v>
      </c>
      <c r="AK2239" s="7">
        <v>42259794</v>
      </c>
      <c r="AL2239" s="6">
        <v>428.51431100000002</v>
      </c>
      <c r="AM2239" s="7">
        <v>58357160</v>
      </c>
      <c r="AN2239" s="5">
        <v>83.879450000000006</v>
      </c>
    </row>
    <row r="2240" spans="1:40" x14ac:dyDescent="0.3">
      <c r="A2240" s="4" t="s">
        <v>2289</v>
      </c>
      <c r="B2240" s="2">
        <v>13523409</v>
      </c>
      <c r="C2240" s="1" t="s">
        <v>41</v>
      </c>
      <c r="D2240" s="5">
        <v>720.95456909999996</v>
      </c>
      <c r="E2240" s="6">
        <v>310.59056900000002</v>
      </c>
      <c r="F2240" s="6" t="s">
        <v>42</v>
      </c>
      <c r="G2240" s="5">
        <v>-0.11</v>
      </c>
      <c r="H2240" s="5" t="s">
        <v>799</v>
      </c>
      <c r="I2240" s="5">
        <v>-0.11</v>
      </c>
      <c r="J2240" s="5" t="s">
        <v>799</v>
      </c>
      <c r="K2240" s="5">
        <v>1.6017587900000001</v>
      </c>
      <c r="L2240" s="5">
        <v>1.6017587900000001</v>
      </c>
      <c r="M2240" s="5" t="s">
        <v>799</v>
      </c>
      <c r="N2240" s="5" t="s">
        <v>42</v>
      </c>
      <c r="O2240" s="5" t="s">
        <v>42</v>
      </c>
      <c r="P2240" s="5" t="s">
        <v>42</v>
      </c>
      <c r="Q2240" s="5" t="s">
        <v>799</v>
      </c>
      <c r="R2240" s="5">
        <v>-2.2836029999999998</v>
      </c>
      <c r="S2240" s="1" t="s">
        <v>49</v>
      </c>
      <c r="T2240" s="7" t="s">
        <v>42</v>
      </c>
      <c r="U2240" s="7" t="s">
        <v>42</v>
      </c>
      <c r="V2240" s="7" t="s">
        <v>42</v>
      </c>
      <c r="W2240" s="7" t="s">
        <v>42</v>
      </c>
      <c r="X2240" s="7" t="s">
        <v>42</v>
      </c>
      <c r="Y2240" s="7" t="s">
        <v>42</v>
      </c>
      <c r="Z2240" s="7" t="s">
        <v>42</v>
      </c>
      <c r="AA2240" s="7" t="s">
        <v>42</v>
      </c>
      <c r="AB2240" s="5" t="s">
        <v>42</v>
      </c>
      <c r="AC2240" s="5" t="s">
        <v>42</v>
      </c>
      <c r="AD2240" s="5" t="s">
        <v>42</v>
      </c>
      <c r="AE2240" s="5" t="s">
        <v>42</v>
      </c>
      <c r="AF2240" s="7">
        <v>282690975</v>
      </c>
      <c r="AG2240" s="7">
        <v>273039997</v>
      </c>
      <c r="AH2240" s="7">
        <v>150537752</v>
      </c>
      <c r="AI2240" s="5">
        <v>69.59</v>
      </c>
      <c r="AJ2240" s="7">
        <v>158</v>
      </c>
      <c r="AK2240" s="7">
        <v>196747894</v>
      </c>
      <c r="AL2240" s="6">
        <v>501.70712900000001</v>
      </c>
      <c r="AM2240" s="7">
        <v>213115447</v>
      </c>
      <c r="AN2240" s="5">
        <v>75.378450000000001</v>
      </c>
    </row>
    <row r="2241" spans="1:40" x14ac:dyDescent="0.3">
      <c r="A2241" s="4" t="s">
        <v>2290</v>
      </c>
      <c r="B2241" s="2">
        <v>113567</v>
      </c>
      <c r="C2241" s="1" t="s">
        <v>41</v>
      </c>
      <c r="D2241" s="5">
        <v>721.22138772000005</v>
      </c>
      <c r="E2241" s="6" t="s">
        <v>42</v>
      </c>
      <c r="F2241" s="6">
        <v>1176.007388</v>
      </c>
      <c r="G2241" s="8">
        <v>1.216</v>
      </c>
      <c r="H2241" s="5">
        <v>8.9718875502007993</v>
      </c>
      <c r="I2241" s="8">
        <v>1.216</v>
      </c>
      <c r="J2241" s="5">
        <v>8.9718875502007993</v>
      </c>
      <c r="K2241" s="5">
        <v>1.3510538898317501</v>
      </c>
      <c r="L2241" s="5">
        <v>1.2364654642892099</v>
      </c>
      <c r="M2241" s="5">
        <v>28.242730999999999</v>
      </c>
      <c r="N2241" s="5" t="s">
        <v>42</v>
      </c>
      <c r="O2241" s="5" t="s">
        <v>42</v>
      </c>
      <c r="P2241" s="5" t="s">
        <v>42</v>
      </c>
      <c r="Q2241" s="5" t="s">
        <v>42</v>
      </c>
      <c r="R2241" s="5" t="s">
        <v>42</v>
      </c>
      <c r="S2241" s="1" t="s">
        <v>49</v>
      </c>
      <c r="T2241" s="7">
        <v>225269</v>
      </c>
      <c r="U2241" s="7">
        <v>189821</v>
      </c>
      <c r="V2241" s="7">
        <v>179224</v>
      </c>
      <c r="W2241" s="7">
        <v>167418</v>
      </c>
      <c r="X2241" s="7">
        <v>228872</v>
      </c>
      <c r="Y2241" s="7">
        <v>228729</v>
      </c>
      <c r="Z2241" s="7">
        <v>227383</v>
      </c>
      <c r="AA2241" s="7">
        <v>225269</v>
      </c>
      <c r="AB2241" s="5" t="s">
        <v>42</v>
      </c>
      <c r="AC2241" s="5" t="s">
        <v>42</v>
      </c>
      <c r="AD2241" s="5" t="s">
        <v>42</v>
      </c>
      <c r="AE2241" s="5" t="s">
        <v>42</v>
      </c>
      <c r="AF2241" s="7">
        <v>16142433</v>
      </c>
      <c r="AG2241" s="7">
        <v>16137646</v>
      </c>
      <c r="AH2241" s="7">
        <v>16023350</v>
      </c>
      <c r="AI2241" s="8">
        <v>63.33</v>
      </c>
      <c r="AJ2241" s="7">
        <v>198</v>
      </c>
      <c r="AK2241" s="7">
        <v>10223122</v>
      </c>
      <c r="AL2241" s="6">
        <v>456.76909000000001</v>
      </c>
      <c r="AM2241" s="7">
        <v>15660607</v>
      </c>
      <c r="AN2241" s="5">
        <v>97.018190000000004</v>
      </c>
    </row>
    <row r="2242" spans="1:40" x14ac:dyDescent="0.3">
      <c r="A2242" s="4" t="s">
        <v>2291</v>
      </c>
      <c r="B2242" s="2">
        <v>4281629</v>
      </c>
      <c r="C2242" s="1" t="s">
        <v>41</v>
      </c>
      <c r="D2242" s="5">
        <v>736.08375239999998</v>
      </c>
      <c r="E2242" s="6">
        <v>1792.597632</v>
      </c>
      <c r="F2242" s="6">
        <v>1791.9447519999999</v>
      </c>
      <c r="G2242" s="5">
        <v>0.253</v>
      </c>
      <c r="H2242" s="5" t="s">
        <v>799</v>
      </c>
      <c r="I2242" s="5">
        <v>0.253</v>
      </c>
      <c r="J2242" s="5" t="s">
        <v>799</v>
      </c>
      <c r="K2242" s="5">
        <v>0.85030651000000002</v>
      </c>
      <c r="L2242" s="5">
        <v>0.85030651000000002</v>
      </c>
      <c r="M2242" s="5">
        <v>2.3908809999999998</v>
      </c>
      <c r="N2242" s="5" t="s">
        <v>42</v>
      </c>
      <c r="O2242" s="5" t="s">
        <v>42</v>
      </c>
      <c r="P2242" s="5">
        <v>7.198124</v>
      </c>
      <c r="Q2242" s="5" t="s">
        <v>42</v>
      </c>
      <c r="R2242" s="5">
        <v>66.052738855099705</v>
      </c>
      <c r="S2242" s="1" t="s">
        <v>49</v>
      </c>
      <c r="T2242" s="7">
        <v>209328.883</v>
      </c>
      <c r="U2242" s="7">
        <v>181002.46</v>
      </c>
      <c r="V2242" s="7">
        <v>165105.70800000001</v>
      </c>
      <c r="W2242" s="7">
        <v>172103.726</v>
      </c>
      <c r="X2242" s="7">
        <v>249036.77499999999</v>
      </c>
      <c r="Y2242" s="7">
        <v>232315.22899999999</v>
      </c>
      <c r="Z2242" s="7">
        <v>214749.842</v>
      </c>
      <c r="AA2242" s="7">
        <v>209328.883</v>
      </c>
      <c r="AB2242" s="8">
        <v>100</v>
      </c>
      <c r="AC2242" s="8">
        <v>100</v>
      </c>
      <c r="AD2242" s="5" t="s">
        <v>42</v>
      </c>
      <c r="AE2242" s="5" t="s">
        <v>42</v>
      </c>
      <c r="AF2242" s="7">
        <v>85591134</v>
      </c>
      <c r="AG2242" s="7">
        <v>85591134</v>
      </c>
      <c r="AH2242" s="7">
        <v>57767264</v>
      </c>
      <c r="AI2242" s="5">
        <v>20.54</v>
      </c>
      <c r="AJ2242" s="7">
        <v>164</v>
      </c>
      <c r="AK2242" s="7">
        <v>17581444</v>
      </c>
      <c r="AL2242" s="6">
        <v>151.20041800000001</v>
      </c>
      <c r="AM2242" s="7" t="s">
        <v>42</v>
      </c>
      <c r="AN2242" s="5" t="s">
        <v>42</v>
      </c>
    </row>
    <row r="2243" spans="1:40" x14ac:dyDescent="0.3">
      <c r="A2243" s="4" t="s">
        <v>2292</v>
      </c>
      <c r="B2243" s="2">
        <v>7389138</v>
      </c>
      <c r="C2243" s="1" t="s">
        <v>54</v>
      </c>
      <c r="D2243" s="5">
        <v>645.04512079999995</v>
      </c>
      <c r="E2243" s="6">
        <v>468.64512000000002</v>
      </c>
      <c r="F2243" s="6">
        <v>428.94512099999997</v>
      </c>
      <c r="G2243" s="5">
        <v>-0.33900000000000002</v>
      </c>
      <c r="H2243" s="5" t="s">
        <v>799</v>
      </c>
      <c r="I2243" s="5">
        <v>-0.33900000000000002</v>
      </c>
      <c r="J2243" s="5" t="s">
        <v>799</v>
      </c>
      <c r="K2243" s="5">
        <v>2.6471918564183898</v>
      </c>
      <c r="L2243" s="5">
        <v>2.0470319379901998</v>
      </c>
      <c r="M2243" s="5">
        <v>205.57090530125399</v>
      </c>
      <c r="N2243" s="5" t="s">
        <v>42</v>
      </c>
      <c r="O2243" s="5" t="s">
        <v>42</v>
      </c>
      <c r="P2243" s="5">
        <v>1.4001950000000001</v>
      </c>
      <c r="Q2243" s="5" t="s">
        <v>799</v>
      </c>
      <c r="R2243" s="5">
        <v>-4.5710329999999999</v>
      </c>
      <c r="S2243" s="1" t="s">
        <v>49</v>
      </c>
      <c r="T2243" s="7">
        <v>209700</v>
      </c>
      <c r="U2243" s="7">
        <v>119700</v>
      </c>
      <c r="V2243" s="7">
        <v>91200</v>
      </c>
      <c r="W2243" s="7">
        <v>51600</v>
      </c>
      <c r="X2243" s="7">
        <v>334700</v>
      </c>
      <c r="Y2243" s="7">
        <v>296900</v>
      </c>
      <c r="Z2243" s="7">
        <v>255000</v>
      </c>
      <c r="AA2243" s="7">
        <v>209700</v>
      </c>
      <c r="AB2243" s="5">
        <v>13.352</v>
      </c>
      <c r="AC2243" s="5">
        <v>41.619</v>
      </c>
      <c r="AD2243" s="5">
        <v>-119.742</v>
      </c>
      <c r="AE2243" s="5">
        <v>-32.655999999999999</v>
      </c>
      <c r="AF2243" s="7">
        <v>25232297</v>
      </c>
      <c r="AG2243" s="7">
        <v>24891528</v>
      </c>
      <c r="AH2243" s="7">
        <v>23891930</v>
      </c>
      <c r="AI2243" s="5">
        <v>39.159999999999997</v>
      </c>
      <c r="AJ2243" s="7">
        <v>116</v>
      </c>
      <c r="AK2243" s="7">
        <v>9538241</v>
      </c>
      <c r="AL2243" s="6">
        <v>252.572621</v>
      </c>
      <c r="AM2243" s="7">
        <v>17159347</v>
      </c>
      <c r="AN2243" s="5">
        <v>70.441509999999994</v>
      </c>
    </row>
    <row r="2244" spans="1:40" x14ac:dyDescent="0.3">
      <c r="A2244" s="4" t="s">
        <v>2293</v>
      </c>
      <c r="B2244" s="2">
        <v>10858982</v>
      </c>
      <c r="C2244" s="1" t="s">
        <v>41</v>
      </c>
      <c r="D2244" s="5">
        <v>781.55771255000002</v>
      </c>
      <c r="E2244" s="6">
        <v>1084.730712</v>
      </c>
      <c r="F2244" s="6" t="s">
        <v>42</v>
      </c>
      <c r="G2244" s="5">
        <v>-0.7</v>
      </c>
      <c r="H2244" s="5" t="s">
        <v>799</v>
      </c>
      <c r="I2244" s="5">
        <v>-0.7</v>
      </c>
      <c r="J2244" s="5" t="s">
        <v>799</v>
      </c>
      <c r="K2244" s="5" t="s">
        <v>799</v>
      </c>
      <c r="L2244" s="5">
        <v>2.26004922</v>
      </c>
      <c r="M2244" s="5" t="s">
        <v>799</v>
      </c>
      <c r="N2244" s="5" t="s">
        <v>42</v>
      </c>
      <c r="O2244" s="5" t="s">
        <v>42</v>
      </c>
      <c r="P2244" s="5">
        <v>3.9171269999999998</v>
      </c>
      <c r="Q2244" s="5">
        <v>62.184491000000001</v>
      </c>
      <c r="R2244" s="5">
        <v>62.184491000000001</v>
      </c>
      <c r="S2244" s="1" t="s">
        <v>49</v>
      </c>
      <c r="T2244" s="7">
        <v>288945</v>
      </c>
      <c r="U2244" s="7">
        <v>883001</v>
      </c>
      <c r="V2244" s="7">
        <v>799240</v>
      </c>
      <c r="W2244" s="7">
        <v>284098</v>
      </c>
      <c r="X2244" s="7">
        <v>276920</v>
      </c>
      <c r="Y2244" s="7">
        <v>278585</v>
      </c>
      <c r="Z2244" s="7">
        <v>274099</v>
      </c>
      <c r="AA2244" s="7">
        <v>288945</v>
      </c>
      <c r="AB2244" s="5">
        <v>48.521999999999998</v>
      </c>
      <c r="AC2244" s="8">
        <v>46.36</v>
      </c>
      <c r="AD2244" s="8">
        <v>5.4980000000000002</v>
      </c>
      <c r="AE2244" s="5">
        <v>0.374</v>
      </c>
      <c r="AF2244" s="7">
        <v>141589000</v>
      </c>
      <c r="AG2244" s="7">
        <v>141489000</v>
      </c>
      <c r="AH2244" s="7">
        <v>131945000</v>
      </c>
      <c r="AI2244" s="5">
        <v>75.48</v>
      </c>
      <c r="AJ2244" s="7">
        <v>276</v>
      </c>
      <c r="AK2244" s="7">
        <v>107061268</v>
      </c>
      <c r="AL2244" s="6">
        <v>589.90758600000004</v>
      </c>
      <c r="AM2244" s="7">
        <v>98454077</v>
      </c>
      <c r="AN2244" s="5">
        <v>69.410349999999994</v>
      </c>
    </row>
    <row r="2245" spans="1:40" x14ac:dyDescent="0.3">
      <c r="A2245" s="4" t="s">
        <v>2294</v>
      </c>
      <c r="B2245" s="2">
        <v>5233242</v>
      </c>
      <c r="C2245" s="1" t="s">
        <v>41</v>
      </c>
      <c r="D2245" s="5">
        <v>688.97692819999997</v>
      </c>
      <c r="E2245" s="6">
        <v>1089.0689279999999</v>
      </c>
      <c r="F2245" s="6" t="s">
        <v>42</v>
      </c>
      <c r="G2245" s="5">
        <v>-7.3999999999999996E-2</v>
      </c>
      <c r="H2245" s="5" t="s">
        <v>799</v>
      </c>
      <c r="I2245" s="5">
        <v>-7.3999999999999996E-2</v>
      </c>
      <c r="J2245" s="5" t="s">
        <v>799</v>
      </c>
      <c r="K2245" s="5" t="s">
        <v>799</v>
      </c>
      <c r="L2245" s="5">
        <v>4.6309314600000002</v>
      </c>
      <c r="M2245" s="5">
        <v>23.792325000000002</v>
      </c>
      <c r="N2245" s="5" t="s">
        <v>42</v>
      </c>
      <c r="O2245" s="5" t="s">
        <v>42</v>
      </c>
      <c r="P2245" s="5">
        <v>1.9620709999999999</v>
      </c>
      <c r="Q2245" s="5">
        <v>19.210274999999999</v>
      </c>
      <c r="R2245" s="5">
        <v>19.210274999999999</v>
      </c>
      <c r="S2245" s="1" t="s">
        <v>49</v>
      </c>
      <c r="T2245" s="7">
        <v>512345</v>
      </c>
      <c r="U2245" s="7">
        <v>512117</v>
      </c>
      <c r="V2245" s="7">
        <v>430898</v>
      </c>
      <c r="W2245" s="7">
        <v>321161</v>
      </c>
      <c r="X2245" s="7">
        <v>555061</v>
      </c>
      <c r="Y2245" s="7">
        <v>536891</v>
      </c>
      <c r="Z2245" s="7">
        <v>522743</v>
      </c>
      <c r="AA2245" s="7">
        <v>512345</v>
      </c>
      <c r="AB2245" s="5">
        <v>64.057000000000002</v>
      </c>
      <c r="AC2245" s="5">
        <v>66.995999999999995</v>
      </c>
      <c r="AD2245" s="8">
        <v>5.6310000000000002</v>
      </c>
      <c r="AE2245" s="8">
        <v>9.077</v>
      </c>
      <c r="AF2245" s="7">
        <v>65337432</v>
      </c>
      <c r="AG2245" s="7">
        <v>65172159</v>
      </c>
      <c r="AH2245" s="7">
        <v>62964482</v>
      </c>
      <c r="AI2245" s="5">
        <v>32.42</v>
      </c>
      <c r="AJ2245" s="7">
        <v>163</v>
      </c>
      <c r="AK2245" s="7">
        <v>21193811</v>
      </c>
      <c r="AL2245" s="6">
        <v>223.382767</v>
      </c>
      <c r="AM2245" s="7">
        <v>33472628</v>
      </c>
      <c r="AN2245" s="5">
        <v>51.206580000000002</v>
      </c>
    </row>
    <row r="2246" spans="1:40" x14ac:dyDescent="0.3">
      <c r="A2246" s="4" t="s">
        <v>2295</v>
      </c>
      <c r="B2246" s="2">
        <v>19304791</v>
      </c>
      <c r="C2246" s="1" t="s">
        <v>54</v>
      </c>
      <c r="D2246" s="5">
        <v>827.07109247999995</v>
      </c>
      <c r="E2246" s="6">
        <v>1025.2547119999999</v>
      </c>
      <c r="F2246" s="6" t="s">
        <v>42</v>
      </c>
      <c r="G2246" s="5">
        <v>0.10288609540530774</v>
      </c>
      <c r="H2246" s="5">
        <v>104.387828</v>
      </c>
      <c r="I2246" s="5">
        <v>0.10288609540530774</v>
      </c>
      <c r="J2246" s="5">
        <v>104.387828</v>
      </c>
      <c r="K2246" s="5" t="s">
        <v>799</v>
      </c>
      <c r="L2246" s="5" t="s">
        <v>799</v>
      </c>
      <c r="M2246" s="5" t="s">
        <v>42</v>
      </c>
      <c r="N2246" s="5" t="s">
        <v>42</v>
      </c>
      <c r="O2246" s="5" t="s">
        <v>42</v>
      </c>
      <c r="P2246" s="5">
        <v>1.247112</v>
      </c>
      <c r="Q2246" s="5">
        <v>30.204892999999998</v>
      </c>
      <c r="R2246" s="5">
        <v>30.204892999999998</v>
      </c>
      <c r="S2246" s="1" t="s">
        <v>49</v>
      </c>
      <c r="T2246" s="7">
        <v>761578.99797554652</v>
      </c>
      <c r="U2246" s="7">
        <v>746170.96876337507</v>
      </c>
      <c r="V2246" s="7">
        <v>622587.16981711204</v>
      </c>
      <c r="W2246" s="7">
        <v>366467.57269307732</v>
      </c>
      <c r="X2246" s="7">
        <v>800818.41143559176</v>
      </c>
      <c r="Y2246" s="7">
        <v>793890.51146535599</v>
      </c>
      <c r="Z2246" s="7">
        <v>784214.93293994735</v>
      </c>
      <c r="AA2246" s="7">
        <v>761578.99797554652</v>
      </c>
      <c r="AB2246" s="5">
        <v>51.351999999999997</v>
      </c>
      <c r="AC2246" s="5">
        <v>49.362000000000002</v>
      </c>
      <c r="AD2246" s="5">
        <v>-8.1029999999999998</v>
      </c>
      <c r="AE2246" s="8">
        <v>2.794</v>
      </c>
      <c r="AF2246" s="7">
        <v>116965064</v>
      </c>
      <c r="AG2246" s="7">
        <v>117173212</v>
      </c>
      <c r="AH2246" s="7">
        <v>121275270</v>
      </c>
      <c r="AI2246" s="5">
        <v>10.46</v>
      </c>
      <c r="AJ2246" s="7">
        <v>35</v>
      </c>
      <c r="AK2246" s="7">
        <v>12505353</v>
      </c>
      <c r="AL2246" s="6">
        <v>86.537042</v>
      </c>
      <c r="AM2246" s="7">
        <v>26600531</v>
      </c>
      <c r="AN2246" s="5">
        <v>22.256329999999998</v>
      </c>
    </row>
    <row r="2247" spans="1:40" x14ac:dyDescent="0.3">
      <c r="A2247" s="4" t="s">
        <v>2296</v>
      </c>
      <c r="B2247" s="2">
        <v>4811589</v>
      </c>
      <c r="C2247" s="1" t="s">
        <v>41</v>
      </c>
      <c r="D2247" s="5">
        <v>936.36330768000005</v>
      </c>
      <c r="E2247" s="6">
        <v>804.17630699999995</v>
      </c>
      <c r="F2247" s="6" t="s">
        <v>42</v>
      </c>
      <c r="G2247" s="5">
        <v>-0.13700000000000001</v>
      </c>
      <c r="H2247" s="5" t="s">
        <v>799</v>
      </c>
      <c r="I2247" s="5">
        <v>-0.13700000000000001</v>
      </c>
      <c r="J2247" s="5" t="s">
        <v>799</v>
      </c>
      <c r="K2247" s="5">
        <v>7.7856135400000008</v>
      </c>
      <c r="L2247" s="5">
        <v>7.7856135400000008</v>
      </c>
      <c r="M2247" s="5" t="s">
        <v>799</v>
      </c>
      <c r="N2247" s="5" t="s">
        <v>42</v>
      </c>
      <c r="O2247" s="5" t="s">
        <v>42</v>
      </c>
      <c r="P2247" s="5" t="s">
        <v>42</v>
      </c>
      <c r="Q2247" s="5" t="s">
        <v>42</v>
      </c>
      <c r="R2247" s="5" t="s">
        <v>42</v>
      </c>
      <c r="S2247" s="1" t="s">
        <v>43</v>
      </c>
      <c r="T2247" s="7" t="s">
        <v>42</v>
      </c>
      <c r="U2247" s="7" t="s">
        <v>42</v>
      </c>
      <c r="V2247" s="7" t="s">
        <v>42</v>
      </c>
      <c r="W2247" s="7" t="s">
        <v>42</v>
      </c>
      <c r="X2247" s="7" t="s">
        <v>42</v>
      </c>
      <c r="Y2247" s="7" t="s">
        <v>42</v>
      </c>
      <c r="Z2247" s="7" t="s">
        <v>42</v>
      </c>
      <c r="AA2247" s="7" t="s">
        <v>42</v>
      </c>
      <c r="AB2247" s="5" t="s">
        <v>42</v>
      </c>
      <c r="AC2247" s="5" t="s">
        <v>42</v>
      </c>
      <c r="AD2247" s="5" t="s">
        <v>42</v>
      </c>
      <c r="AE2247" s="5" t="s">
        <v>42</v>
      </c>
      <c r="AF2247" s="7">
        <v>84795517</v>
      </c>
      <c r="AG2247" s="7">
        <v>84795517</v>
      </c>
      <c r="AH2247" s="7">
        <v>82066511</v>
      </c>
      <c r="AI2247" s="5">
        <v>32.17</v>
      </c>
      <c r="AJ2247" s="7">
        <v>178</v>
      </c>
      <c r="AK2247" s="7">
        <v>27286373</v>
      </c>
      <c r="AL2247" s="6">
        <v>301.241557</v>
      </c>
      <c r="AM2247" s="7">
        <v>82225886</v>
      </c>
      <c r="AN2247" s="5">
        <v>96.946749999999994</v>
      </c>
    </row>
    <row r="2248" spans="1:40" x14ac:dyDescent="0.3">
      <c r="A2248" s="4" t="s">
        <v>2297</v>
      </c>
      <c r="B2248" s="2">
        <v>100750</v>
      </c>
      <c r="C2248" s="1" t="s">
        <v>41</v>
      </c>
      <c r="D2248" s="5">
        <v>702.06640107999999</v>
      </c>
      <c r="E2248" s="6" t="s">
        <v>42</v>
      </c>
      <c r="F2248" s="6">
        <v>1844.7664010000003</v>
      </c>
      <c r="G2248" s="5">
        <v>0.41</v>
      </c>
      <c r="H2248" s="5">
        <v>34.170212765957402</v>
      </c>
      <c r="I2248" s="5">
        <v>0.41</v>
      </c>
      <c r="J2248" s="5">
        <v>34.170212765957402</v>
      </c>
      <c r="K2248" s="5">
        <v>1.1928006530352899</v>
      </c>
      <c r="L2248" s="5">
        <v>0.93004134423745199</v>
      </c>
      <c r="M2248" s="5">
        <v>10.778523</v>
      </c>
      <c r="N2248" s="5" t="s">
        <v>42</v>
      </c>
      <c r="O2248" s="5" t="s">
        <v>42</v>
      </c>
      <c r="P2248" s="5" t="s">
        <v>42</v>
      </c>
      <c r="Q2248" s="5" t="s">
        <v>42</v>
      </c>
      <c r="R2248" s="5" t="s">
        <v>42</v>
      </c>
      <c r="S2248" s="1" t="s">
        <v>49</v>
      </c>
      <c r="T2248" s="7">
        <v>187442</v>
      </c>
      <c r="U2248" s="7">
        <v>245603</v>
      </c>
      <c r="V2248" s="7">
        <v>230560</v>
      </c>
      <c r="W2248" s="7">
        <v>224690</v>
      </c>
      <c r="X2248" s="7">
        <v>189070</v>
      </c>
      <c r="Y2248" s="7">
        <v>184456</v>
      </c>
      <c r="Z2248" s="7">
        <v>185841</v>
      </c>
      <c r="AA2248" s="7">
        <v>187442</v>
      </c>
      <c r="AB2248" s="5" t="s">
        <v>42</v>
      </c>
      <c r="AC2248" s="5" t="s">
        <v>42</v>
      </c>
      <c r="AD2248" s="5" t="s">
        <v>42</v>
      </c>
      <c r="AE2248" s="5" t="s">
        <v>42</v>
      </c>
      <c r="AF2248" s="7">
        <v>43712059</v>
      </c>
      <c r="AG2248" s="7">
        <v>43712059</v>
      </c>
      <c r="AH2248" s="7">
        <v>43648501</v>
      </c>
      <c r="AI2248" s="5">
        <v>69.48</v>
      </c>
      <c r="AJ2248" s="7">
        <v>200</v>
      </c>
      <c r="AK2248" s="7">
        <v>30373653</v>
      </c>
      <c r="AL2248" s="6">
        <v>487.80086699999998</v>
      </c>
      <c r="AM2248" s="7">
        <v>41811503</v>
      </c>
      <c r="AN2248" s="5">
        <v>95.645189999999999</v>
      </c>
    </row>
    <row r="2249" spans="1:40" x14ac:dyDescent="0.3">
      <c r="A2249" s="4" t="s">
        <v>2298</v>
      </c>
      <c r="B2249" s="2">
        <v>5262592</v>
      </c>
      <c r="C2249" s="1" t="s">
        <v>54</v>
      </c>
      <c r="D2249" s="5">
        <v>777.62348712000005</v>
      </c>
      <c r="E2249" s="6">
        <v>416.19748700000002</v>
      </c>
      <c r="F2249" s="6" t="s">
        <v>42</v>
      </c>
      <c r="G2249" s="5">
        <v>-5.8000000000000003E-2</v>
      </c>
      <c r="H2249" s="5" t="s">
        <v>799</v>
      </c>
      <c r="I2249" s="5">
        <v>-5.8000000000000003E-2</v>
      </c>
      <c r="J2249" s="5" t="s">
        <v>799</v>
      </c>
      <c r="K2249" s="5">
        <v>1.9758232599999999</v>
      </c>
      <c r="L2249" s="5">
        <v>1.9758232599999999</v>
      </c>
      <c r="M2249" s="5">
        <v>23.235294</v>
      </c>
      <c r="N2249" s="5" t="s">
        <v>42</v>
      </c>
      <c r="O2249" s="5" t="s">
        <v>42</v>
      </c>
      <c r="P2249" s="5">
        <v>1.3085830000000001</v>
      </c>
      <c r="Q2249" s="5" t="s">
        <v>799</v>
      </c>
      <c r="R2249" s="5">
        <v>-10.22096</v>
      </c>
      <c r="S2249" s="1" t="s">
        <v>49</v>
      </c>
      <c r="T2249" s="7">
        <v>297610</v>
      </c>
      <c r="U2249" s="7">
        <v>261247</v>
      </c>
      <c r="V2249" s="7">
        <v>229141</v>
      </c>
      <c r="W2249" s="7">
        <v>169740</v>
      </c>
      <c r="X2249" s="7">
        <v>318052</v>
      </c>
      <c r="Y2249" s="7">
        <v>311075</v>
      </c>
      <c r="Z2249" s="7">
        <v>305111</v>
      </c>
      <c r="AA2249" s="7">
        <v>297610</v>
      </c>
      <c r="AB2249" s="5">
        <v>51.252000000000002</v>
      </c>
      <c r="AC2249" s="5">
        <v>53.692</v>
      </c>
      <c r="AD2249" s="5">
        <v>-24.623000000000001</v>
      </c>
      <c r="AE2249" s="5">
        <v>-14.515000000000001</v>
      </c>
      <c r="AF2249" s="7">
        <v>164055588</v>
      </c>
      <c r="AG2249" s="7">
        <v>170540367</v>
      </c>
      <c r="AH2249" s="7">
        <v>178274640</v>
      </c>
      <c r="AI2249" s="5">
        <v>39.18</v>
      </c>
      <c r="AJ2249" s="7">
        <v>111</v>
      </c>
      <c r="AK2249" s="7">
        <v>64284577</v>
      </c>
      <c r="AL2249" s="6">
        <v>304.70889399999999</v>
      </c>
      <c r="AM2249" s="7">
        <v>67197016</v>
      </c>
      <c r="AN2249" s="5">
        <v>40.959910000000001</v>
      </c>
    </row>
    <row r="2250" spans="1:40" x14ac:dyDescent="0.3">
      <c r="A2250" s="4" t="s">
        <v>2299</v>
      </c>
      <c r="B2250" s="2">
        <v>5721385</v>
      </c>
      <c r="C2250" s="1" t="s">
        <v>54</v>
      </c>
      <c r="D2250" s="5">
        <v>778.39732460000005</v>
      </c>
      <c r="E2250" s="6">
        <v>1271.943814</v>
      </c>
      <c r="F2250" s="6" t="s">
        <v>42</v>
      </c>
      <c r="G2250" s="5">
        <v>0.158</v>
      </c>
      <c r="H2250" s="5">
        <v>7.9391420000000004</v>
      </c>
      <c r="I2250" s="5">
        <v>0.158</v>
      </c>
      <c r="J2250" s="5">
        <v>7.9391420000000004</v>
      </c>
      <c r="K2250" s="5">
        <v>0.97172846000000002</v>
      </c>
      <c r="L2250" s="5">
        <v>0.97172846000000002</v>
      </c>
      <c r="M2250" s="5">
        <v>9.3485340000000008</v>
      </c>
      <c r="N2250" s="5" t="s">
        <v>42</v>
      </c>
      <c r="O2250" s="5" t="s">
        <v>42</v>
      </c>
      <c r="P2250" s="5">
        <v>10.692591999999999</v>
      </c>
      <c r="Q2250" s="5" t="s">
        <v>42</v>
      </c>
      <c r="R2250" s="5" t="s">
        <v>42</v>
      </c>
      <c r="S2250" s="1" t="s">
        <v>80</v>
      </c>
      <c r="T2250" s="7">
        <v>118955.61500000001</v>
      </c>
      <c r="U2250" s="7">
        <v>108864.61900000001</v>
      </c>
      <c r="V2250" s="7">
        <v>68289.782999999996</v>
      </c>
      <c r="W2250" s="7">
        <v>64900.216999999997</v>
      </c>
      <c r="X2250" s="7">
        <v>118955.61500000001</v>
      </c>
      <c r="Y2250" s="7">
        <v>118246.264</v>
      </c>
      <c r="Z2250" s="7">
        <v>117536.912</v>
      </c>
      <c r="AA2250" s="7">
        <v>113200.765</v>
      </c>
      <c r="AB2250" s="8">
        <v>100</v>
      </c>
      <c r="AC2250" s="8">
        <v>100</v>
      </c>
      <c r="AD2250" s="5" t="s">
        <v>42</v>
      </c>
      <c r="AE2250" s="5" t="s">
        <v>42</v>
      </c>
      <c r="AF2250" s="7">
        <v>135609290</v>
      </c>
      <c r="AG2250" s="7">
        <v>135609290</v>
      </c>
      <c r="AH2250" s="7">
        <v>135609290</v>
      </c>
      <c r="AI2250" s="5">
        <v>31.06</v>
      </c>
      <c r="AJ2250" s="7">
        <v>153</v>
      </c>
      <c r="AK2250" s="7">
        <v>42118423</v>
      </c>
      <c r="AL2250" s="6">
        <v>241.759748</v>
      </c>
      <c r="AM2250" s="7" t="s">
        <v>42</v>
      </c>
      <c r="AN2250" s="5" t="s">
        <v>42</v>
      </c>
    </row>
    <row r="2251" spans="1:40" x14ac:dyDescent="0.3">
      <c r="A2251" s="4" t="s">
        <v>2300</v>
      </c>
      <c r="B2251" s="2">
        <v>4054775</v>
      </c>
      <c r="C2251" s="1" t="s">
        <v>41</v>
      </c>
      <c r="D2251" s="5">
        <v>704.39828595999995</v>
      </c>
      <c r="E2251" s="6" t="s">
        <v>42</v>
      </c>
      <c r="F2251" s="6">
        <v>888.73228599999993</v>
      </c>
      <c r="G2251" s="5">
        <v>0.49</v>
      </c>
      <c r="H2251" s="5">
        <v>11.288461538461499</v>
      </c>
      <c r="I2251" s="5">
        <v>0.49</v>
      </c>
      <c r="J2251" s="5">
        <v>11.288461538461499</v>
      </c>
      <c r="K2251" s="5">
        <v>0.97921850795575494</v>
      </c>
      <c r="L2251" s="5">
        <v>0.962415020584791</v>
      </c>
      <c r="M2251" s="5">
        <v>16.843615</v>
      </c>
      <c r="N2251" s="5" t="s">
        <v>42</v>
      </c>
      <c r="O2251" s="5" t="s">
        <v>42</v>
      </c>
      <c r="P2251" s="5" t="s">
        <v>42</v>
      </c>
      <c r="Q2251" s="5" t="s">
        <v>42</v>
      </c>
      <c r="R2251" s="5" t="s">
        <v>42</v>
      </c>
      <c r="S2251" s="1" t="s">
        <v>49</v>
      </c>
      <c r="T2251" s="7">
        <v>249507</v>
      </c>
      <c r="U2251" s="7">
        <v>271847</v>
      </c>
      <c r="V2251" s="7">
        <v>235176</v>
      </c>
      <c r="W2251" s="7">
        <v>222594</v>
      </c>
      <c r="X2251" s="7">
        <v>232214</v>
      </c>
      <c r="Y2251" s="7">
        <v>236668</v>
      </c>
      <c r="Z2251" s="7">
        <v>241705</v>
      </c>
      <c r="AA2251" s="7">
        <v>249507</v>
      </c>
      <c r="AB2251" s="5" t="s">
        <v>42</v>
      </c>
      <c r="AC2251" s="5" t="s">
        <v>42</v>
      </c>
      <c r="AD2251" s="5" t="s">
        <v>42</v>
      </c>
      <c r="AE2251" s="5" t="s">
        <v>42</v>
      </c>
      <c r="AF2251" s="7">
        <v>30196755</v>
      </c>
      <c r="AG2251" s="7">
        <v>30272110</v>
      </c>
      <c r="AH2251" s="7">
        <v>30410582</v>
      </c>
      <c r="AI2251" s="5">
        <v>91.36</v>
      </c>
      <c r="AJ2251" s="7">
        <v>207</v>
      </c>
      <c r="AK2251" s="7">
        <v>27408231</v>
      </c>
      <c r="AL2251" s="6">
        <v>643.54526299999998</v>
      </c>
      <c r="AM2251" s="7">
        <v>29455072</v>
      </c>
      <c r="AN2251" s="5">
        <v>98.183809999999994</v>
      </c>
    </row>
    <row r="2252" spans="1:40" x14ac:dyDescent="0.3">
      <c r="A2252" s="4" t="s">
        <v>2301</v>
      </c>
      <c r="B2252" s="2">
        <v>100319</v>
      </c>
      <c r="C2252" s="1" t="s">
        <v>41</v>
      </c>
      <c r="D2252" s="5">
        <v>725.86026972000002</v>
      </c>
      <c r="E2252" s="6" t="s">
        <v>42</v>
      </c>
      <c r="F2252" s="6">
        <v>690.26627000000008</v>
      </c>
      <c r="G2252" s="5">
        <v>0.65</v>
      </c>
      <c r="H2252" s="5">
        <v>11.8163265306122</v>
      </c>
      <c r="I2252" s="5">
        <v>0.65</v>
      </c>
      <c r="J2252" s="5">
        <v>11.8163265306122</v>
      </c>
      <c r="K2252" s="5">
        <v>1.7181848162631499</v>
      </c>
      <c r="L2252" s="5">
        <v>1.6045542731708</v>
      </c>
      <c r="M2252" s="5">
        <v>12.478448</v>
      </c>
      <c r="N2252" s="5" t="s">
        <v>42</v>
      </c>
      <c r="O2252" s="5" t="s">
        <v>42</v>
      </c>
      <c r="P2252" s="5" t="s">
        <v>42</v>
      </c>
      <c r="Q2252" s="5" t="s">
        <v>42</v>
      </c>
      <c r="R2252" s="5" t="s">
        <v>42</v>
      </c>
      <c r="S2252" s="1" t="s">
        <v>49</v>
      </c>
      <c r="T2252" s="7">
        <v>207005</v>
      </c>
      <c r="U2252" s="7">
        <v>210370</v>
      </c>
      <c r="V2252" s="7">
        <v>206408</v>
      </c>
      <c r="W2252" s="7">
        <v>204357</v>
      </c>
      <c r="X2252" s="7">
        <v>207153</v>
      </c>
      <c r="Y2252" s="7">
        <v>210829</v>
      </c>
      <c r="Z2252" s="7">
        <v>210771</v>
      </c>
      <c r="AA2252" s="7">
        <v>207005</v>
      </c>
      <c r="AB2252" s="5" t="s">
        <v>42</v>
      </c>
      <c r="AC2252" s="5" t="s">
        <v>42</v>
      </c>
      <c r="AD2252" s="5" t="s">
        <v>42</v>
      </c>
      <c r="AE2252" s="5" t="s">
        <v>42</v>
      </c>
      <c r="AF2252" s="7">
        <v>20893800</v>
      </c>
      <c r="AG2252" s="7">
        <v>20899358</v>
      </c>
      <c r="AH2252" s="7">
        <v>20850455</v>
      </c>
      <c r="AI2252" s="5">
        <v>87.05</v>
      </c>
      <c r="AJ2252" s="7">
        <v>193</v>
      </c>
      <c r="AK2252" s="7">
        <v>18187822</v>
      </c>
      <c r="AL2252" s="6">
        <v>631.84493599999996</v>
      </c>
      <c r="AM2252" s="7">
        <v>20413957</v>
      </c>
      <c r="AN2252" s="5">
        <v>97.702119999999994</v>
      </c>
    </row>
    <row r="2253" spans="1:40" x14ac:dyDescent="0.3">
      <c r="A2253" s="4" t="s">
        <v>2302</v>
      </c>
      <c r="B2253" s="2">
        <v>4747982</v>
      </c>
      <c r="C2253" s="1" t="s">
        <v>54</v>
      </c>
      <c r="D2253" s="5">
        <v>823.71079520000001</v>
      </c>
      <c r="E2253" s="6">
        <v>1761.207795</v>
      </c>
      <c r="F2253" s="6" t="s">
        <v>42</v>
      </c>
      <c r="G2253" s="5">
        <v>0.26600000000000001</v>
      </c>
      <c r="H2253" s="5">
        <v>41.714835999999998</v>
      </c>
      <c r="I2253" s="5">
        <v>0.26600000000000001</v>
      </c>
      <c r="J2253" s="5">
        <v>41.714835999999998</v>
      </c>
      <c r="K2253" s="5" t="s">
        <v>799</v>
      </c>
      <c r="L2253" s="5" t="s">
        <v>799</v>
      </c>
      <c r="M2253" s="5">
        <v>9.9540229999999994</v>
      </c>
      <c r="N2253" s="5" t="s">
        <v>42</v>
      </c>
      <c r="O2253" s="5" t="s">
        <v>42</v>
      </c>
      <c r="P2253" s="5">
        <v>0.45664500000000002</v>
      </c>
      <c r="Q2253" s="5">
        <v>11.246897000000001</v>
      </c>
      <c r="R2253" s="5">
        <v>11.246897000000001</v>
      </c>
      <c r="S2253" s="1" t="s">
        <v>49</v>
      </c>
      <c r="T2253" s="7">
        <v>4090501</v>
      </c>
      <c r="U2253" s="7">
        <v>4696923</v>
      </c>
      <c r="V2253" s="7">
        <v>3350495</v>
      </c>
      <c r="W2253" s="7">
        <v>1790894</v>
      </c>
      <c r="X2253" s="7">
        <v>3856840</v>
      </c>
      <c r="Y2253" s="7">
        <v>3996818</v>
      </c>
      <c r="Z2253" s="7">
        <v>4015061</v>
      </c>
      <c r="AA2253" s="7">
        <v>4090501</v>
      </c>
      <c r="AB2253" s="8">
        <v>9.3450000000000006</v>
      </c>
      <c r="AC2253" s="8">
        <v>10.355</v>
      </c>
      <c r="AD2253" s="8">
        <v>3.9239999999999999</v>
      </c>
      <c r="AE2253" s="8">
        <v>3.9689999999999999</v>
      </c>
      <c r="AF2253" s="7">
        <v>38046688</v>
      </c>
      <c r="AG2253" s="7">
        <v>38027194</v>
      </c>
      <c r="AH2253" s="7">
        <v>37970720</v>
      </c>
      <c r="AI2253" s="5">
        <v>23.83</v>
      </c>
      <c r="AJ2253" s="7">
        <v>70</v>
      </c>
      <c r="AK2253" s="7">
        <v>9065010</v>
      </c>
      <c r="AL2253" s="6">
        <v>196.25746599999999</v>
      </c>
      <c r="AM2253" s="7">
        <v>18111735</v>
      </c>
      <c r="AN2253" s="5">
        <v>47.603969999999997</v>
      </c>
    </row>
    <row r="2254" spans="1:40" x14ac:dyDescent="0.3">
      <c r="A2254" s="4" t="s">
        <v>2303</v>
      </c>
      <c r="B2254" s="2">
        <v>5721376</v>
      </c>
      <c r="C2254" s="1" t="s">
        <v>54</v>
      </c>
      <c r="D2254" s="5">
        <v>762.0476165</v>
      </c>
      <c r="E2254" s="6">
        <v>886.67961600000001</v>
      </c>
      <c r="F2254" s="6" t="s">
        <v>42</v>
      </c>
      <c r="G2254" s="5">
        <v>8.6999999999999994E-2</v>
      </c>
      <c r="H2254" s="5">
        <v>8.6194690000000005</v>
      </c>
      <c r="I2254" s="5">
        <v>8.6999999999999994E-2</v>
      </c>
      <c r="J2254" s="5">
        <v>8.6194690000000005</v>
      </c>
      <c r="K2254" s="5">
        <v>1.0686855399999999</v>
      </c>
      <c r="L2254" s="5">
        <v>1.0686855399999999</v>
      </c>
      <c r="M2254" s="5">
        <v>16.072607000000001</v>
      </c>
      <c r="N2254" s="5" t="s">
        <v>42</v>
      </c>
      <c r="O2254" s="5" t="s">
        <v>42</v>
      </c>
      <c r="P2254" s="5">
        <v>10.875101000000001</v>
      </c>
      <c r="Q2254" s="5" t="s">
        <v>42</v>
      </c>
      <c r="R2254" s="5" t="s">
        <v>42</v>
      </c>
      <c r="S2254" s="1" t="s">
        <v>47</v>
      </c>
      <c r="T2254" s="7">
        <v>81533</v>
      </c>
      <c r="U2254" s="7">
        <v>78249.812000000005</v>
      </c>
      <c r="V2254" s="7">
        <v>83136</v>
      </c>
      <c r="W2254" s="7">
        <v>98135</v>
      </c>
      <c r="X2254" s="7">
        <v>81533</v>
      </c>
      <c r="Y2254" s="7">
        <v>78249.812000000005</v>
      </c>
      <c r="Z2254" s="7">
        <v>83136</v>
      </c>
      <c r="AA2254" s="7">
        <v>84251</v>
      </c>
      <c r="AB2254" s="8">
        <v>100</v>
      </c>
      <c r="AC2254" s="8">
        <v>100</v>
      </c>
      <c r="AD2254" s="5" t="s">
        <v>42</v>
      </c>
      <c r="AE2254" s="5" t="s">
        <v>42</v>
      </c>
      <c r="AF2254" s="7">
        <v>158194000</v>
      </c>
      <c r="AG2254" s="7">
        <v>158194000</v>
      </c>
      <c r="AH2254" s="7">
        <v>139463000</v>
      </c>
      <c r="AI2254" s="8">
        <v>51.3</v>
      </c>
      <c r="AJ2254" s="7">
        <v>121</v>
      </c>
      <c r="AK2254" s="7">
        <v>81160009</v>
      </c>
      <c r="AL2254" s="6">
        <v>395.24924299999998</v>
      </c>
      <c r="AM2254" s="7" t="s">
        <v>42</v>
      </c>
      <c r="AN2254" s="5" t="s">
        <v>42</v>
      </c>
    </row>
    <row r="2255" spans="1:40" x14ac:dyDescent="0.3">
      <c r="A2255" s="4" t="s">
        <v>2304</v>
      </c>
      <c r="B2255" s="2">
        <v>8648433</v>
      </c>
      <c r="C2255" s="1" t="s">
        <v>41</v>
      </c>
      <c r="D2255" s="5">
        <v>710.37663459999999</v>
      </c>
      <c r="E2255" s="6">
        <v>134.74463399999999</v>
      </c>
      <c r="F2255" s="6" t="s">
        <v>42</v>
      </c>
      <c r="G2255" s="5">
        <v>-0.69499999999999995</v>
      </c>
      <c r="H2255" s="5" t="s">
        <v>799</v>
      </c>
      <c r="I2255" s="5">
        <v>-0.69499999999999995</v>
      </c>
      <c r="J2255" s="5" t="s">
        <v>799</v>
      </c>
      <c r="K2255" s="5">
        <v>1.12973423</v>
      </c>
      <c r="L2255" s="5">
        <v>1.12973423</v>
      </c>
      <c r="M2255" s="5" t="s">
        <v>799</v>
      </c>
      <c r="N2255" s="5" t="s">
        <v>42</v>
      </c>
      <c r="O2255" s="5" t="s">
        <v>42</v>
      </c>
      <c r="P2255" s="5" t="s">
        <v>42</v>
      </c>
      <c r="Q2255" s="5" t="s">
        <v>799</v>
      </c>
      <c r="R2255" s="5">
        <v>-0.72540899999999997</v>
      </c>
      <c r="S2255" s="1" t="s">
        <v>49</v>
      </c>
      <c r="T2255" s="7" t="s">
        <v>42</v>
      </c>
      <c r="U2255" s="7" t="s">
        <v>42</v>
      </c>
      <c r="V2255" s="7">
        <v>18943</v>
      </c>
      <c r="W2255" s="7" t="s">
        <v>42</v>
      </c>
      <c r="X2255" s="7" t="s">
        <v>42</v>
      </c>
      <c r="Y2255" s="7" t="s">
        <v>42</v>
      </c>
      <c r="Z2255" s="7" t="s">
        <v>42</v>
      </c>
      <c r="AA2255" s="7" t="s">
        <v>42</v>
      </c>
      <c r="AB2255" s="5" t="s">
        <v>42</v>
      </c>
      <c r="AC2255" s="5" t="s">
        <v>42</v>
      </c>
      <c r="AD2255" s="5" t="s">
        <v>42</v>
      </c>
      <c r="AE2255" s="5" t="s">
        <v>42</v>
      </c>
      <c r="AF2255" s="7">
        <v>58141130</v>
      </c>
      <c r="AG2255" s="7">
        <v>57871638</v>
      </c>
      <c r="AH2255" s="7">
        <v>42760644</v>
      </c>
      <c r="AI2255" s="8">
        <v>83.6</v>
      </c>
      <c r="AJ2255" s="7">
        <v>173</v>
      </c>
      <c r="AK2255" s="7">
        <v>48679463</v>
      </c>
      <c r="AL2255" s="6">
        <v>593.88944800000002</v>
      </c>
      <c r="AM2255" s="7">
        <v>38514925</v>
      </c>
      <c r="AN2255" s="5">
        <v>66.145489999999995</v>
      </c>
    </row>
    <row r="2256" spans="1:40" x14ac:dyDescent="0.3">
      <c r="A2256" s="4" t="s">
        <v>2305</v>
      </c>
      <c r="B2256" s="2">
        <v>4910447</v>
      </c>
      <c r="C2256" s="1" t="s">
        <v>54</v>
      </c>
      <c r="D2256" s="5">
        <v>677.32209888</v>
      </c>
      <c r="E2256" s="6">
        <v>2745.5220979999999</v>
      </c>
      <c r="F2256" s="6" t="s">
        <v>42</v>
      </c>
      <c r="G2256" s="5">
        <v>0.46</v>
      </c>
      <c r="H2256" s="5">
        <v>7.8780770000000002</v>
      </c>
      <c r="I2256" s="5">
        <v>0.46</v>
      </c>
      <c r="J2256" s="5">
        <v>7.8780770000000002</v>
      </c>
      <c r="K2256" s="5" t="s">
        <v>799</v>
      </c>
      <c r="L2256" s="5" t="s">
        <v>799</v>
      </c>
      <c r="M2256" s="5">
        <v>3.7312599999999998</v>
      </c>
      <c r="N2256" s="5" t="s">
        <v>42</v>
      </c>
      <c r="O2256" s="5" t="s">
        <v>42</v>
      </c>
      <c r="P2256" s="5">
        <v>0.54902799999999996</v>
      </c>
      <c r="Q2256" s="5">
        <v>4.5852320000000004</v>
      </c>
      <c r="R2256" s="5">
        <v>4.5852320000000004</v>
      </c>
      <c r="S2256" s="1" t="s">
        <v>49</v>
      </c>
      <c r="T2256" s="7">
        <v>5062400</v>
      </c>
      <c r="U2256" s="7">
        <v>5204400</v>
      </c>
      <c r="V2256" s="7">
        <v>5802800</v>
      </c>
      <c r="W2256" s="7">
        <v>5541800</v>
      </c>
      <c r="X2256" s="7">
        <v>5000700</v>
      </c>
      <c r="Y2256" s="7">
        <v>5041700</v>
      </c>
      <c r="Z2256" s="7">
        <v>5074600</v>
      </c>
      <c r="AA2256" s="7">
        <v>5062400</v>
      </c>
      <c r="AB2256" s="5">
        <v>43.698999999999998</v>
      </c>
      <c r="AC2256" s="5">
        <v>44.851999999999997</v>
      </c>
      <c r="AD2256" s="8">
        <v>10.349</v>
      </c>
      <c r="AE2256" s="8">
        <v>10.91</v>
      </c>
      <c r="AF2256" s="7">
        <v>100700000</v>
      </c>
      <c r="AG2256" s="7">
        <v>100700000</v>
      </c>
      <c r="AH2256" s="7">
        <v>99000000</v>
      </c>
      <c r="AI2256" s="5">
        <v>88.89</v>
      </c>
      <c r="AJ2256" s="7">
        <v>235</v>
      </c>
      <c r="AK2256" s="7">
        <v>89595258</v>
      </c>
      <c r="AL2256" s="6">
        <v>602.08013300000005</v>
      </c>
      <c r="AM2256" s="7">
        <v>78916395</v>
      </c>
      <c r="AN2256" s="5">
        <v>78.296310000000005</v>
      </c>
    </row>
    <row r="2257" spans="1:40" x14ac:dyDescent="0.3">
      <c r="A2257" s="4" t="s">
        <v>2306</v>
      </c>
      <c r="B2257" s="2">
        <v>4914403</v>
      </c>
      <c r="C2257" s="1" t="s">
        <v>54</v>
      </c>
      <c r="D2257" s="5">
        <v>704.91849119999995</v>
      </c>
      <c r="E2257" s="6">
        <v>696.111491</v>
      </c>
      <c r="F2257" s="6" t="s">
        <v>42</v>
      </c>
      <c r="G2257" s="5">
        <v>0.56999999999999995</v>
      </c>
      <c r="H2257" s="5">
        <v>11.177419</v>
      </c>
      <c r="I2257" s="5">
        <v>0.56999999999999995</v>
      </c>
      <c r="J2257" s="5">
        <v>11.177419</v>
      </c>
      <c r="K2257" s="5">
        <v>1.6409163599999999</v>
      </c>
      <c r="L2257" s="5">
        <v>1.4848939400000001</v>
      </c>
      <c r="M2257" s="5">
        <v>10.247688999999999</v>
      </c>
      <c r="N2257" s="5" t="s">
        <v>42</v>
      </c>
      <c r="O2257" s="5" t="s">
        <v>42</v>
      </c>
      <c r="P2257" s="5">
        <v>1.09337</v>
      </c>
      <c r="Q2257" s="5">
        <v>5.2632050000000001</v>
      </c>
      <c r="R2257" s="5">
        <v>5.2632050000000001</v>
      </c>
      <c r="S2257" s="1" t="s">
        <v>47</v>
      </c>
      <c r="T2257" s="7">
        <v>646221</v>
      </c>
      <c r="U2257" s="7">
        <v>791382</v>
      </c>
      <c r="V2257" s="7">
        <v>817762</v>
      </c>
      <c r="W2257" s="7">
        <v>685169</v>
      </c>
      <c r="X2257" s="7">
        <v>636666</v>
      </c>
      <c r="Y2257" s="7">
        <v>646221</v>
      </c>
      <c r="Z2257" s="7">
        <v>664964</v>
      </c>
      <c r="AA2257" s="7">
        <v>704859</v>
      </c>
      <c r="AB2257" s="5">
        <v>60.825000000000003</v>
      </c>
      <c r="AC2257" s="5">
        <v>60.752000000000002</v>
      </c>
      <c r="AD2257" s="5">
        <v>14.526</v>
      </c>
      <c r="AE2257" s="5">
        <v>14.411</v>
      </c>
      <c r="AF2257" s="7">
        <v>25430000</v>
      </c>
      <c r="AG2257" s="7">
        <v>25412000</v>
      </c>
      <c r="AH2257" s="7">
        <v>25399000</v>
      </c>
      <c r="AI2257" s="5">
        <v>88.74</v>
      </c>
      <c r="AJ2257" s="7">
        <v>273</v>
      </c>
      <c r="AK2257" s="7">
        <v>22565794</v>
      </c>
      <c r="AL2257" s="6">
        <v>625.52380900000003</v>
      </c>
      <c r="AM2257" s="7">
        <v>23630222</v>
      </c>
      <c r="AN2257" s="5">
        <v>92.92277</v>
      </c>
    </row>
    <row r="2258" spans="1:40" x14ac:dyDescent="0.3">
      <c r="A2258" s="4" t="s">
        <v>2307</v>
      </c>
      <c r="B2258" s="2">
        <v>4535148</v>
      </c>
      <c r="C2258" s="1" t="s">
        <v>41</v>
      </c>
      <c r="D2258" s="5">
        <v>874.52116560000002</v>
      </c>
      <c r="E2258" s="6">
        <v>1065.1341649999999</v>
      </c>
      <c r="F2258" s="6" t="s">
        <v>42</v>
      </c>
      <c r="G2258" s="5">
        <v>-3.11</v>
      </c>
      <c r="H2258" s="5" t="s">
        <v>799</v>
      </c>
      <c r="I2258" s="5">
        <v>-3.11</v>
      </c>
      <c r="J2258" s="5" t="s">
        <v>799</v>
      </c>
      <c r="K2258" s="5">
        <v>2.82602208</v>
      </c>
      <c r="L2258" s="5">
        <v>1.16604076</v>
      </c>
      <c r="M2258" s="5">
        <v>4.5321850000000001</v>
      </c>
      <c r="N2258" s="5" t="s">
        <v>42</v>
      </c>
      <c r="O2258" s="5" t="s">
        <v>42</v>
      </c>
      <c r="P2258" s="5">
        <v>1.532662</v>
      </c>
      <c r="Q2258" s="5">
        <v>5.5070740000000002</v>
      </c>
      <c r="R2258" s="5">
        <v>5.5070740000000002</v>
      </c>
      <c r="S2258" s="1" t="s">
        <v>49</v>
      </c>
      <c r="T2258" s="7">
        <v>674978</v>
      </c>
      <c r="U2258" s="7">
        <v>666823</v>
      </c>
      <c r="V2258" s="7">
        <v>541533</v>
      </c>
      <c r="W2258" s="7">
        <v>429647</v>
      </c>
      <c r="X2258" s="7">
        <v>694957</v>
      </c>
      <c r="Y2258" s="7">
        <v>690310</v>
      </c>
      <c r="Z2258" s="7">
        <v>681754</v>
      </c>
      <c r="AA2258" s="7">
        <v>674978</v>
      </c>
      <c r="AB2258" s="5">
        <v>61.343000000000004</v>
      </c>
      <c r="AC2258" s="5">
        <v>63.253</v>
      </c>
      <c r="AD2258" s="5">
        <v>24.134</v>
      </c>
      <c r="AE2258" s="5">
        <v>25.617999999999999</v>
      </c>
      <c r="AF2258" s="7">
        <v>46148146</v>
      </c>
      <c r="AG2258" s="7">
        <v>46117359</v>
      </c>
      <c r="AH2258" s="7">
        <v>46426836</v>
      </c>
      <c r="AI2258" s="5">
        <v>112.46</v>
      </c>
      <c r="AJ2258" s="7">
        <v>301</v>
      </c>
      <c r="AK2258" s="7">
        <v>51928699</v>
      </c>
      <c r="AL2258" s="6">
        <v>983.52955899999995</v>
      </c>
      <c r="AM2258" s="7">
        <v>45674379</v>
      </c>
      <c r="AN2258" s="5">
        <v>98.919589999999999</v>
      </c>
    </row>
    <row r="2259" spans="1:40" x14ac:dyDescent="0.3">
      <c r="A2259" s="4" t="s">
        <v>2308</v>
      </c>
      <c r="B2259" s="2">
        <v>4133826</v>
      </c>
      <c r="C2259" s="1" t="s">
        <v>41</v>
      </c>
      <c r="D2259" s="5">
        <v>998.16728351999996</v>
      </c>
      <c r="E2259" s="6">
        <v>857.06828299999995</v>
      </c>
      <c r="F2259" s="6">
        <v>859.37828400000001</v>
      </c>
      <c r="G2259" s="5">
        <v>0.2</v>
      </c>
      <c r="H2259" s="5">
        <v>51.539682999999997</v>
      </c>
      <c r="I2259" s="5">
        <v>0.2</v>
      </c>
      <c r="J2259" s="5">
        <v>51.539682999999997</v>
      </c>
      <c r="K2259" s="5">
        <v>14.06236466</v>
      </c>
      <c r="L2259" s="5">
        <v>5.4589778100000004</v>
      </c>
      <c r="M2259" s="5">
        <v>16.146196</v>
      </c>
      <c r="N2259" s="5">
        <v>35.821360555254799</v>
      </c>
      <c r="O2259" s="5">
        <v>33.804354501502601</v>
      </c>
      <c r="P2259" s="5">
        <v>2.359003</v>
      </c>
      <c r="Q2259" s="5">
        <v>22.206143000000001</v>
      </c>
      <c r="R2259" s="5">
        <v>22.206143000000001</v>
      </c>
      <c r="S2259" s="1" t="s">
        <v>43</v>
      </c>
      <c r="T2259" s="7">
        <v>363318</v>
      </c>
      <c r="U2259" s="7">
        <v>314462</v>
      </c>
      <c r="V2259" s="7">
        <v>280050</v>
      </c>
      <c r="W2259" s="7">
        <v>257531</v>
      </c>
      <c r="X2259" s="7">
        <v>363318</v>
      </c>
      <c r="Y2259" s="7">
        <v>336348</v>
      </c>
      <c r="Z2259" s="7">
        <v>323504</v>
      </c>
      <c r="AA2259" s="7">
        <v>313505</v>
      </c>
      <c r="AB2259" s="5">
        <v>50.965000000000003</v>
      </c>
      <c r="AC2259" s="5">
        <v>50.965000000000003</v>
      </c>
      <c r="AD2259" s="8">
        <v>8.6379999999999999</v>
      </c>
      <c r="AE2259" s="8">
        <v>8.6379999999999999</v>
      </c>
      <c r="AF2259" s="7">
        <v>30692344</v>
      </c>
      <c r="AG2259" s="7">
        <v>30527674</v>
      </c>
      <c r="AH2259" s="7">
        <v>30709301</v>
      </c>
      <c r="AI2259" s="5">
        <v>64.849999999999994</v>
      </c>
      <c r="AJ2259" s="7">
        <v>183</v>
      </c>
      <c r="AK2259" s="7">
        <v>19935088</v>
      </c>
      <c r="AL2259" s="6">
        <v>647.29230700000005</v>
      </c>
      <c r="AM2259" s="7">
        <v>20869751</v>
      </c>
      <c r="AN2259" s="8">
        <v>67.888499999999993</v>
      </c>
    </row>
    <row r="2260" spans="1:40" x14ac:dyDescent="0.3">
      <c r="A2260" s="4" t="s">
        <v>2309</v>
      </c>
      <c r="B2260" s="2">
        <v>4986779</v>
      </c>
      <c r="C2260" s="1" t="s">
        <v>54</v>
      </c>
      <c r="D2260" s="5">
        <v>647.59221764999995</v>
      </c>
      <c r="E2260" s="6">
        <v>1682.192217</v>
      </c>
      <c r="F2260" s="6" t="s">
        <v>42</v>
      </c>
      <c r="G2260" s="8">
        <v>1.0900000000000001</v>
      </c>
      <c r="H2260" s="5">
        <v>9.0792839999999995</v>
      </c>
      <c r="I2260" s="8">
        <v>1.0900000000000001</v>
      </c>
      <c r="J2260" s="5">
        <v>9.0792839999999995</v>
      </c>
      <c r="K2260" s="5">
        <v>7.2514752599999994</v>
      </c>
      <c r="L2260" s="5">
        <v>1.21649406</v>
      </c>
      <c r="M2260" s="5">
        <v>28.526786000000001</v>
      </c>
      <c r="N2260" s="5" t="s">
        <v>42</v>
      </c>
      <c r="O2260" s="5" t="s">
        <v>42</v>
      </c>
      <c r="P2260" s="5">
        <v>0.79039199999999998</v>
      </c>
      <c r="Q2260" s="5">
        <v>5.8505950000000002</v>
      </c>
      <c r="R2260" s="5">
        <v>5.8505950000000002</v>
      </c>
      <c r="S2260" s="1" t="s">
        <v>49</v>
      </c>
      <c r="T2260" s="7">
        <v>2154200</v>
      </c>
      <c r="U2260" s="7">
        <v>1980500</v>
      </c>
      <c r="V2260" s="7">
        <v>1678600</v>
      </c>
      <c r="W2260" s="7">
        <v>1669100</v>
      </c>
      <c r="X2260" s="7">
        <v>2128300</v>
      </c>
      <c r="Y2260" s="7">
        <v>2124400</v>
      </c>
      <c r="Z2260" s="7">
        <v>2138400</v>
      </c>
      <c r="AA2260" s="7">
        <v>2154200</v>
      </c>
      <c r="AB2260" s="5">
        <v>19.706</v>
      </c>
      <c r="AC2260" s="5">
        <v>20.462</v>
      </c>
      <c r="AD2260" s="8">
        <v>11.624000000000001</v>
      </c>
      <c r="AE2260" s="8">
        <v>11.991</v>
      </c>
      <c r="AF2260" s="7">
        <v>20267369</v>
      </c>
      <c r="AG2260" s="7">
        <v>20519296</v>
      </c>
      <c r="AH2260" s="7">
        <v>20823066</v>
      </c>
      <c r="AI2260" s="5">
        <v>92.39</v>
      </c>
      <c r="AJ2260" s="7">
        <v>234</v>
      </c>
      <c r="AK2260" s="7">
        <v>18726450</v>
      </c>
      <c r="AL2260" s="6">
        <v>598.31007699999998</v>
      </c>
      <c r="AM2260" s="7">
        <v>19399047</v>
      </c>
      <c r="AN2260" s="5">
        <v>95.708309999999997</v>
      </c>
    </row>
    <row r="2261" spans="1:40" x14ac:dyDescent="0.3">
      <c r="A2261" s="4" t="s">
        <v>2310</v>
      </c>
      <c r="B2261" s="2">
        <v>4114240</v>
      </c>
      <c r="C2261" s="1" t="s">
        <v>54</v>
      </c>
      <c r="D2261" s="5">
        <v>679.61834183999997</v>
      </c>
      <c r="E2261" s="6">
        <v>2957.3183410000001</v>
      </c>
      <c r="F2261" s="6" t="s">
        <v>42</v>
      </c>
      <c r="G2261" s="5">
        <v>0.08</v>
      </c>
      <c r="H2261" s="5">
        <v>24.913792999999998</v>
      </c>
      <c r="I2261" s="5">
        <v>0.08</v>
      </c>
      <c r="J2261" s="5">
        <v>24.913792999999998</v>
      </c>
      <c r="K2261" s="5" t="s">
        <v>799</v>
      </c>
      <c r="L2261" s="5">
        <v>1.10284297</v>
      </c>
      <c r="M2261" s="5">
        <v>5.2593269999999999</v>
      </c>
      <c r="N2261" s="5" t="s">
        <v>42</v>
      </c>
      <c r="O2261" s="5" t="s">
        <v>42</v>
      </c>
      <c r="P2261" s="5">
        <v>0.476441</v>
      </c>
      <c r="Q2261" s="5">
        <v>3.795814</v>
      </c>
      <c r="R2261" s="5">
        <v>3.795814</v>
      </c>
      <c r="S2261" s="1" t="s">
        <v>49</v>
      </c>
      <c r="T2261" s="7">
        <v>6079500</v>
      </c>
      <c r="U2261" s="7">
        <v>5802400</v>
      </c>
      <c r="V2261" s="7">
        <v>5156600</v>
      </c>
      <c r="W2261" s="7">
        <v>4710800</v>
      </c>
      <c r="X2261" s="7">
        <v>6207100</v>
      </c>
      <c r="Y2261" s="7">
        <v>6254100</v>
      </c>
      <c r="Z2261" s="7">
        <v>6192500</v>
      </c>
      <c r="AA2261" s="7">
        <v>6079500</v>
      </c>
      <c r="AB2261" s="8">
        <v>10.269</v>
      </c>
      <c r="AC2261" s="8">
        <v>11.954000000000001</v>
      </c>
      <c r="AD2261" s="8">
        <v>10.833</v>
      </c>
      <c r="AE2261" s="8">
        <v>11.936</v>
      </c>
      <c r="AF2261" s="7">
        <v>117600000</v>
      </c>
      <c r="AG2261" s="7">
        <v>117600000</v>
      </c>
      <c r="AH2261" s="7">
        <v>117100000</v>
      </c>
      <c r="AI2261" s="5">
        <v>96.45</v>
      </c>
      <c r="AJ2261" s="7">
        <v>273</v>
      </c>
      <c r="AK2261" s="7">
        <v>113408338</v>
      </c>
      <c r="AL2261" s="6">
        <v>655.50019299999997</v>
      </c>
      <c r="AM2261" s="7">
        <v>114473853</v>
      </c>
      <c r="AN2261" s="5">
        <v>97.357420000000005</v>
      </c>
    </row>
    <row r="2262" spans="1:40" x14ac:dyDescent="0.3">
      <c r="A2262" s="4" t="s">
        <v>2311</v>
      </c>
      <c r="B2262" s="2">
        <v>103396</v>
      </c>
      <c r="C2262" s="1" t="s">
        <v>41</v>
      </c>
      <c r="D2262" s="5">
        <v>718.95577418000005</v>
      </c>
      <c r="E2262" s="6">
        <v>638.59577400000001</v>
      </c>
      <c r="F2262" s="6">
        <v>638.59577400000001</v>
      </c>
      <c r="G2262" s="5">
        <v>0.76</v>
      </c>
      <c r="H2262" s="5">
        <v>14.623711340206199</v>
      </c>
      <c r="I2262" s="5">
        <v>0.76</v>
      </c>
      <c r="J2262" s="5">
        <v>14.623711340206199</v>
      </c>
      <c r="K2262" s="5">
        <v>0.91965631209393395</v>
      </c>
      <c r="L2262" s="5">
        <v>0.91487676710913302</v>
      </c>
      <c r="M2262" s="5">
        <v>3.7082798824712402</v>
      </c>
      <c r="N2262" s="5" t="s">
        <v>42</v>
      </c>
      <c r="O2262" s="5" t="s">
        <v>42</v>
      </c>
      <c r="P2262" s="5">
        <v>0.52887899999999999</v>
      </c>
      <c r="Q2262" s="5">
        <v>7.3463450000000003</v>
      </c>
      <c r="R2262" s="5">
        <v>8.1586745474754707</v>
      </c>
      <c r="S2262" s="1" t="s">
        <v>49</v>
      </c>
      <c r="T2262" s="7">
        <v>1095467</v>
      </c>
      <c r="U2262" s="7">
        <v>980286</v>
      </c>
      <c r="V2262" s="7">
        <v>1066191</v>
      </c>
      <c r="W2262" s="7">
        <v>1068627</v>
      </c>
      <c r="X2262" s="7">
        <v>1210651</v>
      </c>
      <c r="Y2262" s="7">
        <v>1161642</v>
      </c>
      <c r="Z2262" s="7">
        <v>1124362</v>
      </c>
      <c r="AA2262" s="7">
        <v>1095467</v>
      </c>
      <c r="AB2262" s="5">
        <v>-3.1709999999999998</v>
      </c>
      <c r="AC2262" s="8">
        <v>5.7160000000000002</v>
      </c>
      <c r="AD2262" s="5">
        <v>-2.3690000000000002</v>
      </c>
      <c r="AE2262" s="8">
        <v>6.4820000000000002</v>
      </c>
      <c r="AF2262" s="7">
        <v>25341248</v>
      </c>
      <c r="AG2262" s="7">
        <v>25336103</v>
      </c>
      <c r="AH2262" s="7">
        <v>25263742</v>
      </c>
      <c r="AI2262" s="5">
        <v>67.13</v>
      </c>
      <c r="AJ2262" s="7">
        <v>198</v>
      </c>
      <c r="AK2262" s="7">
        <v>17012139</v>
      </c>
      <c r="AL2262" s="6">
        <v>482.63438300000001</v>
      </c>
      <c r="AM2262" s="7">
        <v>21380681</v>
      </c>
      <c r="AN2262" s="5">
        <v>84.368179999999995</v>
      </c>
    </row>
    <row r="2263" spans="1:40" x14ac:dyDescent="0.3">
      <c r="A2263" s="4" t="s">
        <v>2312</v>
      </c>
      <c r="B2263" s="2">
        <v>4911076</v>
      </c>
      <c r="C2263" s="1" t="s">
        <v>54</v>
      </c>
      <c r="D2263" s="5">
        <v>616.60567885</v>
      </c>
      <c r="E2263" s="6">
        <v>1635.686678</v>
      </c>
      <c r="F2263" s="6" t="s">
        <v>42</v>
      </c>
      <c r="G2263" s="5">
        <v>0.17299999999999999</v>
      </c>
      <c r="H2263" s="5">
        <v>16.539394000000001</v>
      </c>
      <c r="I2263" s="5">
        <v>0.17299999999999999</v>
      </c>
      <c r="J2263" s="5">
        <v>16.539394000000001</v>
      </c>
      <c r="K2263" s="5">
        <v>1.7778501600000001</v>
      </c>
      <c r="L2263" s="5">
        <v>0.63050158000000001</v>
      </c>
      <c r="M2263" s="5" t="s">
        <v>799</v>
      </c>
      <c r="N2263" s="5" t="s">
        <v>42</v>
      </c>
      <c r="O2263" s="5" t="s">
        <v>42</v>
      </c>
      <c r="P2263" s="5">
        <v>0.67284299999999997</v>
      </c>
      <c r="Q2263" s="5">
        <v>8.0384039999999999</v>
      </c>
      <c r="R2263" s="5">
        <v>8.0384039999999999</v>
      </c>
      <c r="S2263" s="1" t="s">
        <v>43</v>
      </c>
      <c r="T2263" s="7">
        <v>2431008</v>
      </c>
      <c r="U2263" s="7">
        <v>2394706</v>
      </c>
      <c r="V2263" s="7">
        <v>2308098</v>
      </c>
      <c r="W2263" s="7">
        <v>2063257</v>
      </c>
      <c r="X2263" s="7">
        <v>2431008</v>
      </c>
      <c r="Y2263" s="7">
        <v>2462481</v>
      </c>
      <c r="Z2263" s="7">
        <v>2426605</v>
      </c>
      <c r="AA2263" s="7">
        <v>2414053</v>
      </c>
      <c r="AB2263" s="5">
        <v>32.957000000000001</v>
      </c>
      <c r="AC2263" s="5">
        <v>32.957000000000001</v>
      </c>
      <c r="AD2263" s="8">
        <v>6.98</v>
      </c>
      <c r="AE2263" s="8">
        <v>6.98</v>
      </c>
      <c r="AF2263" s="7">
        <v>22544308</v>
      </c>
      <c r="AG2263" s="7">
        <v>22258284</v>
      </c>
      <c r="AH2263" s="7">
        <v>22107703</v>
      </c>
      <c r="AI2263" s="5">
        <v>85.27</v>
      </c>
      <c r="AJ2263" s="7">
        <v>209</v>
      </c>
      <c r="AK2263" s="7">
        <v>19265330</v>
      </c>
      <c r="AL2263" s="6">
        <v>525.750855</v>
      </c>
      <c r="AM2263" s="7">
        <v>19805638</v>
      </c>
      <c r="AN2263" s="5">
        <v>87.656649999999999</v>
      </c>
    </row>
    <row r="2264" spans="1:40" x14ac:dyDescent="0.3">
      <c r="A2264" s="4" t="s">
        <v>2313</v>
      </c>
      <c r="B2264" s="2">
        <v>4069981</v>
      </c>
      <c r="C2264" s="1" t="s">
        <v>41</v>
      </c>
      <c r="D2264" s="5">
        <v>655.0707195</v>
      </c>
      <c r="E2264" s="6">
        <v>1521.0707190000001</v>
      </c>
      <c r="F2264" s="6" t="s">
        <v>42</v>
      </c>
      <c r="G2264" s="8">
        <v>2.04</v>
      </c>
      <c r="H2264" s="5">
        <v>30.124654</v>
      </c>
      <c r="I2264" s="8">
        <v>1.7370000000000001</v>
      </c>
      <c r="J2264" s="5" t="s">
        <v>799</v>
      </c>
      <c r="K2264" s="5">
        <v>1.7182809299999999</v>
      </c>
      <c r="L2264" s="5">
        <v>0.79286963999999993</v>
      </c>
      <c r="M2264" s="5">
        <v>15.658747</v>
      </c>
      <c r="N2264" s="5" t="s">
        <v>42</v>
      </c>
      <c r="O2264" s="5" t="s">
        <v>42</v>
      </c>
      <c r="P2264" s="5">
        <v>0.21190700000000001</v>
      </c>
      <c r="Q2264" s="5">
        <v>2.440547</v>
      </c>
      <c r="R2264" s="5">
        <v>2.440547</v>
      </c>
      <c r="S2264" s="1" t="s">
        <v>49</v>
      </c>
      <c r="T2264" s="7">
        <v>7831000</v>
      </c>
      <c r="U2264" s="7">
        <v>8491000</v>
      </c>
      <c r="V2264" s="7">
        <v>8465000</v>
      </c>
      <c r="W2264" s="7">
        <v>8872000</v>
      </c>
      <c r="X2264" s="7">
        <v>7178000</v>
      </c>
      <c r="Y2264" s="7">
        <v>7404000</v>
      </c>
      <c r="Z2264" s="7">
        <v>7594000</v>
      </c>
      <c r="AA2264" s="7">
        <v>7831000</v>
      </c>
      <c r="AB2264" s="5">
        <v>22.550999999999998</v>
      </c>
      <c r="AC2264" s="5">
        <v>21.091999999999999</v>
      </c>
      <c r="AD2264" s="8">
        <v>4.6349999999999998</v>
      </c>
      <c r="AE2264" s="8">
        <v>2.786</v>
      </c>
      <c r="AF2264" s="7">
        <v>31204701</v>
      </c>
      <c r="AG2264" s="7">
        <v>34321389</v>
      </c>
      <c r="AH2264" s="7">
        <v>37626086</v>
      </c>
      <c r="AI2264" s="8">
        <v>103.12</v>
      </c>
      <c r="AJ2264" s="7">
        <v>262</v>
      </c>
      <c r="AK2264" s="7">
        <v>31057910</v>
      </c>
      <c r="AL2264" s="6">
        <v>675.50954200000001</v>
      </c>
      <c r="AM2264" s="7">
        <v>27465187</v>
      </c>
      <c r="AN2264" s="5">
        <v>91.19135</v>
      </c>
    </row>
    <row r="2265" spans="1:40" x14ac:dyDescent="0.3">
      <c r="A2265" s="4" t="s">
        <v>2314</v>
      </c>
      <c r="B2265" s="2">
        <v>4088076</v>
      </c>
      <c r="C2265" s="1" t="s">
        <v>41</v>
      </c>
      <c r="D2265" s="5">
        <v>710.61441962000004</v>
      </c>
      <c r="E2265" s="6">
        <v>1565.3494189999999</v>
      </c>
      <c r="F2265" s="6">
        <v>1590.232109</v>
      </c>
      <c r="G2265" s="5">
        <v>0.19800000000000001</v>
      </c>
      <c r="H2265" s="5">
        <v>77.047619047619094</v>
      </c>
      <c r="I2265" s="5">
        <v>0.19800000000000001</v>
      </c>
      <c r="J2265" s="5">
        <v>77.047619047619094</v>
      </c>
      <c r="K2265" s="5">
        <v>14.880872458941301</v>
      </c>
      <c r="L2265" s="5">
        <v>4.88301208182303</v>
      </c>
      <c r="M2265" s="5">
        <v>14.331267</v>
      </c>
      <c r="N2265" s="5" t="s">
        <v>42</v>
      </c>
      <c r="O2265" s="5" t="s">
        <v>42</v>
      </c>
      <c r="P2265" s="5">
        <v>10.582262</v>
      </c>
      <c r="Q2265" s="5">
        <v>15.255925</v>
      </c>
      <c r="R2265" s="5">
        <v>13.7614520015231</v>
      </c>
      <c r="S2265" s="1" t="s">
        <v>49</v>
      </c>
      <c r="T2265" s="7">
        <v>147788</v>
      </c>
      <c r="U2265" s="7">
        <v>149435</v>
      </c>
      <c r="V2265" s="7">
        <v>138168</v>
      </c>
      <c r="W2265" s="7">
        <v>133547</v>
      </c>
      <c r="X2265" s="7">
        <v>147935</v>
      </c>
      <c r="Y2265" s="7">
        <v>145307</v>
      </c>
      <c r="Z2265" s="7">
        <v>146884</v>
      </c>
      <c r="AA2265" s="7">
        <v>147788</v>
      </c>
      <c r="AB2265" s="5">
        <v>78.156000000000006</v>
      </c>
      <c r="AC2265" s="5">
        <v>79.653000000000006</v>
      </c>
      <c r="AD2265" s="8">
        <v>68.64</v>
      </c>
      <c r="AE2265" s="8">
        <v>69.23</v>
      </c>
      <c r="AF2265" s="7">
        <v>44127581</v>
      </c>
      <c r="AG2265" s="7">
        <v>41433681</v>
      </c>
      <c r="AH2265" s="7">
        <v>40324420</v>
      </c>
      <c r="AI2265" s="5">
        <v>46.34</v>
      </c>
      <c r="AJ2265" s="7">
        <v>207</v>
      </c>
      <c r="AK2265" s="7">
        <v>20350765</v>
      </c>
      <c r="AL2265" s="6">
        <v>329.27537699999999</v>
      </c>
      <c r="AM2265" s="7">
        <v>43347440</v>
      </c>
      <c r="AN2265" s="5">
        <v>98.697909999999993</v>
      </c>
    </row>
    <row r="2266" spans="1:40" x14ac:dyDescent="0.3">
      <c r="A2266" s="4" t="s">
        <v>2315</v>
      </c>
      <c r="B2266" s="2">
        <v>5721549</v>
      </c>
      <c r="C2266" s="1" t="s">
        <v>54</v>
      </c>
      <c r="D2266" s="5">
        <v>727.81639844999995</v>
      </c>
      <c r="E2266" s="6">
        <v>1219.148588</v>
      </c>
      <c r="F2266" s="6" t="s">
        <v>42</v>
      </c>
      <c r="G2266" s="5">
        <v>8.5000000000000006E-2</v>
      </c>
      <c r="H2266" s="5">
        <v>18.97747</v>
      </c>
      <c r="I2266" s="5">
        <v>8.5000000000000006E-2</v>
      </c>
      <c r="J2266" s="5">
        <v>18.97747</v>
      </c>
      <c r="K2266" s="5">
        <v>0.87467050000000002</v>
      </c>
      <c r="L2266" s="5">
        <v>0.87467050000000002</v>
      </c>
      <c r="M2266" s="5">
        <v>8.9607200000000002</v>
      </c>
      <c r="N2266" s="5" t="s">
        <v>42</v>
      </c>
      <c r="O2266" s="5" t="s">
        <v>42</v>
      </c>
      <c r="P2266" s="5">
        <v>20.709969000000001</v>
      </c>
      <c r="Q2266" s="5" t="s">
        <v>42</v>
      </c>
      <c r="R2266" s="5" t="s">
        <v>42</v>
      </c>
      <c r="S2266" s="1" t="s">
        <v>80</v>
      </c>
      <c r="T2266" s="7">
        <v>58867.716999999997</v>
      </c>
      <c r="U2266" s="7">
        <v>58404.082000000002</v>
      </c>
      <c r="V2266" s="7">
        <v>55764.964999999997</v>
      </c>
      <c r="W2266" s="7">
        <v>57974.461000000003</v>
      </c>
      <c r="X2266" s="7">
        <v>58867.716999999997</v>
      </c>
      <c r="Y2266" s="7">
        <v>59086.631999999998</v>
      </c>
      <c r="Z2266" s="7">
        <v>59305.546000000002</v>
      </c>
      <c r="AA2266" s="7">
        <v>58854.813999999998</v>
      </c>
      <c r="AB2266" s="8">
        <v>100</v>
      </c>
      <c r="AC2266" s="8">
        <v>100</v>
      </c>
      <c r="AD2266" s="5" t="s">
        <v>42</v>
      </c>
      <c r="AE2266" s="5" t="s">
        <v>42</v>
      </c>
      <c r="AF2266" s="7">
        <v>66467251</v>
      </c>
      <c r="AG2266" s="7">
        <v>66467251</v>
      </c>
      <c r="AH2266" s="7">
        <v>67505760</v>
      </c>
      <c r="AI2266" s="5">
        <v>28.45</v>
      </c>
      <c r="AJ2266" s="7">
        <v>108</v>
      </c>
      <c r="AK2266" s="7">
        <v>18906752</v>
      </c>
      <c r="AL2266" s="6">
        <v>207.02893399999999</v>
      </c>
      <c r="AM2266" s="7" t="s">
        <v>42</v>
      </c>
      <c r="AN2266" s="5" t="s">
        <v>42</v>
      </c>
    </row>
    <row r="2267" spans="1:40" x14ac:dyDescent="0.3">
      <c r="A2267" s="4" t="s">
        <v>2316</v>
      </c>
      <c r="B2267" s="2">
        <v>4589255</v>
      </c>
      <c r="C2267" s="1" t="s">
        <v>54</v>
      </c>
      <c r="D2267" s="5">
        <v>750.94509359999995</v>
      </c>
      <c r="E2267" s="6">
        <v>380.084093</v>
      </c>
      <c r="F2267" s="6">
        <v>495.91309400000006</v>
      </c>
      <c r="G2267" s="8">
        <v>1.0900000000000001</v>
      </c>
      <c r="H2267" s="5">
        <v>13.470476</v>
      </c>
      <c r="I2267" s="8">
        <v>1.0900000000000001</v>
      </c>
      <c r="J2267" s="5">
        <v>13.470476</v>
      </c>
      <c r="K2267" s="5">
        <v>0.84484159000000003</v>
      </c>
      <c r="L2267" s="5">
        <v>0.84150405000000006</v>
      </c>
      <c r="M2267" s="5" t="s">
        <v>799</v>
      </c>
      <c r="N2267" s="5" t="s">
        <v>42</v>
      </c>
      <c r="O2267" s="5" t="s">
        <v>42</v>
      </c>
      <c r="P2267" s="5">
        <v>27.830715999999999</v>
      </c>
      <c r="Q2267" s="5" t="s">
        <v>799</v>
      </c>
      <c r="R2267" s="5">
        <v>-18.985219000000001</v>
      </c>
      <c r="S2267" s="1" t="s">
        <v>49</v>
      </c>
      <c r="T2267" s="7">
        <v>12683</v>
      </c>
      <c r="U2267" s="7">
        <v>15228</v>
      </c>
      <c r="V2267" s="7">
        <v>20924</v>
      </c>
      <c r="W2267" s="7">
        <v>18983</v>
      </c>
      <c r="X2267" s="7">
        <v>13657</v>
      </c>
      <c r="Y2267" s="7">
        <v>13442</v>
      </c>
      <c r="Z2267" s="7">
        <v>13229</v>
      </c>
      <c r="AA2267" s="7">
        <v>12683</v>
      </c>
      <c r="AB2267" s="5">
        <v>-35.976999999999997</v>
      </c>
      <c r="AC2267" s="5">
        <v>-30.234000000000002</v>
      </c>
      <c r="AD2267" s="5">
        <v>-130.78100000000001</v>
      </c>
      <c r="AE2267" s="5">
        <v>-146.59100000000001</v>
      </c>
      <c r="AF2267" s="7">
        <v>21247566</v>
      </c>
      <c r="AG2267" s="7">
        <v>21354784</v>
      </c>
      <c r="AH2267" s="7">
        <v>21622949</v>
      </c>
      <c r="AI2267" s="8">
        <v>94.1</v>
      </c>
      <c r="AJ2267" s="7">
        <v>38</v>
      </c>
      <c r="AK2267" s="7">
        <v>19983959</v>
      </c>
      <c r="AL2267" s="6">
        <v>706.63279</v>
      </c>
      <c r="AM2267" s="7">
        <v>1181763</v>
      </c>
      <c r="AN2267" s="5">
        <v>5.5646100000000001</v>
      </c>
    </row>
    <row r="2268" spans="1:40" x14ac:dyDescent="0.3">
      <c r="A2268" s="4" t="s">
        <v>2317</v>
      </c>
      <c r="B2268" s="2">
        <v>5196215</v>
      </c>
      <c r="C2268" s="1" t="s">
        <v>41</v>
      </c>
      <c r="D2268" s="5">
        <v>691.02242879999994</v>
      </c>
      <c r="E2268" s="6">
        <v>889.95142799999996</v>
      </c>
      <c r="F2268" s="6" t="s">
        <v>42</v>
      </c>
      <c r="G2268" s="5">
        <v>-0.56000000000000005</v>
      </c>
      <c r="H2268" s="5" t="s">
        <v>799</v>
      </c>
      <c r="I2268" s="5">
        <v>-0.56000000000000005</v>
      </c>
      <c r="J2268" s="5" t="s">
        <v>799</v>
      </c>
      <c r="K2268" s="5">
        <v>10.54313099</v>
      </c>
      <c r="L2268" s="5">
        <v>1.15445164</v>
      </c>
      <c r="M2268" s="5">
        <v>25.384615</v>
      </c>
      <c r="N2268" s="5" t="s">
        <v>42</v>
      </c>
      <c r="O2268" s="5" t="s">
        <v>42</v>
      </c>
      <c r="P2268" s="5">
        <v>0.67418400000000001</v>
      </c>
      <c r="Q2268" s="5">
        <v>34.176977999999998</v>
      </c>
      <c r="R2268" s="5">
        <v>34.176977999999998</v>
      </c>
      <c r="S2268" s="1" t="s">
        <v>49</v>
      </c>
      <c r="T2268" s="7">
        <v>1459875</v>
      </c>
      <c r="U2268" s="7">
        <v>1375098</v>
      </c>
      <c r="V2268" s="7">
        <v>1904060</v>
      </c>
      <c r="W2268" s="7">
        <v>1702367</v>
      </c>
      <c r="X2268" s="7">
        <v>1320042</v>
      </c>
      <c r="Y2268" s="7">
        <v>1379036</v>
      </c>
      <c r="Z2268" s="7">
        <v>1443168</v>
      </c>
      <c r="AA2268" s="7">
        <v>1459875</v>
      </c>
      <c r="AB2268" s="5">
        <v>24.678000000000001</v>
      </c>
      <c r="AC2268" s="5">
        <v>24.398</v>
      </c>
      <c r="AD2268" s="8">
        <v>4.1360000000000001</v>
      </c>
      <c r="AE2268" s="8">
        <v>0.53</v>
      </c>
      <c r="AF2268" s="7">
        <v>104690000</v>
      </c>
      <c r="AG2268" s="7">
        <v>104073000</v>
      </c>
      <c r="AH2268" s="7">
        <v>102968000</v>
      </c>
      <c r="AI2268" s="5">
        <v>32.21</v>
      </c>
      <c r="AJ2268" s="7">
        <v>198</v>
      </c>
      <c r="AK2268" s="7">
        <v>33721191</v>
      </c>
      <c r="AL2268" s="6">
        <v>222.55985999999999</v>
      </c>
      <c r="AM2268" s="7">
        <v>45057154</v>
      </c>
      <c r="AN2268" s="5">
        <v>43.034379999999999</v>
      </c>
    </row>
    <row r="2269" spans="1:40" x14ac:dyDescent="0.3">
      <c r="A2269" s="4" t="s">
        <v>2318</v>
      </c>
      <c r="B2269" s="2">
        <v>28547603</v>
      </c>
      <c r="C2269" s="1" t="s">
        <v>41</v>
      </c>
      <c r="D2269" s="5">
        <v>787.40335574999995</v>
      </c>
      <c r="E2269" s="6">
        <v>1045.8473550000001</v>
      </c>
      <c r="F2269" s="6" t="s">
        <v>42</v>
      </c>
      <c r="G2269" s="5">
        <v>0.05</v>
      </c>
      <c r="H2269" s="5">
        <v>68.787879000000004</v>
      </c>
      <c r="I2269" s="5">
        <v>0.05</v>
      </c>
      <c r="J2269" s="5">
        <v>68.787879000000004</v>
      </c>
      <c r="K2269" s="5" t="s">
        <v>799</v>
      </c>
      <c r="L2269" s="5">
        <v>1.88956715</v>
      </c>
      <c r="M2269" s="5">
        <v>12.117438</v>
      </c>
      <c r="N2269" s="5" t="s">
        <v>42</v>
      </c>
      <c r="O2269" s="5" t="s">
        <v>42</v>
      </c>
      <c r="P2269" s="5">
        <v>2.0422159999999998</v>
      </c>
      <c r="Q2269" s="5">
        <v>13.213652</v>
      </c>
      <c r="R2269" s="5">
        <v>13.213652</v>
      </c>
      <c r="S2269" s="1" t="s">
        <v>49</v>
      </c>
      <c r="T2269" s="7">
        <v>566492</v>
      </c>
      <c r="U2269" s="7">
        <v>695736</v>
      </c>
      <c r="V2269" s="7">
        <v>630456</v>
      </c>
      <c r="W2269" s="7">
        <v>403389</v>
      </c>
      <c r="X2269" s="7">
        <v>512114</v>
      </c>
      <c r="Y2269" s="7">
        <v>522396</v>
      </c>
      <c r="Z2269" s="7">
        <v>539402</v>
      </c>
      <c r="AA2269" s="7">
        <v>566492</v>
      </c>
      <c r="AB2269" s="5">
        <v>26.998000000000001</v>
      </c>
      <c r="AC2269" s="5">
        <v>29.972999999999999</v>
      </c>
      <c r="AD2269" s="8">
        <v>10.041</v>
      </c>
      <c r="AE2269" s="8">
        <v>12.798</v>
      </c>
      <c r="AF2269" s="7">
        <v>115592865</v>
      </c>
      <c r="AG2269" s="7">
        <v>115577103</v>
      </c>
      <c r="AH2269" s="7">
        <v>114755945</v>
      </c>
      <c r="AI2269" s="5">
        <v>34.15</v>
      </c>
      <c r="AJ2269" s="7">
        <v>159</v>
      </c>
      <c r="AK2269" s="7">
        <v>39481605</v>
      </c>
      <c r="AL2269" s="6">
        <v>268.86973</v>
      </c>
      <c r="AM2269" s="7">
        <v>39723672</v>
      </c>
      <c r="AN2269" s="5">
        <v>34.355730000000001</v>
      </c>
    </row>
    <row r="2270" spans="1:40" x14ac:dyDescent="0.3">
      <c r="A2270" s="4" t="s">
        <v>2319</v>
      </c>
      <c r="B2270" s="2">
        <v>4407542</v>
      </c>
      <c r="C2270" s="1" t="s">
        <v>54</v>
      </c>
      <c r="D2270" s="5">
        <v>714.33795139999995</v>
      </c>
      <c r="E2270" s="6">
        <v>995.62895100000003</v>
      </c>
      <c r="F2270" s="6" t="s">
        <v>42</v>
      </c>
      <c r="G2270" s="5">
        <v>0.93</v>
      </c>
      <c r="H2270" s="5">
        <v>18.212365999999999</v>
      </c>
      <c r="I2270" s="5">
        <v>0.94099999999999995</v>
      </c>
      <c r="J2270" s="5">
        <v>17.952964999999999</v>
      </c>
      <c r="K2270" s="5">
        <v>2.7462505099999999</v>
      </c>
      <c r="L2270" s="5">
        <v>1.6552650900000001</v>
      </c>
      <c r="M2270" s="5" t="s">
        <v>799</v>
      </c>
      <c r="N2270" s="5" t="s">
        <v>42</v>
      </c>
      <c r="O2270" s="5" t="s">
        <v>42</v>
      </c>
      <c r="P2270" s="5">
        <v>0.882548</v>
      </c>
      <c r="Q2270" s="5">
        <v>5.4981</v>
      </c>
      <c r="R2270" s="5">
        <v>5.4981</v>
      </c>
      <c r="S2270" s="1" t="s">
        <v>49</v>
      </c>
      <c r="T2270" s="7">
        <v>1103573</v>
      </c>
      <c r="U2270" s="7">
        <v>1216858</v>
      </c>
      <c r="V2270" s="7">
        <v>1046003</v>
      </c>
      <c r="W2270" s="7">
        <v>838561</v>
      </c>
      <c r="X2270" s="7">
        <v>1128130</v>
      </c>
      <c r="Y2270" s="7">
        <v>1128966</v>
      </c>
      <c r="Z2270" s="7">
        <v>1115485</v>
      </c>
      <c r="AA2270" s="7">
        <v>1103573</v>
      </c>
      <c r="AB2270" s="5">
        <v>20.763000000000002</v>
      </c>
      <c r="AC2270" s="5">
        <v>23.344999999999999</v>
      </c>
      <c r="AD2270" s="8">
        <v>10.797000000000001</v>
      </c>
      <c r="AE2270" s="8">
        <v>12.824999999999999</v>
      </c>
      <c r="AF2270" s="7">
        <v>13179667</v>
      </c>
      <c r="AG2270" s="7">
        <v>13170868</v>
      </c>
      <c r="AH2270" s="7">
        <v>12946735</v>
      </c>
      <c r="AI2270" s="5">
        <v>53.44</v>
      </c>
      <c r="AJ2270" s="7">
        <v>195</v>
      </c>
      <c r="AK2270" s="7">
        <v>7043476</v>
      </c>
      <c r="AL2270" s="6">
        <v>381.75639899999999</v>
      </c>
      <c r="AM2270" s="7">
        <v>7918697</v>
      </c>
      <c r="AN2270" s="5">
        <v>60.082680000000003</v>
      </c>
    </row>
    <row r="2271" spans="1:40" x14ac:dyDescent="0.3">
      <c r="A2271" s="4" t="s">
        <v>2320</v>
      </c>
      <c r="B2271" s="2">
        <v>5721593</v>
      </c>
      <c r="C2271" s="1" t="s">
        <v>54</v>
      </c>
      <c r="D2271" s="5">
        <v>743.38493528000004</v>
      </c>
      <c r="E2271" s="6">
        <v>1245.384935</v>
      </c>
      <c r="F2271" s="6" t="s">
        <v>42</v>
      </c>
      <c r="G2271" s="5">
        <v>0.84399999999999997</v>
      </c>
      <c r="H2271" s="5">
        <v>5.8182499999999999</v>
      </c>
      <c r="I2271" s="5">
        <v>0.84399999999999997</v>
      </c>
      <c r="J2271" s="5">
        <v>5.8182499999999999</v>
      </c>
      <c r="K2271" s="5">
        <v>0.94298112000000001</v>
      </c>
      <c r="L2271" s="5">
        <v>0.94298112000000001</v>
      </c>
      <c r="M2271" s="5">
        <v>15.383848</v>
      </c>
      <c r="N2271" s="5" t="s">
        <v>42</v>
      </c>
      <c r="O2271" s="5" t="s">
        <v>42</v>
      </c>
      <c r="P2271" s="5">
        <v>14.283925</v>
      </c>
      <c r="Q2271" s="5" t="s">
        <v>42</v>
      </c>
      <c r="R2271" s="5" t="s">
        <v>42</v>
      </c>
      <c r="S2271" s="1" t="s">
        <v>82</v>
      </c>
      <c r="T2271" s="7">
        <v>85516.226999999999</v>
      </c>
      <c r="U2271" s="7">
        <v>83271.395000000004</v>
      </c>
      <c r="V2271" s="7">
        <v>78866.778000000006</v>
      </c>
      <c r="W2271" s="7">
        <v>79122.485000000001</v>
      </c>
      <c r="X2271" s="7">
        <v>87187.866999999998</v>
      </c>
      <c r="Y2271" s="7">
        <v>86352.047000000006</v>
      </c>
      <c r="Z2271" s="7">
        <v>85516.226999999999</v>
      </c>
      <c r="AA2271" s="7">
        <v>85047.49</v>
      </c>
      <c r="AB2271" s="8">
        <v>100</v>
      </c>
      <c r="AC2271" s="8">
        <v>100</v>
      </c>
      <c r="AD2271" s="5" t="s">
        <v>42</v>
      </c>
      <c r="AE2271" s="5" t="s">
        <v>42</v>
      </c>
      <c r="AF2271" s="7">
        <v>48177896</v>
      </c>
      <c r="AG2271" s="7">
        <v>48177896</v>
      </c>
      <c r="AH2271" s="7">
        <v>48177896</v>
      </c>
      <c r="AI2271" s="5">
        <v>18.86</v>
      </c>
      <c r="AJ2271" s="7">
        <v>117</v>
      </c>
      <c r="AK2271" s="7">
        <v>9085213</v>
      </c>
      <c r="AL2271" s="6">
        <v>140.18483599999999</v>
      </c>
      <c r="AM2271" s="7">
        <v>44252635</v>
      </c>
      <c r="AN2271" s="8">
        <v>100</v>
      </c>
    </row>
    <row r="2272" spans="1:40" x14ac:dyDescent="0.3">
      <c r="A2272" s="4" t="s">
        <v>2321</v>
      </c>
      <c r="B2272" s="2">
        <v>6618655</v>
      </c>
      <c r="C2272" s="1" t="s">
        <v>41</v>
      </c>
      <c r="D2272" s="5">
        <v>780.86252200000001</v>
      </c>
      <c r="E2272" s="6">
        <v>1305.992522</v>
      </c>
      <c r="F2272" s="6" t="s">
        <v>42</v>
      </c>
      <c r="G2272" s="5">
        <v>0.04</v>
      </c>
      <c r="H2272" s="5">
        <v>18.053856</v>
      </c>
      <c r="I2272" s="5">
        <v>0.04</v>
      </c>
      <c r="J2272" s="5">
        <v>18.053856</v>
      </c>
      <c r="K2272" s="5">
        <v>3.1098460899999996</v>
      </c>
      <c r="L2272" s="5">
        <v>1.4132413500000001</v>
      </c>
      <c r="M2272" s="5">
        <v>8.1944440000000007</v>
      </c>
      <c r="N2272" s="5" t="s">
        <v>42</v>
      </c>
      <c r="O2272" s="5" t="s">
        <v>42</v>
      </c>
      <c r="P2272" s="5">
        <v>1.23105</v>
      </c>
      <c r="Q2272" s="5">
        <v>6.2465859999999997</v>
      </c>
      <c r="R2272" s="5">
        <v>6.2465859999999997</v>
      </c>
      <c r="S2272" s="1" t="s">
        <v>49</v>
      </c>
      <c r="T2272" s="7">
        <v>1049620</v>
      </c>
      <c r="U2272" s="7">
        <v>894444</v>
      </c>
      <c r="V2272" s="7">
        <v>623015</v>
      </c>
      <c r="W2272" s="7">
        <v>401486</v>
      </c>
      <c r="X2272" s="7">
        <v>1060877</v>
      </c>
      <c r="Y2272" s="7">
        <v>1060283</v>
      </c>
      <c r="Z2272" s="7">
        <v>1066988</v>
      </c>
      <c r="AA2272" s="7">
        <v>1049620</v>
      </c>
      <c r="AB2272" s="5">
        <v>34.042999999999999</v>
      </c>
      <c r="AC2272" s="5">
        <v>31.449000000000002</v>
      </c>
      <c r="AD2272" s="5">
        <v>20.545999999999999</v>
      </c>
      <c r="AE2272" s="5">
        <v>18.081</v>
      </c>
      <c r="AF2272" s="7">
        <v>52939832</v>
      </c>
      <c r="AG2272" s="7">
        <v>52807083</v>
      </c>
      <c r="AH2272" s="7">
        <v>54133851</v>
      </c>
      <c r="AI2272" s="5">
        <v>96</v>
      </c>
      <c r="AJ2272" s="7">
        <v>192</v>
      </c>
      <c r="AK2272" s="7">
        <v>50824064</v>
      </c>
      <c r="AL2272" s="6">
        <v>749.654944</v>
      </c>
      <c r="AM2272" s="7">
        <v>46240850</v>
      </c>
      <c r="AN2272" s="5">
        <v>87.346050000000005</v>
      </c>
    </row>
    <row r="2273" spans="1:40" x14ac:dyDescent="0.3">
      <c r="A2273" s="4" t="s">
        <v>2322</v>
      </c>
      <c r="B2273" s="2">
        <v>4752620</v>
      </c>
      <c r="C2273" s="1" t="s">
        <v>54</v>
      </c>
      <c r="D2273" s="5">
        <v>730.26650863999998</v>
      </c>
      <c r="E2273" s="6">
        <v>469.91850799999997</v>
      </c>
      <c r="F2273" s="6" t="s">
        <v>42</v>
      </c>
      <c r="G2273" s="5">
        <v>1.38</v>
      </c>
      <c r="H2273" s="5">
        <v>10.896461</v>
      </c>
      <c r="I2273" s="5">
        <v>1.38</v>
      </c>
      <c r="J2273" s="5">
        <v>10.896461</v>
      </c>
      <c r="K2273" s="5">
        <v>1.29364536</v>
      </c>
      <c r="L2273" s="5">
        <v>1.29364536</v>
      </c>
      <c r="M2273" s="5">
        <v>23.619318</v>
      </c>
      <c r="N2273" s="5" t="s">
        <v>42</v>
      </c>
      <c r="O2273" s="5" t="s">
        <v>42</v>
      </c>
      <c r="P2273" s="5">
        <v>0.69941200000000003</v>
      </c>
      <c r="Q2273" s="5">
        <v>4.2041469999999999</v>
      </c>
      <c r="R2273" s="5">
        <v>4.2041469999999999</v>
      </c>
      <c r="S2273" s="1" t="s">
        <v>45</v>
      </c>
      <c r="T2273" s="7">
        <v>833384</v>
      </c>
      <c r="U2273" s="7">
        <v>855000</v>
      </c>
      <c r="V2273" s="7">
        <v>774802</v>
      </c>
      <c r="W2273" s="7">
        <v>372664</v>
      </c>
      <c r="X2273" s="7">
        <v>671877</v>
      </c>
      <c r="Y2273" s="7">
        <v>718079</v>
      </c>
      <c r="Z2273" s="7">
        <v>781901</v>
      </c>
      <c r="AA2273" s="7">
        <v>833384</v>
      </c>
      <c r="AB2273" s="8">
        <v>11.785</v>
      </c>
      <c r="AC2273" s="5">
        <v>15.526</v>
      </c>
      <c r="AD2273" s="8">
        <v>10.395</v>
      </c>
      <c r="AE2273" s="5">
        <v>13.814</v>
      </c>
      <c r="AF2273" s="7">
        <v>17567000</v>
      </c>
      <c r="AG2273" s="7">
        <v>17567000</v>
      </c>
      <c r="AH2273" s="7">
        <v>17503000</v>
      </c>
      <c r="AI2273" s="5">
        <v>93.37</v>
      </c>
      <c r="AJ2273" s="7">
        <v>225</v>
      </c>
      <c r="AK2273" s="7">
        <v>16402867</v>
      </c>
      <c r="AL2273" s="6">
        <v>681.86718099999996</v>
      </c>
      <c r="AM2273" s="7">
        <v>16675494</v>
      </c>
      <c r="AN2273" s="5">
        <v>94.924289999999999</v>
      </c>
    </row>
    <row r="2274" spans="1:40" x14ac:dyDescent="0.3">
      <c r="A2274" s="4" t="s">
        <v>2323</v>
      </c>
      <c r="B2274" s="2">
        <v>4994862</v>
      </c>
      <c r="C2274" s="1" t="s">
        <v>54</v>
      </c>
      <c r="D2274" s="5">
        <v>769.05286079999996</v>
      </c>
      <c r="E2274" s="6">
        <v>1147.9348600000001</v>
      </c>
      <c r="F2274" s="6" t="s">
        <v>42</v>
      </c>
      <c r="G2274" s="8">
        <v>2.2240000000000002</v>
      </c>
      <c r="H2274" s="5">
        <v>2.4224160000000001</v>
      </c>
      <c r="I2274" s="8">
        <v>2.2240000000000002</v>
      </c>
      <c r="J2274" s="5">
        <v>2.4224160000000001</v>
      </c>
      <c r="K2274" s="5">
        <v>0.55432088999999996</v>
      </c>
      <c r="L2274" s="5">
        <v>0.55432088999999996</v>
      </c>
      <c r="M2274" s="5">
        <v>1.919335</v>
      </c>
      <c r="N2274" s="5" t="s">
        <v>42</v>
      </c>
      <c r="O2274" s="5" t="s">
        <v>42</v>
      </c>
      <c r="P2274" s="5">
        <v>1.6364559999999999</v>
      </c>
      <c r="Q2274" s="5">
        <v>2.530408</v>
      </c>
      <c r="R2274" s="5">
        <v>2.530408</v>
      </c>
      <c r="S2274" s="1" t="s">
        <v>49</v>
      </c>
      <c r="T2274" s="7">
        <v>666715</v>
      </c>
      <c r="U2274" s="7">
        <v>604487</v>
      </c>
      <c r="V2274" s="7">
        <v>402524</v>
      </c>
      <c r="W2274" s="7">
        <v>282272</v>
      </c>
      <c r="X2274" s="7">
        <v>701476</v>
      </c>
      <c r="Y2274" s="7">
        <v>701942</v>
      </c>
      <c r="Z2274" s="7">
        <v>688846</v>
      </c>
      <c r="AA2274" s="7">
        <v>666715</v>
      </c>
      <c r="AB2274" s="5">
        <v>69.581999999999994</v>
      </c>
      <c r="AC2274" s="5">
        <v>69.915999999999997</v>
      </c>
      <c r="AD2274" s="5">
        <v>63.957000000000001</v>
      </c>
      <c r="AE2274" s="5">
        <v>64.671999999999997</v>
      </c>
      <c r="AF2274" s="7">
        <v>35440224</v>
      </c>
      <c r="AG2274" s="7">
        <v>35260029</v>
      </c>
      <c r="AH2274" s="7">
        <v>35192029</v>
      </c>
      <c r="AI2274" s="5">
        <v>57.75</v>
      </c>
      <c r="AJ2274" s="7">
        <v>177</v>
      </c>
      <c r="AK2274" s="7">
        <v>20468484</v>
      </c>
      <c r="AL2274" s="6">
        <v>444.16610200000002</v>
      </c>
      <c r="AM2274" s="7">
        <v>32782179</v>
      </c>
      <c r="AN2274" s="5">
        <v>92.499920000000003</v>
      </c>
    </row>
    <row r="2275" spans="1:40" x14ac:dyDescent="0.3">
      <c r="A2275" s="4" t="s">
        <v>2324</v>
      </c>
      <c r="B2275" s="2">
        <v>4898489</v>
      </c>
      <c r="C2275" s="1" t="s">
        <v>41</v>
      </c>
      <c r="D2275" s="5">
        <v>402.26717603999998</v>
      </c>
      <c r="E2275" s="6">
        <v>339.20817599999998</v>
      </c>
      <c r="F2275" s="6" t="s">
        <v>42</v>
      </c>
      <c r="G2275" s="5">
        <v>-1.137</v>
      </c>
      <c r="H2275" s="5" t="s">
        <v>799</v>
      </c>
      <c r="I2275" s="5">
        <v>-1.137</v>
      </c>
      <c r="J2275" s="5" t="s">
        <v>799</v>
      </c>
      <c r="K2275" s="5">
        <v>4.7673999299999998</v>
      </c>
      <c r="L2275" s="5">
        <v>4.7673999299999998</v>
      </c>
      <c r="M2275" s="5" t="s">
        <v>799</v>
      </c>
      <c r="N2275" s="5" t="s">
        <v>42</v>
      </c>
      <c r="O2275" s="5" t="s">
        <v>42</v>
      </c>
      <c r="P2275" s="5">
        <v>5.9331170000000002</v>
      </c>
      <c r="Q2275" s="5" t="s">
        <v>799</v>
      </c>
      <c r="R2275" s="5">
        <v>-2.476496</v>
      </c>
      <c r="S2275" s="1" t="s">
        <v>49</v>
      </c>
      <c r="T2275" s="7">
        <v>17157</v>
      </c>
      <c r="U2275" s="7">
        <v>10287</v>
      </c>
      <c r="V2275" s="7">
        <v>63175</v>
      </c>
      <c r="W2275" s="7">
        <v>75000</v>
      </c>
      <c r="X2275" s="7">
        <v>57172</v>
      </c>
      <c r="Y2275" s="7">
        <v>30473</v>
      </c>
      <c r="Z2275" s="7">
        <v>22962</v>
      </c>
      <c r="AA2275" s="7">
        <v>17157</v>
      </c>
      <c r="AB2275" s="5" t="s">
        <v>799</v>
      </c>
      <c r="AC2275" s="8">
        <v>-170.72</v>
      </c>
      <c r="AD2275" s="5" t="s">
        <v>799</v>
      </c>
      <c r="AE2275" s="5">
        <v>-243.911</v>
      </c>
      <c r="AF2275" s="7">
        <v>30428682</v>
      </c>
      <c r="AG2275" s="7">
        <v>27434033</v>
      </c>
      <c r="AH2275" s="7">
        <v>26575178</v>
      </c>
      <c r="AI2275" s="5">
        <v>78.02</v>
      </c>
      <c r="AJ2275" s="7">
        <v>195</v>
      </c>
      <c r="AK2275" s="7">
        <v>23739079</v>
      </c>
      <c r="AL2275" s="6">
        <v>313.830624</v>
      </c>
      <c r="AM2275" s="7">
        <v>18210112</v>
      </c>
      <c r="AN2275" s="5">
        <v>59.845219999999998</v>
      </c>
    </row>
    <row r="2276" spans="1:40" x14ac:dyDescent="0.3">
      <c r="A2276" s="4" t="s">
        <v>2325</v>
      </c>
      <c r="B2276" s="2">
        <v>1021441</v>
      </c>
      <c r="C2276" s="1" t="s">
        <v>41</v>
      </c>
      <c r="D2276" s="5">
        <v>688.94095977999996</v>
      </c>
      <c r="E2276" s="6" t="s">
        <v>42</v>
      </c>
      <c r="F2276" s="6">
        <v>644.10095999999999</v>
      </c>
      <c r="G2276" s="5">
        <v>0.56999999999999995</v>
      </c>
      <c r="H2276" s="5">
        <v>9.9227272727272702</v>
      </c>
      <c r="I2276" s="5">
        <v>0.56999999999999995</v>
      </c>
      <c r="J2276" s="5">
        <v>9.9227272727272702</v>
      </c>
      <c r="K2276" s="5">
        <v>1.5000129760717602</v>
      </c>
      <c r="L2276" s="5">
        <v>1.2813644255684802</v>
      </c>
      <c r="M2276" s="5">
        <v>8.6352849999999997</v>
      </c>
      <c r="N2276" s="5" t="s">
        <v>42</v>
      </c>
      <c r="O2276" s="5" t="s">
        <v>42</v>
      </c>
      <c r="P2276" s="5" t="s">
        <v>42</v>
      </c>
      <c r="Q2276" s="5" t="s">
        <v>42</v>
      </c>
      <c r="R2276" s="5" t="s">
        <v>42</v>
      </c>
      <c r="S2276" s="1" t="s">
        <v>49</v>
      </c>
      <c r="T2276" s="7">
        <v>226542</v>
      </c>
      <c r="U2276" s="7">
        <v>180764</v>
      </c>
      <c r="V2276" s="7">
        <v>160103</v>
      </c>
      <c r="W2276" s="7">
        <v>151919</v>
      </c>
      <c r="X2276" s="7">
        <v>222241</v>
      </c>
      <c r="Y2276" s="7">
        <v>222978</v>
      </c>
      <c r="Z2276" s="7">
        <v>225120</v>
      </c>
      <c r="AA2276" s="7">
        <v>226542</v>
      </c>
      <c r="AB2276" s="5" t="s">
        <v>42</v>
      </c>
      <c r="AC2276" s="5" t="s">
        <v>42</v>
      </c>
      <c r="AD2276" s="5" t="s">
        <v>42</v>
      </c>
      <c r="AE2276" s="5" t="s">
        <v>42</v>
      </c>
      <c r="AF2276" s="7">
        <v>31559366</v>
      </c>
      <c r="AG2276" s="7">
        <v>31559366</v>
      </c>
      <c r="AH2276" s="7">
        <v>31774140</v>
      </c>
      <c r="AI2276" s="5">
        <v>23.49</v>
      </c>
      <c r="AJ2276" s="7">
        <v>122</v>
      </c>
      <c r="AK2276" s="7">
        <v>7414016</v>
      </c>
      <c r="AL2276" s="6">
        <v>161.84796900000001</v>
      </c>
      <c r="AM2276" s="7">
        <v>12667924</v>
      </c>
      <c r="AN2276" s="5">
        <v>40.139980000000001</v>
      </c>
    </row>
    <row r="2277" spans="1:40" x14ac:dyDescent="0.3">
      <c r="A2277" s="4" t="s">
        <v>2326</v>
      </c>
      <c r="B2277" s="2">
        <v>10712991</v>
      </c>
      <c r="C2277" s="1" t="s">
        <v>41</v>
      </c>
      <c r="D2277" s="5">
        <v>888.98257921000004</v>
      </c>
      <c r="E2277" s="6">
        <v>1142.0664790000001</v>
      </c>
      <c r="F2277" s="6" t="s">
        <v>42</v>
      </c>
      <c r="G2277" s="5">
        <v>-4.5091192423221717E-2</v>
      </c>
      <c r="H2277" s="5" t="s">
        <v>799</v>
      </c>
      <c r="I2277" s="5">
        <v>-4.5091192423221717E-2</v>
      </c>
      <c r="J2277" s="5" t="s">
        <v>799</v>
      </c>
      <c r="K2277" s="5" t="s">
        <v>799</v>
      </c>
      <c r="L2277" s="5" t="s">
        <v>799</v>
      </c>
      <c r="M2277" s="5" t="s">
        <v>42</v>
      </c>
      <c r="N2277" s="5" t="s">
        <v>42</v>
      </c>
      <c r="O2277" s="5" t="s">
        <v>42</v>
      </c>
      <c r="P2277" s="5">
        <v>4.9206440000000002</v>
      </c>
      <c r="Q2277" s="5" t="s">
        <v>799</v>
      </c>
      <c r="R2277" s="5">
        <v>-32.146391000000001</v>
      </c>
      <c r="S2277" s="1" t="s">
        <v>98</v>
      </c>
      <c r="T2277" s="7">
        <v>191904.94255054087</v>
      </c>
      <c r="U2277" s="7">
        <v>300746.57202838425</v>
      </c>
      <c r="V2277" s="7">
        <v>254966.29133083537</v>
      </c>
      <c r="W2277" s="7">
        <v>97118.704720248497</v>
      </c>
      <c r="X2277" s="7">
        <v>226087.8358370862</v>
      </c>
      <c r="Y2277" s="7">
        <v>205904.85634860824</v>
      </c>
      <c r="Z2277" s="7">
        <v>191904.94255054087</v>
      </c>
      <c r="AA2277" s="7">
        <v>197751.92067610912</v>
      </c>
      <c r="AB2277" s="8">
        <v>5.8609999999999998</v>
      </c>
      <c r="AC2277" s="8">
        <v>6.2249999999999996</v>
      </c>
      <c r="AD2277" s="8">
        <v>-21.84</v>
      </c>
      <c r="AE2277" s="5">
        <v>-16.728000000000002</v>
      </c>
      <c r="AF2277" s="7">
        <v>188063099</v>
      </c>
      <c r="AG2277" s="7">
        <v>188042154</v>
      </c>
      <c r="AH2277" s="7">
        <v>4760271</v>
      </c>
      <c r="AI2277" s="5">
        <v>0.28000000000000003</v>
      </c>
      <c r="AJ2277" s="7">
        <v>13</v>
      </c>
      <c r="AK2277" s="7">
        <v>514385</v>
      </c>
      <c r="AL2277" s="6">
        <v>2.4330409999999998</v>
      </c>
      <c r="AM2277" s="7">
        <v>8801933</v>
      </c>
      <c r="AN2277" s="5">
        <v>4.7305400000000004</v>
      </c>
    </row>
    <row r="2278" spans="1:40" x14ac:dyDescent="0.3">
      <c r="A2278" s="4" t="s">
        <v>2327</v>
      </c>
      <c r="B2278" s="2">
        <v>101496353</v>
      </c>
      <c r="C2278" s="1" t="s">
        <v>54</v>
      </c>
      <c r="D2278" s="5">
        <v>731.04729339000005</v>
      </c>
      <c r="E2278" s="6">
        <v>2225.6622929999999</v>
      </c>
      <c r="F2278" s="6">
        <v>4695.3517439999996</v>
      </c>
      <c r="G2278" s="5">
        <v>0.35</v>
      </c>
      <c r="H2278" s="5">
        <v>32.053190999999998</v>
      </c>
      <c r="I2278" s="5">
        <v>0.35</v>
      </c>
      <c r="J2278" s="5">
        <v>32.053190999999998</v>
      </c>
      <c r="K2278" s="5">
        <v>1.4811719600000002</v>
      </c>
      <c r="L2278" s="5">
        <v>1.4811719600000002</v>
      </c>
      <c r="M2278" s="5">
        <v>4.4564409999999999</v>
      </c>
      <c r="N2278" s="5">
        <v>4.4408003538472798</v>
      </c>
      <c r="O2278" s="5">
        <v>3.3109036894147499</v>
      </c>
      <c r="P2278" s="5">
        <v>2.7244259999999998</v>
      </c>
      <c r="Q2278" s="5">
        <v>7.2938580000000002</v>
      </c>
      <c r="R2278" s="5">
        <v>7.2938580000000002</v>
      </c>
      <c r="S2278" s="1" t="s">
        <v>49</v>
      </c>
      <c r="T2278" s="7">
        <v>1158963</v>
      </c>
      <c r="U2278" s="7">
        <v>2472973</v>
      </c>
      <c r="V2278" s="7">
        <v>888555</v>
      </c>
      <c r="W2278" s="7">
        <v>430843</v>
      </c>
      <c r="X2278" s="7">
        <v>816929</v>
      </c>
      <c r="Y2278" s="7">
        <v>898981</v>
      </c>
      <c r="Z2278" s="7">
        <v>1148020</v>
      </c>
      <c r="AA2278" s="7">
        <v>1158963</v>
      </c>
      <c r="AB2278" s="5">
        <v>35.584000000000003</v>
      </c>
      <c r="AC2278" s="5">
        <v>47.853000000000002</v>
      </c>
      <c r="AD2278" s="5">
        <v>28.189</v>
      </c>
      <c r="AE2278" s="5">
        <v>36.478999999999999</v>
      </c>
      <c r="AF2278" s="7">
        <v>24687324</v>
      </c>
      <c r="AG2278" s="7">
        <v>25051298</v>
      </c>
      <c r="AH2278" s="7">
        <v>26261166</v>
      </c>
      <c r="AI2278" s="5">
        <v>97.74</v>
      </c>
      <c r="AJ2278" s="7">
        <v>160</v>
      </c>
      <c r="AK2278" s="7">
        <v>23715567</v>
      </c>
      <c r="AL2278" s="6">
        <v>714.55003299999998</v>
      </c>
      <c r="AM2278" s="7">
        <v>23761304</v>
      </c>
      <c r="AN2278" s="5">
        <v>97.931839999999994</v>
      </c>
    </row>
    <row r="2279" spans="1:40" x14ac:dyDescent="0.3">
      <c r="A2279" s="4" t="s">
        <v>2328</v>
      </c>
      <c r="B2279" s="2">
        <v>6643905</v>
      </c>
      <c r="C2279" s="1" t="s">
        <v>54</v>
      </c>
      <c r="D2279" s="5">
        <v>867.68004399999995</v>
      </c>
      <c r="E2279" s="6">
        <v>1454.5560439999999</v>
      </c>
      <c r="F2279" s="6" t="s">
        <v>42</v>
      </c>
      <c r="G2279" s="5">
        <v>-4.2000000000000003E-2</v>
      </c>
      <c r="H2279" s="5">
        <v>66.102087999999995</v>
      </c>
      <c r="I2279" s="5">
        <v>-4.2000000000000003E-2</v>
      </c>
      <c r="J2279" s="5">
        <v>66.102087999999995</v>
      </c>
      <c r="K2279" s="5">
        <v>18.464031110000001</v>
      </c>
      <c r="L2279" s="5">
        <v>3.9139991800000002</v>
      </c>
      <c r="M2279" s="5" t="s">
        <v>799</v>
      </c>
      <c r="N2279" s="5" t="s">
        <v>42</v>
      </c>
      <c r="O2279" s="5" t="s">
        <v>42</v>
      </c>
      <c r="P2279" s="5">
        <v>5.1922280000000001</v>
      </c>
      <c r="Q2279" s="5">
        <v>18.662210999999999</v>
      </c>
      <c r="R2279" s="5">
        <v>18.662210999999999</v>
      </c>
      <c r="S2279" s="1" t="s">
        <v>49</v>
      </c>
      <c r="T2279" s="7">
        <v>292947</v>
      </c>
      <c r="U2279" s="7">
        <v>320005</v>
      </c>
      <c r="V2279" s="7">
        <v>159189</v>
      </c>
      <c r="W2279" s="7">
        <v>102976</v>
      </c>
      <c r="X2279" s="7">
        <v>280141</v>
      </c>
      <c r="Y2279" s="7">
        <v>274799</v>
      </c>
      <c r="Z2279" s="7">
        <v>278115</v>
      </c>
      <c r="AA2279" s="7">
        <v>292947</v>
      </c>
      <c r="AB2279" s="8">
        <v>39.29</v>
      </c>
      <c r="AC2279" s="5">
        <v>38.741</v>
      </c>
      <c r="AD2279" s="5">
        <v>30.077999999999999</v>
      </c>
      <c r="AE2279" s="5">
        <v>26.814</v>
      </c>
      <c r="AF2279" s="7">
        <v>30455000</v>
      </c>
      <c r="AG2279" s="7">
        <v>30338000</v>
      </c>
      <c r="AH2279" s="7">
        <v>29052000</v>
      </c>
      <c r="AI2279" s="5">
        <v>81.55</v>
      </c>
      <c r="AJ2279" s="7">
        <v>165</v>
      </c>
      <c r="AK2279" s="7">
        <v>24836090</v>
      </c>
      <c r="AL2279" s="6">
        <v>707.58020399999998</v>
      </c>
      <c r="AM2279" s="7">
        <v>23113583</v>
      </c>
      <c r="AN2279" s="5">
        <v>75.892719999999997</v>
      </c>
    </row>
    <row r="2280" spans="1:40" x14ac:dyDescent="0.3">
      <c r="A2280" s="4" t="s">
        <v>2329</v>
      </c>
      <c r="B2280" s="2">
        <v>4973225</v>
      </c>
      <c r="C2280" s="1" t="s">
        <v>41</v>
      </c>
      <c r="D2280" s="5">
        <v>751.12105770000005</v>
      </c>
      <c r="E2280" s="6">
        <v>702.86605699999996</v>
      </c>
      <c r="F2280" s="6" t="s">
        <v>42</v>
      </c>
      <c r="G2280" s="5">
        <v>-0.31</v>
      </c>
      <c r="H2280" s="5" t="s">
        <v>799</v>
      </c>
      <c r="I2280" s="5">
        <v>-0.31</v>
      </c>
      <c r="J2280" s="5" t="s">
        <v>799</v>
      </c>
      <c r="K2280" s="5" t="s">
        <v>799</v>
      </c>
      <c r="L2280" s="5">
        <v>1.6903380699999999</v>
      </c>
      <c r="M2280" s="5" t="s">
        <v>799</v>
      </c>
      <c r="N2280" s="5" t="s">
        <v>42</v>
      </c>
      <c r="O2280" s="5" t="s">
        <v>42</v>
      </c>
      <c r="P2280" s="5">
        <v>2.0689510000000002</v>
      </c>
      <c r="Q2280" s="5" t="s">
        <v>799</v>
      </c>
      <c r="R2280" s="5">
        <v>-29.423394999999999</v>
      </c>
      <c r="S2280" s="1" t="s">
        <v>45</v>
      </c>
      <c r="T2280" s="7">
        <v>365879</v>
      </c>
      <c r="U2280" s="7">
        <v>463475</v>
      </c>
      <c r="V2280" s="7">
        <v>535214</v>
      </c>
      <c r="W2280" s="7">
        <v>561034</v>
      </c>
      <c r="X2280" s="7">
        <v>339721</v>
      </c>
      <c r="Y2280" s="7">
        <v>346352</v>
      </c>
      <c r="Z2280" s="7">
        <v>357136</v>
      </c>
      <c r="AA2280" s="7">
        <v>365879</v>
      </c>
      <c r="AB2280" s="5">
        <v>59.517000000000003</v>
      </c>
      <c r="AC2280" s="8">
        <v>66.84</v>
      </c>
      <c r="AD2280" s="5">
        <v>-17.199000000000002</v>
      </c>
      <c r="AE2280" s="8">
        <v>-8.0500000000000007</v>
      </c>
      <c r="AF2280" s="7">
        <v>88890066</v>
      </c>
      <c r="AG2280" s="7">
        <v>88758000</v>
      </c>
      <c r="AH2280" s="7">
        <v>86329000</v>
      </c>
      <c r="AI2280" s="8">
        <v>10.08</v>
      </c>
      <c r="AJ2280" s="7">
        <v>73</v>
      </c>
      <c r="AK2280" s="7">
        <v>8962022</v>
      </c>
      <c r="AL2280" s="6">
        <v>75.729084999999998</v>
      </c>
      <c r="AM2280" s="7">
        <v>14477259</v>
      </c>
      <c r="AN2280" s="8">
        <v>16.2867</v>
      </c>
    </row>
    <row r="2281" spans="1:40" x14ac:dyDescent="0.3">
      <c r="A2281" s="4" t="s">
        <v>2330</v>
      </c>
      <c r="B2281" s="2">
        <v>101830</v>
      </c>
      <c r="C2281" s="1" t="s">
        <v>41</v>
      </c>
      <c r="D2281" s="5">
        <v>697.80010634999996</v>
      </c>
      <c r="E2281" s="6" t="s">
        <v>42</v>
      </c>
      <c r="F2281" s="6">
        <v>1114.9641060000001</v>
      </c>
      <c r="G2281" s="5">
        <v>1.41</v>
      </c>
      <c r="H2281" s="5">
        <v>11.7196078431373</v>
      </c>
      <c r="I2281" s="5">
        <v>1.41</v>
      </c>
      <c r="J2281" s="5">
        <v>11.7196078431373</v>
      </c>
      <c r="K2281" s="5">
        <v>1.15996905962571</v>
      </c>
      <c r="L2281" s="5">
        <v>1.14063529441749</v>
      </c>
      <c r="M2281" s="5">
        <v>16.110512</v>
      </c>
      <c r="N2281" s="5" t="s">
        <v>42</v>
      </c>
      <c r="O2281" s="5" t="s">
        <v>42</v>
      </c>
      <c r="P2281" s="5" t="s">
        <v>42</v>
      </c>
      <c r="Q2281" s="5" t="s">
        <v>42</v>
      </c>
      <c r="R2281" s="5" t="s">
        <v>42</v>
      </c>
      <c r="S2281" s="1" t="s">
        <v>49</v>
      </c>
      <c r="T2281" s="7">
        <v>223288</v>
      </c>
      <c r="U2281" s="7">
        <v>232255</v>
      </c>
      <c r="V2281" s="7">
        <v>216238</v>
      </c>
      <c r="W2281" s="7">
        <v>212188</v>
      </c>
      <c r="X2281" s="7">
        <v>212250</v>
      </c>
      <c r="Y2281" s="7">
        <v>211873</v>
      </c>
      <c r="Z2281" s="7">
        <v>213829</v>
      </c>
      <c r="AA2281" s="7">
        <v>223288</v>
      </c>
      <c r="AB2281" s="5" t="s">
        <v>42</v>
      </c>
      <c r="AC2281" s="5" t="s">
        <v>42</v>
      </c>
      <c r="AD2281" s="5" t="s">
        <v>42</v>
      </c>
      <c r="AE2281" s="5" t="s">
        <v>42</v>
      </c>
      <c r="AF2281" s="7">
        <v>11680968</v>
      </c>
      <c r="AG2281" s="7">
        <v>11582606</v>
      </c>
      <c r="AH2281" s="7">
        <v>11864363</v>
      </c>
      <c r="AI2281" s="5">
        <v>45.96</v>
      </c>
      <c r="AJ2281" s="7">
        <v>145</v>
      </c>
      <c r="AK2281" s="7">
        <v>5365499</v>
      </c>
      <c r="AL2281" s="6">
        <v>320.695875</v>
      </c>
      <c r="AM2281" s="7">
        <v>8671890</v>
      </c>
      <c r="AN2281" s="5">
        <v>74.278989999999993</v>
      </c>
    </row>
    <row r="2282" spans="1:40" x14ac:dyDescent="0.3">
      <c r="A2282" s="4" t="s">
        <v>2331</v>
      </c>
      <c r="B2282" s="2">
        <v>4322169</v>
      </c>
      <c r="C2282" s="1" t="s">
        <v>41</v>
      </c>
      <c r="D2282" s="5">
        <v>668.74827249999998</v>
      </c>
      <c r="E2282" s="6">
        <v>794.86627199999998</v>
      </c>
      <c r="F2282" s="6" t="s">
        <v>42</v>
      </c>
      <c r="G2282" s="5">
        <v>-0.71199999999999997</v>
      </c>
      <c r="H2282" s="5" t="s">
        <v>799</v>
      </c>
      <c r="I2282" s="5">
        <v>-0.71199999999999997</v>
      </c>
      <c r="J2282" s="5" t="s">
        <v>799</v>
      </c>
      <c r="K2282" s="5">
        <v>2.9530880900000001</v>
      </c>
      <c r="L2282" s="5">
        <v>1.27143272</v>
      </c>
      <c r="M2282" s="5" t="s">
        <v>799</v>
      </c>
      <c r="N2282" s="5" t="s">
        <v>42</v>
      </c>
      <c r="O2282" s="5" t="s">
        <v>42</v>
      </c>
      <c r="P2282" s="5">
        <v>1.013538</v>
      </c>
      <c r="Q2282" s="5">
        <v>18.847864000000001</v>
      </c>
      <c r="R2282" s="5">
        <v>18.847864000000001</v>
      </c>
      <c r="S2282" s="1" t="s">
        <v>49</v>
      </c>
      <c r="T2282" s="7">
        <v>746641</v>
      </c>
      <c r="U2282" s="7">
        <v>460713</v>
      </c>
      <c r="V2282" s="7">
        <v>464479</v>
      </c>
      <c r="W2282" s="7">
        <v>406562</v>
      </c>
      <c r="X2282" s="7">
        <v>784249</v>
      </c>
      <c r="Y2282" s="7">
        <v>771649</v>
      </c>
      <c r="Z2282" s="7">
        <v>760045</v>
      </c>
      <c r="AA2282" s="7">
        <v>746641</v>
      </c>
      <c r="AB2282" s="5">
        <v>70.759</v>
      </c>
      <c r="AC2282" s="5">
        <v>70.876999999999995</v>
      </c>
      <c r="AD2282" s="5">
        <v>-1.2330000000000001</v>
      </c>
      <c r="AE2282" s="8">
        <v>4.0750000000000002</v>
      </c>
      <c r="AF2282" s="7">
        <v>38209000</v>
      </c>
      <c r="AG2282" s="7">
        <v>38039000</v>
      </c>
      <c r="AH2282" s="7">
        <v>36750000</v>
      </c>
      <c r="AI2282" s="5">
        <v>62.59</v>
      </c>
      <c r="AJ2282" s="7">
        <v>174</v>
      </c>
      <c r="AK2282" s="7">
        <v>23918388</v>
      </c>
      <c r="AL2282" s="6">
        <v>418.57179000000002</v>
      </c>
      <c r="AM2282" s="7">
        <v>37138110</v>
      </c>
      <c r="AN2282" s="5">
        <v>97.184089999999998</v>
      </c>
    </row>
    <row r="2283" spans="1:40" x14ac:dyDescent="0.3">
      <c r="A2283" s="4" t="s">
        <v>2332</v>
      </c>
      <c r="B2283" s="2">
        <v>4910622</v>
      </c>
      <c r="C2283" s="1" t="s">
        <v>41</v>
      </c>
      <c r="D2283" s="5">
        <v>551.9880756</v>
      </c>
      <c r="E2283" s="6">
        <v>1311.5020750000001</v>
      </c>
      <c r="F2283" s="6" t="s">
        <v>42</v>
      </c>
      <c r="G2283" s="5">
        <v>-0.22</v>
      </c>
      <c r="H2283" s="5" t="s">
        <v>799</v>
      </c>
      <c r="I2283" s="5">
        <v>-0.22</v>
      </c>
      <c r="J2283" s="5" t="s">
        <v>799</v>
      </c>
      <c r="K2283" s="5" t="s">
        <v>799</v>
      </c>
      <c r="L2283" s="5">
        <v>0.57100205000000004</v>
      </c>
      <c r="M2283" s="5">
        <v>9.2867979999999992</v>
      </c>
      <c r="N2283" s="5" t="s">
        <v>42</v>
      </c>
      <c r="O2283" s="5" t="s">
        <v>42</v>
      </c>
      <c r="P2283" s="5">
        <v>0.76882499999999998</v>
      </c>
      <c r="Q2283" s="5">
        <v>8.6239910000000002</v>
      </c>
      <c r="R2283" s="5">
        <v>8.6239910000000002</v>
      </c>
      <c r="S2283" s="1" t="s">
        <v>47</v>
      </c>
      <c r="T2283" s="7">
        <v>1736286</v>
      </c>
      <c r="U2283" s="7">
        <v>1796643</v>
      </c>
      <c r="V2283" s="7">
        <v>1891793</v>
      </c>
      <c r="W2283" s="7">
        <v>1970302</v>
      </c>
      <c r="X2283" s="7">
        <v>1705853</v>
      </c>
      <c r="Y2283" s="7">
        <v>1736286</v>
      </c>
      <c r="Z2283" s="7">
        <v>1765328</v>
      </c>
      <c r="AA2283" s="7">
        <v>1782213</v>
      </c>
      <c r="AB2283" s="5">
        <v>21.934000000000001</v>
      </c>
      <c r="AC2283" s="5">
        <v>22.015999999999998</v>
      </c>
      <c r="AD2283" s="8">
        <v>7.8079999999999998</v>
      </c>
      <c r="AE2283" s="8">
        <v>7.9160000000000004</v>
      </c>
      <c r="AF2283" s="7">
        <v>89907000</v>
      </c>
      <c r="AG2283" s="7">
        <v>89846000</v>
      </c>
      <c r="AH2283" s="7">
        <v>89628000</v>
      </c>
      <c r="AI2283" s="5">
        <v>106.24</v>
      </c>
      <c r="AJ2283" s="7">
        <v>302</v>
      </c>
      <c r="AK2283" s="7">
        <v>95825159</v>
      </c>
      <c r="AL2283" s="6">
        <v>586.449973</v>
      </c>
      <c r="AM2283" s="7">
        <v>88829461</v>
      </c>
      <c r="AN2283" s="5">
        <v>98.486969999999999</v>
      </c>
    </row>
    <row r="2284" spans="1:40" x14ac:dyDescent="0.3">
      <c r="A2284" s="4" t="s">
        <v>2333</v>
      </c>
      <c r="B2284" s="2">
        <v>4087483</v>
      </c>
      <c r="C2284" s="1" t="s">
        <v>54</v>
      </c>
      <c r="D2284" s="5">
        <v>714.11526930000002</v>
      </c>
      <c r="E2284" s="6">
        <v>1352.1552690000001</v>
      </c>
      <c r="F2284" s="6">
        <v>1355.1429889999999</v>
      </c>
      <c r="G2284" s="5">
        <v>0.15</v>
      </c>
      <c r="H2284" s="5">
        <v>34.390243902439003</v>
      </c>
      <c r="I2284" s="5">
        <v>0.15</v>
      </c>
      <c r="J2284" s="5">
        <v>34.390243902439003</v>
      </c>
      <c r="K2284" s="5">
        <v>1.70219981335812</v>
      </c>
      <c r="L2284" s="5">
        <v>1.70219981335812</v>
      </c>
      <c r="M2284" s="5">
        <v>13.570741</v>
      </c>
      <c r="N2284" s="5" t="s">
        <v>42</v>
      </c>
      <c r="O2284" s="5" t="s">
        <v>42</v>
      </c>
      <c r="P2284" s="5">
        <v>9.0477849999999993</v>
      </c>
      <c r="Q2284" s="5">
        <v>16.618390000000002</v>
      </c>
      <c r="R2284" s="5">
        <v>14.957428137969099</v>
      </c>
      <c r="S2284" s="1" t="s">
        <v>49</v>
      </c>
      <c r="T2284" s="7">
        <v>143865</v>
      </c>
      <c r="U2284" s="7">
        <v>139725</v>
      </c>
      <c r="V2284" s="7">
        <v>126071</v>
      </c>
      <c r="W2284" s="7">
        <v>119205</v>
      </c>
      <c r="X2284" s="7">
        <v>149429</v>
      </c>
      <c r="Y2284" s="7">
        <v>147563</v>
      </c>
      <c r="Z2284" s="7">
        <v>145356</v>
      </c>
      <c r="AA2284" s="7">
        <v>143865</v>
      </c>
      <c r="AB2284" s="5">
        <v>68.063000000000002</v>
      </c>
      <c r="AC2284" s="5">
        <v>69.484999999999999</v>
      </c>
      <c r="AD2284" s="5">
        <v>53.777999999999999</v>
      </c>
      <c r="AE2284" s="5">
        <v>54.411999999999999</v>
      </c>
      <c r="AF2284" s="7">
        <v>50645877</v>
      </c>
      <c r="AG2284" s="7">
        <v>50064267</v>
      </c>
      <c r="AH2284" s="7">
        <v>49584705</v>
      </c>
      <c r="AI2284" s="5">
        <v>61.81</v>
      </c>
      <c r="AJ2284" s="7">
        <v>225</v>
      </c>
      <c r="AK2284" s="7">
        <v>31304998</v>
      </c>
      <c r="AL2284" s="6">
        <v>441.40047099999998</v>
      </c>
      <c r="AM2284" s="7">
        <v>44633935</v>
      </c>
      <c r="AN2284" s="5">
        <v>88.128420000000006</v>
      </c>
    </row>
    <row r="2285" spans="1:40" x14ac:dyDescent="0.3">
      <c r="A2285" s="4" t="s">
        <v>2334</v>
      </c>
      <c r="B2285" s="2">
        <v>4066312</v>
      </c>
      <c r="C2285" s="1" t="s">
        <v>41</v>
      </c>
      <c r="D2285" s="5">
        <v>584.78484825999999</v>
      </c>
      <c r="E2285" s="6">
        <v>812.98484800000006</v>
      </c>
      <c r="F2285" s="6">
        <v>834.58484799999997</v>
      </c>
      <c r="G2285" s="5">
        <v>1.71</v>
      </c>
      <c r="H2285" s="5" t="s">
        <v>799</v>
      </c>
      <c r="I2285" s="5">
        <v>1.71</v>
      </c>
      <c r="J2285" s="5" t="s">
        <v>799</v>
      </c>
      <c r="K2285" s="5">
        <v>0.84118194000000002</v>
      </c>
      <c r="L2285" s="5">
        <v>0.59308026000000003</v>
      </c>
      <c r="M2285" s="5">
        <v>11.242571999999999</v>
      </c>
      <c r="N2285" s="5" t="s">
        <v>42</v>
      </c>
      <c r="O2285" s="5">
        <v>2.60471940084128</v>
      </c>
      <c r="P2285" s="5">
        <v>0.51441700000000001</v>
      </c>
      <c r="Q2285" s="5">
        <v>8.7089970000000001</v>
      </c>
      <c r="R2285" s="5">
        <v>8.7089970000000001</v>
      </c>
      <c r="S2285" s="1" t="s">
        <v>63</v>
      </c>
      <c r="T2285" s="7">
        <v>1589700</v>
      </c>
      <c r="U2285" s="7">
        <v>1704000</v>
      </c>
      <c r="V2285" s="7">
        <v>1642900</v>
      </c>
      <c r="W2285" s="7">
        <v>1300300</v>
      </c>
      <c r="X2285" s="7">
        <v>1580400</v>
      </c>
      <c r="Y2285" s="7">
        <v>1598400</v>
      </c>
      <c r="Z2285" s="7">
        <v>1589700</v>
      </c>
      <c r="AA2285" s="7">
        <v>1643100</v>
      </c>
      <c r="AB2285" s="5">
        <v>55.646000000000001</v>
      </c>
      <c r="AC2285" s="8">
        <v>55.84</v>
      </c>
      <c r="AD2285" s="8">
        <v>4.3339999999999996</v>
      </c>
      <c r="AE2285" s="8">
        <v>3.9289999999999998</v>
      </c>
      <c r="AF2285" s="7">
        <v>28101146</v>
      </c>
      <c r="AG2285" s="7">
        <v>28137394</v>
      </c>
      <c r="AH2285" s="7">
        <v>29878241</v>
      </c>
      <c r="AI2285" s="5">
        <v>78.849999999999994</v>
      </c>
      <c r="AJ2285" s="7">
        <v>223</v>
      </c>
      <c r="AK2285" s="7">
        <v>22157029</v>
      </c>
      <c r="AL2285" s="6">
        <v>461.08777300000003</v>
      </c>
      <c r="AM2285" s="7">
        <v>22225640</v>
      </c>
      <c r="AN2285" s="5">
        <v>79.091579999999993</v>
      </c>
    </row>
    <row r="2286" spans="1:40" x14ac:dyDescent="0.3">
      <c r="A2286" s="4" t="s">
        <v>2335</v>
      </c>
      <c r="B2286" s="2">
        <v>5721404</v>
      </c>
      <c r="C2286" s="1" t="s">
        <v>54</v>
      </c>
      <c r="D2286" s="5">
        <v>688.60326208000004</v>
      </c>
      <c r="E2286" s="6">
        <v>818.42562199999998</v>
      </c>
      <c r="F2286" s="6" t="s">
        <v>42</v>
      </c>
      <c r="G2286" s="5">
        <v>-0.38600000000000001</v>
      </c>
      <c r="H2286" s="5">
        <v>5.2364509999999997</v>
      </c>
      <c r="I2286" s="5">
        <v>-0.38600000000000001</v>
      </c>
      <c r="J2286" s="5">
        <v>5.2364509999999997</v>
      </c>
      <c r="K2286" s="5">
        <v>1.22416032</v>
      </c>
      <c r="L2286" s="5">
        <v>1.22416032</v>
      </c>
      <c r="M2286" s="5">
        <v>16.375586999999999</v>
      </c>
      <c r="N2286" s="5" t="s">
        <v>42</v>
      </c>
      <c r="O2286" s="5" t="s">
        <v>42</v>
      </c>
      <c r="P2286" s="5">
        <v>33.461509</v>
      </c>
      <c r="Q2286" s="5" t="s">
        <v>42</v>
      </c>
      <c r="R2286" s="5" t="s">
        <v>42</v>
      </c>
      <c r="S2286" s="1" t="s">
        <v>49</v>
      </c>
      <c r="T2286" s="7">
        <v>24045.875</v>
      </c>
      <c r="U2286" s="7">
        <v>22847.252</v>
      </c>
      <c r="V2286" s="7">
        <v>21296.013999999999</v>
      </c>
      <c r="W2286" s="7">
        <v>20291.205999999998</v>
      </c>
      <c r="X2286" s="7">
        <v>24458.718000000001</v>
      </c>
      <c r="Y2286" s="7">
        <v>24252.295999999998</v>
      </c>
      <c r="Z2286" s="7">
        <v>24045.875</v>
      </c>
      <c r="AA2286" s="7">
        <v>23865.409</v>
      </c>
      <c r="AB2286" s="8">
        <v>100</v>
      </c>
      <c r="AC2286" s="8">
        <v>100</v>
      </c>
      <c r="AD2286" s="5" t="s">
        <v>42</v>
      </c>
      <c r="AE2286" s="5" t="s">
        <v>42</v>
      </c>
      <c r="AF2286" s="7">
        <v>19716350</v>
      </c>
      <c r="AG2286" s="7">
        <v>19716350</v>
      </c>
      <c r="AH2286" s="7">
        <v>19607357</v>
      </c>
      <c r="AI2286" s="5">
        <v>21.31</v>
      </c>
      <c r="AJ2286" s="7">
        <v>83</v>
      </c>
      <c r="AK2286" s="7">
        <v>4201211</v>
      </c>
      <c r="AL2286" s="6">
        <v>146.538239</v>
      </c>
      <c r="AM2286" s="7" t="s">
        <v>42</v>
      </c>
      <c r="AN2286" s="5" t="s">
        <v>42</v>
      </c>
    </row>
    <row r="2287" spans="1:40" x14ac:dyDescent="0.3">
      <c r="A2287" s="4" t="s">
        <v>2336</v>
      </c>
      <c r="B2287" s="2">
        <v>5388379</v>
      </c>
      <c r="C2287" s="1" t="s">
        <v>54</v>
      </c>
      <c r="D2287" s="5">
        <v>674.93729322000002</v>
      </c>
      <c r="E2287" s="6" t="s">
        <v>42</v>
      </c>
      <c r="F2287" s="6">
        <v>3138.4422930000001</v>
      </c>
      <c r="G2287" s="5">
        <v>0.23</v>
      </c>
      <c r="H2287" s="5">
        <v>12.086956521739101</v>
      </c>
      <c r="I2287" s="5">
        <v>0.23</v>
      </c>
      <c r="J2287" s="5">
        <v>12.086956521739101</v>
      </c>
      <c r="K2287" s="5">
        <v>0.74918779744964004</v>
      </c>
      <c r="L2287" s="5">
        <v>0.73106558453853299</v>
      </c>
      <c r="M2287" s="5">
        <v>6.92263641218151</v>
      </c>
      <c r="N2287" s="5" t="s">
        <v>42</v>
      </c>
      <c r="O2287" s="5" t="s">
        <v>42</v>
      </c>
      <c r="P2287" s="5" t="s">
        <v>42</v>
      </c>
      <c r="Q2287" s="5" t="s">
        <v>42</v>
      </c>
      <c r="R2287" s="5">
        <v>10.424051964181899</v>
      </c>
      <c r="S2287" s="1" t="s">
        <v>49</v>
      </c>
      <c r="T2287" s="7">
        <v>-218335</v>
      </c>
      <c r="U2287" s="7">
        <v>140554</v>
      </c>
      <c r="V2287" s="7">
        <v>155631</v>
      </c>
      <c r="W2287" s="7">
        <v>-40198</v>
      </c>
      <c r="X2287" s="7">
        <v>-34251</v>
      </c>
      <c r="Y2287" s="7">
        <v>-164841</v>
      </c>
      <c r="Z2287" s="7">
        <v>-204663</v>
      </c>
      <c r="AA2287" s="7">
        <v>-218335</v>
      </c>
      <c r="AB2287" s="5">
        <v>110.245</v>
      </c>
      <c r="AC2287" s="8">
        <v>78.650000000000006</v>
      </c>
      <c r="AD2287" s="5" t="s">
        <v>42</v>
      </c>
      <c r="AE2287" s="5" t="s">
        <v>42</v>
      </c>
      <c r="AF2287" s="7">
        <v>80927733</v>
      </c>
      <c r="AG2287" s="7">
        <v>80928525</v>
      </c>
      <c r="AH2287" s="7">
        <v>77734786</v>
      </c>
      <c r="AI2287" s="8">
        <v>74.599999999999994</v>
      </c>
      <c r="AJ2287" s="7">
        <v>185</v>
      </c>
      <c r="AK2287" s="7">
        <v>60373989</v>
      </c>
      <c r="AL2287" s="6">
        <v>503.519068</v>
      </c>
      <c r="AM2287" s="7">
        <v>72372318</v>
      </c>
      <c r="AN2287" s="5">
        <v>89.428330000000003</v>
      </c>
    </row>
    <row r="2288" spans="1:40" x14ac:dyDescent="0.3">
      <c r="A2288" s="4" t="s">
        <v>2337</v>
      </c>
      <c r="B2288" s="2">
        <v>4121662</v>
      </c>
      <c r="C2288" s="1" t="s">
        <v>54</v>
      </c>
      <c r="D2288" s="5">
        <v>684.70979499999999</v>
      </c>
      <c r="E2288" s="6">
        <v>7740.2077950000003</v>
      </c>
      <c r="F2288" s="6">
        <v>7740.2077950000003</v>
      </c>
      <c r="G2288" s="5">
        <v>-7.0000000000000007E-2</v>
      </c>
      <c r="H2288" s="5" t="s">
        <v>799</v>
      </c>
      <c r="I2288" s="5">
        <v>-7.0000000000000007E-2</v>
      </c>
      <c r="J2288" s="5" t="s">
        <v>799</v>
      </c>
      <c r="K2288" s="5" t="s">
        <v>799</v>
      </c>
      <c r="L2288" s="5" t="s">
        <v>799</v>
      </c>
      <c r="M2288" s="5" t="s">
        <v>799</v>
      </c>
      <c r="N2288" s="5" t="s">
        <v>799</v>
      </c>
      <c r="O2288" s="5">
        <v>10.3551425661915</v>
      </c>
      <c r="P2288" s="5">
        <v>3.4687749999999999</v>
      </c>
      <c r="Q2288" s="5">
        <v>7.2637020000000003</v>
      </c>
      <c r="R2288" s="5">
        <v>7.2637020000000003</v>
      </c>
      <c r="S2288" s="1" t="s">
        <v>49</v>
      </c>
      <c r="T2288" s="7">
        <v>2127140</v>
      </c>
      <c r="U2288" s="7">
        <v>2014028</v>
      </c>
      <c r="V2288" s="7">
        <v>1768758</v>
      </c>
      <c r="W2288" s="7">
        <v>1854608</v>
      </c>
      <c r="X2288" s="7">
        <v>2231395</v>
      </c>
      <c r="Y2288" s="7">
        <v>2199193</v>
      </c>
      <c r="Z2288" s="7">
        <v>2171472</v>
      </c>
      <c r="AA2288" s="7">
        <v>2127140</v>
      </c>
      <c r="AB2288" s="5">
        <v>47.432000000000002</v>
      </c>
      <c r="AC2288" s="5">
        <v>48.274999999999999</v>
      </c>
      <c r="AD2288" s="5">
        <v>23.244</v>
      </c>
      <c r="AE2288" s="8">
        <v>23.64</v>
      </c>
      <c r="AF2288" s="7">
        <v>488946967</v>
      </c>
      <c r="AG2288" s="7">
        <v>488774495</v>
      </c>
      <c r="AH2288" s="7">
        <v>483009818</v>
      </c>
      <c r="AI2288" s="5">
        <v>70.64</v>
      </c>
      <c r="AJ2288" s="7">
        <v>208</v>
      </c>
      <c r="AK2288" s="7">
        <v>345509059</v>
      </c>
      <c r="AL2288" s="6">
        <v>483.71268199999997</v>
      </c>
      <c r="AM2288" s="7">
        <v>345752441</v>
      </c>
      <c r="AN2288" s="5">
        <v>70.694680000000005</v>
      </c>
    </row>
    <row r="2289" spans="1:40" x14ac:dyDescent="0.3">
      <c r="A2289" s="4" t="s">
        <v>2338</v>
      </c>
      <c r="B2289" s="2">
        <v>4910209</v>
      </c>
      <c r="C2289" s="1" t="s">
        <v>54</v>
      </c>
      <c r="D2289" s="5">
        <v>672.61229588000003</v>
      </c>
      <c r="E2289" s="6">
        <v>307.72329500000001</v>
      </c>
      <c r="F2289" s="6" t="s">
        <v>42</v>
      </c>
      <c r="G2289" s="5">
        <v>0.55600000000000005</v>
      </c>
      <c r="H2289" s="5">
        <v>12.46556</v>
      </c>
      <c r="I2289" s="5">
        <v>0.55600000000000005</v>
      </c>
      <c r="J2289" s="5">
        <v>12.46556</v>
      </c>
      <c r="K2289" s="5">
        <v>1.38186232</v>
      </c>
      <c r="L2289" s="5">
        <v>1.2614834699999999</v>
      </c>
      <c r="M2289" s="5">
        <v>10.279639</v>
      </c>
      <c r="N2289" s="5" t="s">
        <v>42</v>
      </c>
      <c r="O2289" s="5" t="s">
        <v>42</v>
      </c>
      <c r="P2289" s="5">
        <v>0.35699900000000001</v>
      </c>
      <c r="Q2289" s="5">
        <v>2.9415960000000001</v>
      </c>
      <c r="R2289" s="5">
        <v>2.9415960000000001</v>
      </c>
      <c r="S2289" s="1" t="s">
        <v>49</v>
      </c>
      <c r="T2289" s="7">
        <v>921010</v>
      </c>
      <c r="U2289" s="7">
        <v>998601</v>
      </c>
      <c r="V2289" s="7">
        <v>1186464</v>
      </c>
      <c r="W2289" s="7">
        <v>1134644</v>
      </c>
      <c r="X2289" s="7">
        <v>861973</v>
      </c>
      <c r="Y2289" s="7">
        <v>875117</v>
      </c>
      <c r="Z2289" s="7">
        <v>900450</v>
      </c>
      <c r="AA2289" s="7">
        <v>921010</v>
      </c>
      <c r="AB2289" s="5">
        <v>80.814999999999998</v>
      </c>
      <c r="AC2289" s="8">
        <v>80.86</v>
      </c>
      <c r="AD2289" s="8">
        <v>11.484</v>
      </c>
      <c r="AE2289" s="8">
        <v>11.112</v>
      </c>
      <c r="AF2289" s="7">
        <v>19056000</v>
      </c>
      <c r="AG2289" s="7">
        <v>19051000</v>
      </c>
      <c r="AH2289" s="7">
        <v>19122000</v>
      </c>
      <c r="AI2289" s="5">
        <v>50.45</v>
      </c>
      <c r="AJ2289" s="7">
        <v>193</v>
      </c>
      <c r="AK2289" s="7">
        <v>9615255</v>
      </c>
      <c r="AL2289" s="6">
        <v>339.32234799999998</v>
      </c>
      <c r="AM2289" s="7">
        <v>10112916</v>
      </c>
      <c r="AN2289" s="5">
        <v>53.059510000000003</v>
      </c>
    </row>
    <row r="2290" spans="1:40" x14ac:dyDescent="0.3">
      <c r="A2290" s="4" t="s">
        <v>2339</v>
      </c>
      <c r="B2290" s="2">
        <v>4086910</v>
      </c>
      <c r="C2290" s="1" t="s">
        <v>54</v>
      </c>
      <c r="D2290" s="5">
        <v>739.05250142</v>
      </c>
      <c r="E2290" s="6" t="s">
        <v>42</v>
      </c>
      <c r="F2290" s="6">
        <v>958.509501</v>
      </c>
      <c r="G2290" s="8">
        <v>1.28</v>
      </c>
      <c r="H2290" s="5">
        <v>38.709090909090897</v>
      </c>
      <c r="I2290" s="8">
        <v>1.28</v>
      </c>
      <c r="J2290" s="5">
        <v>38.709090909090897</v>
      </c>
      <c r="K2290" s="5">
        <v>1.50091477775729</v>
      </c>
      <c r="L2290" s="5">
        <v>1.2921782854864099</v>
      </c>
      <c r="M2290" s="5">
        <v>11.864029</v>
      </c>
      <c r="N2290" s="5" t="s">
        <v>42</v>
      </c>
      <c r="O2290" s="5" t="s">
        <v>42</v>
      </c>
      <c r="P2290" s="5" t="s">
        <v>42</v>
      </c>
      <c r="Q2290" s="5" t="s">
        <v>42</v>
      </c>
      <c r="R2290" s="5" t="s">
        <v>42</v>
      </c>
      <c r="S2290" s="1" t="s">
        <v>49</v>
      </c>
      <c r="T2290" s="7">
        <v>139055</v>
      </c>
      <c r="U2290" s="7">
        <v>197691</v>
      </c>
      <c r="V2290" s="7">
        <v>174350</v>
      </c>
      <c r="W2290" s="7">
        <v>156530</v>
      </c>
      <c r="X2290" s="7">
        <v>157218</v>
      </c>
      <c r="Y2290" s="7">
        <v>152448</v>
      </c>
      <c r="Z2290" s="7">
        <v>143453</v>
      </c>
      <c r="AA2290" s="7">
        <v>139055</v>
      </c>
      <c r="AB2290" s="5" t="s">
        <v>42</v>
      </c>
      <c r="AC2290" s="5" t="s">
        <v>42</v>
      </c>
      <c r="AD2290" s="5" t="s">
        <v>42</v>
      </c>
      <c r="AE2290" s="5" t="s">
        <v>42</v>
      </c>
      <c r="AF2290" s="7">
        <v>15296077</v>
      </c>
      <c r="AG2290" s="7">
        <v>15207962</v>
      </c>
      <c r="AH2290" s="7">
        <v>15428464</v>
      </c>
      <c r="AI2290" s="8">
        <v>49.9</v>
      </c>
      <c r="AJ2290" s="7">
        <v>139</v>
      </c>
      <c r="AK2290" s="7">
        <v>8660303</v>
      </c>
      <c r="AL2290" s="6">
        <v>368.75570099999999</v>
      </c>
      <c r="AM2290" s="7">
        <v>14297001</v>
      </c>
      <c r="AN2290" s="5">
        <v>82.371189999999999</v>
      </c>
    </row>
    <row r="2291" spans="1:40" x14ac:dyDescent="0.3">
      <c r="A2291" s="4" t="s">
        <v>2340</v>
      </c>
      <c r="B2291" s="2">
        <v>6601834</v>
      </c>
      <c r="C2291" s="1" t="s">
        <v>54</v>
      </c>
      <c r="D2291" s="5">
        <v>678.53777520000006</v>
      </c>
      <c r="E2291" s="6">
        <v>-250.14096499999999</v>
      </c>
      <c r="F2291" s="6" t="s">
        <v>42</v>
      </c>
      <c r="G2291" s="5">
        <v>1.3960121493257496E-2</v>
      </c>
      <c r="H2291" s="5" t="s">
        <v>799</v>
      </c>
      <c r="I2291" s="5">
        <v>1.3960121493257496E-2</v>
      </c>
      <c r="J2291" s="5" t="s">
        <v>799</v>
      </c>
      <c r="K2291" s="5">
        <v>0.68706316999999995</v>
      </c>
      <c r="L2291" s="5">
        <v>0.63425705999999993</v>
      </c>
      <c r="M2291" s="5" t="s">
        <v>42</v>
      </c>
      <c r="N2291" s="5" t="s">
        <v>42</v>
      </c>
      <c r="O2291" s="5" t="s">
        <v>42</v>
      </c>
      <c r="P2291" s="5" t="s">
        <v>799</v>
      </c>
      <c r="Q2291" s="5">
        <v>7.4929220000000001</v>
      </c>
      <c r="R2291" s="5">
        <v>7.4929220000000001</v>
      </c>
      <c r="S2291" s="1" t="s">
        <v>49</v>
      </c>
      <c r="T2291" s="7">
        <v>988407.44498121215</v>
      </c>
      <c r="U2291" s="7">
        <v>1378922.5606877911</v>
      </c>
      <c r="V2291" s="7">
        <v>1759867.3234911396</v>
      </c>
      <c r="W2291" s="7">
        <v>1582932.8200283018</v>
      </c>
      <c r="X2291" s="7">
        <v>848931.46336556482</v>
      </c>
      <c r="Y2291" s="7">
        <v>864080.54926157335</v>
      </c>
      <c r="Z2291" s="7">
        <v>912380.7758762954</v>
      </c>
      <c r="AA2291" s="7">
        <v>988407.44498121215</v>
      </c>
      <c r="AB2291" s="8">
        <v>11.654999999999999</v>
      </c>
      <c r="AC2291" s="8">
        <v>10.702</v>
      </c>
      <c r="AD2291" s="8">
        <v>-4.41</v>
      </c>
      <c r="AE2291" s="5">
        <v>-4.657</v>
      </c>
      <c r="AF2291" s="7">
        <v>231366271</v>
      </c>
      <c r="AG2291" s="7">
        <v>231022413</v>
      </c>
      <c r="AH2291" s="7">
        <v>237931908</v>
      </c>
      <c r="AI2291" s="5">
        <v>18.12</v>
      </c>
      <c r="AJ2291" s="7">
        <v>119</v>
      </c>
      <c r="AK2291" s="7">
        <v>41268116</v>
      </c>
      <c r="AL2291" s="6">
        <v>122.97898499999999</v>
      </c>
      <c r="AM2291" s="7">
        <v>76625103</v>
      </c>
      <c r="AN2291" s="5">
        <v>33.652189999999997</v>
      </c>
    </row>
    <row r="2292" spans="1:40" x14ac:dyDescent="0.3">
      <c r="A2292" s="4" t="s">
        <v>2341</v>
      </c>
      <c r="B2292" s="2">
        <v>4018931</v>
      </c>
      <c r="C2292" s="1" t="s">
        <v>41</v>
      </c>
      <c r="D2292" s="5">
        <v>678.15865331999998</v>
      </c>
      <c r="E2292" s="6">
        <v>995.22865300000001</v>
      </c>
      <c r="F2292" s="6">
        <v>1077.5556530000001</v>
      </c>
      <c r="G2292" s="5">
        <v>-0.13</v>
      </c>
      <c r="H2292" s="5" t="s">
        <v>799</v>
      </c>
      <c r="I2292" s="5">
        <v>-0.129</v>
      </c>
      <c r="J2292" s="5">
        <v>3.3119999999999998</v>
      </c>
      <c r="K2292" s="5">
        <v>0.88885707999999997</v>
      </c>
      <c r="L2292" s="5">
        <v>0.73248407999999998</v>
      </c>
      <c r="M2292" s="5" t="s">
        <v>799</v>
      </c>
      <c r="N2292" s="5" t="s">
        <v>42</v>
      </c>
      <c r="O2292" s="5" t="s">
        <v>799</v>
      </c>
      <c r="P2292" s="5">
        <v>3.0267870000000001</v>
      </c>
      <c r="Q2292" s="5">
        <v>10.288409</v>
      </c>
      <c r="R2292" s="5">
        <v>10.288409</v>
      </c>
      <c r="S2292" s="1" t="s">
        <v>49</v>
      </c>
      <c r="T2292" s="7">
        <v>287379</v>
      </c>
      <c r="U2292" s="7">
        <v>267371</v>
      </c>
      <c r="V2292" s="7">
        <v>245239</v>
      </c>
      <c r="W2292" s="7">
        <v>220775</v>
      </c>
      <c r="X2292" s="7">
        <v>328807</v>
      </c>
      <c r="Y2292" s="7">
        <v>308617</v>
      </c>
      <c r="Z2292" s="7">
        <v>289462</v>
      </c>
      <c r="AA2292" s="7">
        <v>287379</v>
      </c>
      <c r="AB2292" s="8">
        <v>63.08</v>
      </c>
      <c r="AC2292" s="5">
        <v>62.107999999999997</v>
      </c>
      <c r="AD2292" s="5">
        <v>27.234999999999999</v>
      </c>
      <c r="AE2292" s="5">
        <v>27.068999999999999</v>
      </c>
      <c r="AF2292" s="7">
        <v>54573000</v>
      </c>
      <c r="AG2292" s="7">
        <v>54572000</v>
      </c>
      <c r="AH2292" s="7">
        <v>50264000</v>
      </c>
      <c r="AI2292" s="5">
        <v>58.38</v>
      </c>
      <c r="AJ2292" s="7">
        <v>192</v>
      </c>
      <c r="AK2292" s="7">
        <v>31877525</v>
      </c>
      <c r="AL2292" s="6">
        <v>395.91886</v>
      </c>
      <c r="AM2292" s="7">
        <v>48166632</v>
      </c>
      <c r="AN2292" s="5">
        <v>88.213809999999995</v>
      </c>
    </row>
    <row r="2293" spans="1:40" x14ac:dyDescent="0.3">
      <c r="A2293" s="4" t="s">
        <v>2342</v>
      </c>
      <c r="B2293" s="2">
        <v>4050644</v>
      </c>
      <c r="C2293" s="1" t="s">
        <v>54</v>
      </c>
      <c r="D2293" s="5">
        <v>650.58201250000002</v>
      </c>
      <c r="E2293" s="6" t="s">
        <v>42</v>
      </c>
      <c r="F2293" s="6">
        <v>610.20201299999985</v>
      </c>
      <c r="G2293" s="8">
        <v>1.08</v>
      </c>
      <c r="H2293" s="5">
        <v>10.921052631578901</v>
      </c>
      <c r="I2293" s="8">
        <v>1.08</v>
      </c>
      <c r="J2293" s="5">
        <v>10.921052631578901</v>
      </c>
      <c r="K2293" s="5">
        <v>0.92194755619753399</v>
      </c>
      <c r="L2293" s="5">
        <v>0.90940081614561608</v>
      </c>
      <c r="M2293" s="5">
        <v>20.250959000000002</v>
      </c>
      <c r="N2293" s="5" t="s">
        <v>42</v>
      </c>
      <c r="O2293" s="5" t="s">
        <v>42</v>
      </c>
      <c r="P2293" s="5" t="s">
        <v>42</v>
      </c>
      <c r="Q2293" s="5" t="s">
        <v>42</v>
      </c>
      <c r="R2293" s="5" t="s">
        <v>42</v>
      </c>
      <c r="S2293" s="1" t="s">
        <v>49</v>
      </c>
      <c r="T2293" s="7">
        <v>250739</v>
      </c>
      <c r="U2293" s="7">
        <v>255751</v>
      </c>
      <c r="V2293" s="7">
        <v>180698</v>
      </c>
      <c r="W2293" s="7">
        <v>141924</v>
      </c>
      <c r="X2293" s="7">
        <v>269464</v>
      </c>
      <c r="Y2293" s="7">
        <v>258016</v>
      </c>
      <c r="Z2293" s="7">
        <v>251944</v>
      </c>
      <c r="AA2293" s="7">
        <v>250739</v>
      </c>
      <c r="AB2293" s="5" t="s">
        <v>42</v>
      </c>
      <c r="AC2293" s="5" t="s">
        <v>42</v>
      </c>
      <c r="AD2293" s="5" t="s">
        <v>42</v>
      </c>
      <c r="AE2293" s="5" t="s">
        <v>42</v>
      </c>
      <c r="AF2293" s="7">
        <v>11194411</v>
      </c>
      <c r="AG2293" s="7">
        <v>11192936</v>
      </c>
      <c r="AH2293" s="7">
        <v>11062729</v>
      </c>
      <c r="AI2293" s="5">
        <v>69.36</v>
      </c>
      <c r="AJ2293" s="7">
        <v>184</v>
      </c>
      <c r="AK2293" s="7">
        <v>7767200</v>
      </c>
      <c r="AL2293" s="6">
        <v>451.27431999999999</v>
      </c>
      <c r="AM2293" s="7">
        <v>9295221</v>
      </c>
      <c r="AN2293" s="5">
        <v>83.010649999999998</v>
      </c>
    </row>
    <row r="2294" spans="1:40" x14ac:dyDescent="0.3">
      <c r="A2294" s="4" t="s">
        <v>2343</v>
      </c>
      <c r="B2294" s="2">
        <v>14996061</v>
      </c>
      <c r="C2294" s="1" t="s">
        <v>54</v>
      </c>
      <c r="D2294" s="5">
        <v>549.35997120000002</v>
      </c>
      <c r="E2294" s="6">
        <v>296.01404100000002</v>
      </c>
      <c r="F2294" s="6" t="s">
        <v>42</v>
      </c>
      <c r="G2294" s="5">
        <v>-0.25630783061620765</v>
      </c>
      <c r="H2294" s="5" t="s">
        <v>799</v>
      </c>
      <c r="I2294" s="5">
        <v>-0.25630783061620765</v>
      </c>
      <c r="J2294" s="5" t="s">
        <v>799</v>
      </c>
      <c r="K2294" s="5">
        <v>1.8887210200000002</v>
      </c>
      <c r="L2294" s="5">
        <v>1.8650073900000002</v>
      </c>
      <c r="M2294" s="5" t="s">
        <v>42</v>
      </c>
      <c r="N2294" s="5" t="s">
        <v>42</v>
      </c>
      <c r="O2294" s="5" t="s">
        <v>42</v>
      </c>
      <c r="P2294" s="5">
        <v>0.52888900000000005</v>
      </c>
      <c r="Q2294" s="5" t="s">
        <v>799</v>
      </c>
      <c r="R2294" s="5">
        <v>-1.835893</v>
      </c>
      <c r="S2294" s="1" t="s">
        <v>49</v>
      </c>
      <c r="T2294" s="7">
        <v>418408.97544369637</v>
      </c>
      <c r="U2294" s="7">
        <v>371838.63672977086</v>
      </c>
      <c r="V2294" s="7">
        <v>1017298.0720091532</v>
      </c>
      <c r="W2294" s="7">
        <v>1033315.4344811459</v>
      </c>
      <c r="X2294" s="7">
        <v>545199.83060456149</v>
      </c>
      <c r="Y2294" s="7">
        <v>485664.90404737875</v>
      </c>
      <c r="Z2294" s="7">
        <v>446759.85562856845</v>
      </c>
      <c r="AA2294" s="7">
        <v>418408.97544369637</v>
      </c>
      <c r="AB2294" s="5">
        <v>73.311000000000007</v>
      </c>
      <c r="AC2294" s="5">
        <v>68.355000000000004</v>
      </c>
      <c r="AD2294" s="5">
        <v>-3.2010000000000001</v>
      </c>
      <c r="AE2294" s="5">
        <v>-30.021000000000001</v>
      </c>
      <c r="AF2294" s="7">
        <v>254333321</v>
      </c>
      <c r="AG2294" s="7">
        <v>258735631</v>
      </c>
      <c r="AH2294" s="7">
        <v>260671530</v>
      </c>
      <c r="AI2294" s="5">
        <v>16.63</v>
      </c>
      <c r="AJ2294" s="7">
        <v>72</v>
      </c>
      <c r="AK2294" s="7">
        <v>42293946</v>
      </c>
      <c r="AL2294" s="6">
        <v>91.354922999999999</v>
      </c>
      <c r="AM2294" s="7">
        <v>131895321</v>
      </c>
      <c r="AN2294" s="5">
        <v>51.862439999999999</v>
      </c>
    </row>
    <row r="2295" spans="1:40" x14ac:dyDescent="0.3">
      <c r="A2295" s="4" t="s">
        <v>2344</v>
      </c>
      <c r="B2295" s="2">
        <v>7624254</v>
      </c>
      <c r="C2295" s="1" t="s">
        <v>54</v>
      </c>
      <c r="D2295" s="5">
        <v>692.66271075999998</v>
      </c>
      <c r="E2295" s="6">
        <v>843.91670999999997</v>
      </c>
      <c r="F2295" s="6" t="s">
        <v>42</v>
      </c>
      <c r="G2295" s="5">
        <v>5.0000000000000001E-3</v>
      </c>
      <c r="H2295" s="5" t="s">
        <v>799</v>
      </c>
      <c r="I2295" s="5">
        <v>5.0000000000000001E-3</v>
      </c>
      <c r="J2295" s="5" t="s">
        <v>799</v>
      </c>
      <c r="K2295" s="5">
        <v>1.11469581</v>
      </c>
      <c r="L2295" s="5">
        <v>1.11469581</v>
      </c>
      <c r="M2295" s="5" t="s">
        <v>799</v>
      </c>
      <c r="N2295" s="5" t="s">
        <v>42</v>
      </c>
      <c r="O2295" s="5" t="s">
        <v>42</v>
      </c>
      <c r="P2295" s="5">
        <v>2.9564330000000001</v>
      </c>
      <c r="Q2295" s="5">
        <v>12.214038</v>
      </c>
      <c r="R2295" s="5">
        <v>12.214038</v>
      </c>
      <c r="S2295" s="1" t="s">
        <v>49</v>
      </c>
      <c r="T2295" s="7">
        <v>380718</v>
      </c>
      <c r="U2295" s="7">
        <v>246397</v>
      </c>
      <c r="V2295" s="7">
        <v>228344</v>
      </c>
      <c r="W2295" s="7">
        <v>108764</v>
      </c>
      <c r="X2295" s="7">
        <v>285451</v>
      </c>
      <c r="Y2295" s="7">
        <v>286594</v>
      </c>
      <c r="Z2295" s="7">
        <v>289758</v>
      </c>
      <c r="AA2295" s="7">
        <v>380718</v>
      </c>
      <c r="AB2295" s="5">
        <v>61.984999999999999</v>
      </c>
      <c r="AC2295" s="5">
        <v>49.780999999999999</v>
      </c>
      <c r="AD2295" s="5">
        <v>40.064999999999998</v>
      </c>
      <c r="AE2295" s="5">
        <v>24.204999999999998</v>
      </c>
      <c r="AF2295" s="7">
        <v>40913000</v>
      </c>
      <c r="AG2295" s="7">
        <v>37438000</v>
      </c>
      <c r="AH2295" s="7">
        <v>30750000</v>
      </c>
      <c r="AI2295" s="5">
        <v>28.43</v>
      </c>
      <c r="AJ2295" s="7">
        <v>50</v>
      </c>
      <c r="AK2295" s="7">
        <v>11633379</v>
      </c>
      <c r="AL2295" s="6">
        <v>196.95310599999999</v>
      </c>
      <c r="AM2295" s="7">
        <v>30912633</v>
      </c>
      <c r="AN2295" s="5">
        <v>75.556380000000004</v>
      </c>
    </row>
    <row r="2296" spans="1:40" x14ac:dyDescent="0.3">
      <c r="A2296" s="4" t="s">
        <v>2345</v>
      </c>
      <c r="B2296" s="2">
        <v>4201049</v>
      </c>
      <c r="C2296" s="1" t="s">
        <v>41</v>
      </c>
      <c r="D2296" s="5">
        <v>819.88059320000002</v>
      </c>
      <c r="E2296" s="6">
        <v>792.41559299999994</v>
      </c>
      <c r="F2296" s="6" t="s">
        <v>42</v>
      </c>
      <c r="G2296" s="5">
        <v>-0.502</v>
      </c>
      <c r="H2296" s="5" t="s">
        <v>799</v>
      </c>
      <c r="I2296" s="5">
        <v>-0.502</v>
      </c>
      <c r="J2296" s="5" t="s">
        <v>799</v>
      </c>
      <c r="K2296" s="5">
        <v>22.609208970000001</v>
      </c>
      <c r="L2296" s="5">
        <v>11.691086689999999</v>
      </c>
      <c r="M2296" s="5" t="s">
        <v>799</v>
      </c>
      <c r="N2296" s="5" t="s">
        <v>42</v>
      </c>
      <c r="O2296" s="5" t="s">
        <v>42</v>
      </c>
      <c r="P2296" s="5">
        <v>20.295451</v>
      </c>
      <c r="Q2296" s="5" t="s">
        <v>799</v>
      </c>
      <c r="R2296" s="5">
        <v>-22.503495999999998</v>
      </c>
      <c r="S2296" s="1" t="s">
        <v>49</v>
      </c>
      <c r="T2296" s="7">
        <v>34851</v>
      </c>
      <c r="U2296" s="7">
        <v>30197</v>
      </c>
      <c r="V2296" s="7">
        <v>26520</v>
      </c>
      <c r="W2296" s="7">
        <v>23990</v>
      </c>
      <c r="X2296" s="7">
        <v>39044</v>
      </c>
      <c r="Y2296" s="7">
        <v>38595</v>
      </c>
      <c r="Z2296" s="7">
        <v>36946</v>
      </c>
      <c r="AA2296" s="7">
        <v>34851</v>
      </c>
      <c r="AB2296" s="5">
        <v>70.655000000000001</v>
      </c>
      <c r="AC2296" s="5">
        <v>75.194999999999993</v>
      </c>
      <c r="AD2296" s="5">
        <v>-115.767</v>
      </c>
      <c r="AE2296" s="5">
        <v>-93.971000000000004</v>
      </c>
      <c r="AF2296" s="7">
        <v>21399000</v>
      </c>
      <c r="AG2296" s="7">
        <v>21358000</v>
      </c>
      <c r="AH2296" s="7">
        <v>20234000</v>
      </c>
      <c r="AI2296" s="5">
        <v>44.43</v>
      </c>
      <c r="AJ2296" s="7">
        <v>132</v>
      </c>
      <c r="AK2296" s="7">
        <v>9511161</v>
      </c>
      <c r="AL2296" s="6">
        <v>364.277466</v>
      </c>
      <c r="AM2296" s="7">
        <v>12217088</v>
      </c>
      <c r="AN2296" s="5">
        <v>57.07105</v>
      </c>
    </row>
    <row r="2297" spans="1:40" x14ac:dyDescent="0.3">
      <c r="A2297" s="4" t="s">
        <v>2346</v>
      </c>
      <c r="B2297" s="2">
        <v>4367419</v>
      </c>
      <c r="C2297" s="1" t="s">
        <v>54</v>
      </c>
      <c r="D2297" s="5">
        <v>638.61347800999999</v>
      </c>
      <c r="E2297" s="6">
        <v>1293.813478</v>
      </c>
      <c r="F2297" s="6" t="s">
        <v>42</v>
      </c>
      <c r="G2297" s="8">
        <v>2.0099999999999998</v>
      </c>
      <c r="H2297" s="5">
        <v>7.3184180000000003</v>
      </c>
      <c r="I2297" s="8">
        <v>2.0099999999999998</v>
      </c>
      <c r="J2297" s="5">
        <v>7.3184180000000003</v>
      </c>
      <c r="K2297" s="5">
        <v>0.99752497000000007</v>
      </c>
      <c r="L2297" s="5">
        <v>0.62456761999999999</v>
      </c>
      <c r="M2297" s="5">
        <v>16.450437000000001</v>
      </c>
      <c r="N2297" s="5" t="s">
        <v>42</v>
      </c>
      <c r="O2297" s="5" t="s">
        <v>42</v>
      </c>
      <c r="P2297" s="5">
        <v>0.62295400000000001</v>
      </c>
      <c r="Q2297" s="5">
        <v>6.5385390000000001</v>
      </c>
      <c r="R2297" s="5">
        <v>6.5385390000000001</v>
      </c>
      <c r="S2297" s="1" t="s">
        <v>49</v>
      </c>
      <c r="T2297" s="7">
        <v>1921700</v>
      </c>
      <c r="U2297" s="7">
        <v>2222500</v>
      </c>
      <c r="V2297" s="7">
        <v>2296400</v>
      </c>
      <c r="W2297" s="7">
        <v>1849700</v>
      </c>
      <c r="X2297" s="7">
        <v>2076900</v>
      </c>
      <c r="Y2297" s="7">
        <v>2012200</v>
      </c>
      <c r="Z2297" s="7">
        <v>1959600</v>
      </c>
      <c r="AA2297" s="7">
        <v>1921700</v>
      </c>
      <c r="AB2297" s="8">
        <v>12.76</v>
      </c>
      <c r="AC2297" s="5">
        <v>18.773</v>
      </c>
      <c r="AD2297" s="8">
        <v>1.65</v>
      </c>
      <c r="AE2297" s="8">
        <v>9.2539999999999996</v>
      </c>
      <c r="AF2297" s="7">
        <v>28294793</v>
      </c>
      <c r="AG2297" s="7">
        <v>28294793</v>
      </c>
      <c r="AH2297" s="7">
        <v>28288493</v>
      </c>
      <c r="AI2297" s="5">
        <v>4.46</v>
      </c>
      <c r="AJ2297" s="7">
        <v>76</v>
      </c>
      <c r="AK2297" s="7">
        <v>1260961</v>
      </c>
      <c r="AL2297" s="6">
        <v>28.459889</v>
      </c>
      <c r="AM2297" s="7">
        <v>2392282</v>
      </c>
      <c r="AN2297" s="5">
        <v>8.4548500000000004</v>
      </c>
    </row>
    <row r="2298" spans="1:40" x14ac:dyDescent="0.3">
      <c r="A2298" s="4" t="s">
        <v>2347</v>
      </c>
      <c r="B2298" s="2">
        <v>125083417</v>
      </c>
      <c r="C2298" s="1" t="s">
        <v>54</v>
      </c>
      <c r="D2298" s="5">
        <v>631.90101360000006</v>
      </c>
      <c r="E2298" s="6">
        <v>504.90101299999998</v>
      </c>
      <c r="F2298" s="6" t="s">
        <v>42</v>
      </c>
      <c r="G2298" s="5" t="s">
        <v>42</v>
      </c>
      <c r="H2298" s="5" t="s">
        <v>42</v>
      </c>
      <c r="I2298" s="5" t="s">
        <v>42</v>
      </c>
      <c r="J2298" s="5" t="s">
        <v>42</v>
      </c>
      <c r="K2298" s="5" t="s">
        <v>42</v>
      </c>
      <c r="L2298" s="5" t="s">
        <v>42</v>
      </c>
      <c r="M2298" s="5" t="s">
        <v>42</v>
      </c>
      <c r="N2298" s="5" t="s">
        <v>42</v>
      </c>
      <c r="O2298" s="5" t="s">
        <v>42</v>
      </c>
      <c r="P2298" s="5">
        <v>0.23213800000000001</v>
      </c>
      <c r="Q2298" s="5">
        <v>2.0524429999999998</v>
      </c>
      <c r="R2298" s="5">
        <v>2.0524429999999998</v>
      </c>
      <c r="S2298" s="1"/>
      <c r="T2298" s="7">
        <v>2275000</v>
      </c>
      <c r="U2298" s="7">
        <v>2803000</v>
      </c>
      <c r="V2298" s="7">
        <v>2827000</v>
      </c>
      <c r="W2298" s="7" t="s">
        <v>42</v>
      </c>
      <c r="X2298" s="7">
        <v>2175000</v>
      </c>
      <c r="Y2298" s="7">
        <v>2275000</v>
      </c>
      <c r="Z2298" s="7">
        <v>2803000</v>
      </c>
      <c r="AA2298" s="7">
        <v>2827000</v>
      </c>
      <c r="AB2298" s="8">
        <v>12.308</v>
      </c>
      <c r="AC2298" s="8">
        <v>10.989000000000001</v>
      </c>
      <c r="AD2298" s="8">
        <v>11.516</v>
      </c>
      <c r="AE2298" s="8">
        <v>10.759</v>
      </c>
      <c r="AF2298" s="7" t="s">
        <v>42</v>
      </c>
      <c r="AG2298" s="7" t="s">
        <v>42</v>
      </c>
      <c r="AH2298" s="7" t="s">
        <v>42</v>
      </c>
      <c r="AI2298" s="5">
        <v>13.34</v>
      </c>
      <c r="AJ2298" s="7">
        <v>2</v>
      </c>
      <c r="AK2298" s="7">
        <v>4713808</v>
      </c>
      <c r="AL2298" s="6">
        <v>84.282887000000002</v>
      </c>
      <c r="AM2298" s="7">
        <v>29708053</v>
      </c>
      <c r="AN2298" s="5">
        <v>84.060630000000003</v>
      </c>
    </row>
    <row r="2299" spans="1:40" x14ac:dyDescent="0.3">
      <c r="A2299" s="4" t="s">
        <v>2348</v>
      </c>
      <c r="B2299" s="2">
        <v>7462577</v>
      </c>
      <c r="C2299" s="1" t="s">
        <v>41</v>
      </c>
      <c r="D2299" s="5">
        <v>570.10062200000004</v>
      </c>
      <c r="E2299" s="6">
        <v>1222.4006220000001</v>
      </c>
      <c r="F2299" s="6" t="s">
        <v>42</v>
      </c>
      <c r="G2299" s="5">
        <v>0.11</v>
      </c>
      <c r="H2299" s="5">
        <v>21.822541999999999</v>
      </c>
      <c r="I2299" s="5">
        <v>0.11</v>
      </c>
      <c r="J2299" s="5">
        <v>21.822541999999999</v>
      </c>
      <c r="K2299" s="5" t="s">
        <v>799</v>
      </c>
      <c r="L2299" s="5">
        <v>1.4806378100000002</v>
      </c>
      <c r="M2299" s="5">
        <v>227.5</v>
      </c>
      <c r="N2299" s="5" t="s">
        <v>42</v>
      </c>
      <c r="O2299" s="5" t="s">
        <v>42</v>
      </c>
      <c r="P2299" s="5">
        <v>1.712518</v>
      </c>
      <c r="Q2299" s="5">
        <v>9.9706410000000005</v>
      </c>
      <c r="R2299" s="5">
        <v>9.9706410000000005</v>
      </c>
      <c r="S2299" s="1" t="s">
        <v>49</v>
      </c>
      <c r="T2299" s="7">
        <v>679905</v>
      </c>
      <c r="U2299" s="7">
        <v>587104</v>
      </c>
      <c r="V2299" s="7">
        <v>534952</v>
      </c>
      <c r="W2299" s="7">
        <v>455471</v>
      </c>
      <c r="X2299" s="7">
        <v>713803</v>
      </c>
      <c r="Y2299" s="7">
        <v>702356</v>
      </c>
      <c r="Z2299" s="7">
        <v>689675</v>
      </c>
      <c r="AA2299" s="7">
        <v>679905</v>
      </c>
      <c r="AB2299" s="5">
        <v>24.292999999999999</v>
      </c>
      <c r="AC2299" s="5">
        <v>23.623000000000001</v>
      </c>
      <c r="AD2299" s="8">
        <v>11.611000000000001</v>
      </c>
      <c r="AE2299" s="8">
        <v>11.882</v>
      </c>
      <c r="AF2299" s="7">
        <v>62223289</v>
      </c>
      <c r="AG2299" s="7">
        <v>61739874</v>
      </c>
      <c r="AH2299" s="7">
        <v>55182141</v>
      </c>
      <c r="AI2299" s="5">
        <v>74.319999999999993</v>
      </c>
      <c r="AJ2299" s="7">
        <v>216</v>
      </c>
      <c r="AK2299" s="7">
        <v>46558029</v>
      </c>
      <c r="AL2299" s="6">
        <v>423.67806300000001</v>
      </c>
      <c r="AM2299" s="7">
        <v>50715806</v>
      </c>
      <c r="AN2299" s="5">
        <v>80.953050000000005</v>
      </c>
    </row>
    <row r="2300" spans="1:40" x14ac:dyDescent="0.3">
      <c r="A2300" s="4" t="s">
        <v>2349</v>
      </c>
      <c r="B2300" s="2">
        <v>4064598</v>
      </c>
      <c r="C2300" s="1" t="s">
        <v>54</v>
      </c>
      <c r="D2300" s="5">
        <v>644.40487010000004</v>
      </c>
      <c r="E2300" s="6">
        <v>625.41786999999999</v>
      </c>
      <c r="F2300" s="6" t="s">
        <v>42</v>
      </c>
      <c r="G2300" s="5">
        <v>0.17</v>
      </c>
      <c r="H2300" s="5">
        <v>19.250646</v>
      </c>
      <c r="I2300" s="5">
        <v>-1.992</v>
      </c>
      <c r="J2300" s="5" t="s">
        <v>799</v>
      </c>
      <c r="K2300" s="5">
        <v>2.4966487900000001</v>
      </c>
      <c r="L2300" s="5">
        <v>2.0360754299999999</v>
      </c>
      <c r="M2300" s="5">
        <v>16.160520999999999</v>
      </c>
      <c r="N2300" s="5" t="s">
        <v>42</v>
      </c>
      <c r="O2300" s="5" t="s">
        <v>42</v>
      </c>
      <c r="P2300" s="5">
        <v>0.83570500000000003</v>
      </c>
      <c r="Q2300" s="5">
        <v>7.3865340000000002</v>
      </c>
      <c r="R2300" s="5">
        <v>7.3865340000000002</v>
      </c>
      <c r="S2300" s="1" t="s">
        <v>49</v>
      </c>
      <c r="T2300" s="7">
        <v>749600</v>
      </c>
      <c r="U2300" s="7">
        <v>815594</v>
      </c>
      <c r="V2300" s="7">
        <v>614781</v>
      </c>
      <c r="W2300" s="7">
        <v>492625</v>
      </c>
      <c r="X2300" s="7">
        <v>748372</v>
      </c>
      <c r="Y2300" s="7">
        <v>761427</v>
      </c>
      <c r="Z2300" s="7">
        <v>718677</v>
      </c>
      <c r="AA2300" s="7">
        <v>749600</v>
      </c>
      <c r="AB2300" s="5">
        <v>18.481999999999999</v>
      </c>
      <c r="AC2300" s="5">
        <v>18.236999999999998</v>
      </c>
      <c r="AD2300" s="8">
        <v>9.1319999999999997</v>
      </c>
      <c r="AE2300" s="8">
        <v>9.2479999999999993</v>
      </c>
      <c r="AF2300" s="7">
        <v>86497298</v>
      </c>
      <c r="AG2300" s="7">
        <v>86467009</v>
      </c>
      <c r="AH2300" s="7">
        <v>85877086</v>
      </c>
      <c r="AI2300" s="5">
        <v>93.52</v>
      </c>
      <c r="AJ2300" s="7">
        <v>233</v>
      </c>
      <c r="AK2300" s="7">
        <v>80892704</v>
      </c>
      <c r="AL2300" s="6">
        <v>602.65064400000006</v>
      </c>
      <c r="AM2300" s="7">
        <v>77233980</v>
      </c>
      <c r="AN2300" s="5">
        <v>89.290629999999993</v>
      </c>
    </row>
    <row r="2301" spans="1:40" x14ac:dyDescent="0.3">
      <c r="A2301" s="4" t="s">
        <v>2350</v>
      </c>
      <c r="B2301" s="2">
        <v>29134797</v>
      </c>
      <c r="C2301" s="1" t="s">
        <v>54</v>
      </c>
      <c r="D2301" s="5">
        <v>634.30841031</v>
      </c>
      <c r="E2301" s="6">
        <v>407.66302999999999</v>
      </c>
      <c r="F2301" s="6" t="s">
        <v>42</v>
      </c>
      <c r="G2301" s="5">
        <v>1.0190888690077971E-2</v>
      </c>
      <c r="H2301" s="5" t="s">
        <v>799</v>
      </c>
      <c r="I2301" s="5">
        <v>1.0190888690077971E-2</v>
      </c>
      <c r="J2301" s="5" t="s">
        <v>799</v>
      </c>
      <c r="K2301" s="5">
        <v>1.3988341800000001</v>
      </c>
      <c r="L2301" s="5">
        <v>1.3598916600000002</v>
      </c>
      <c r="M2301" s="5" t="s">
        <v>42</v>
      </c>
      <c r="N2301" s="5" t="s">
        <v>42</v>
      </c>
      <c r="O2301" s="5" t="s">
        <v>42</v>
      </c>
      <c r="P2301" s="5">
        <v>0.18625800000000001</v>
      </c>
      <c r="Q2301" s="5">
        <v>9.2891239999999993</v>
      </c>
      <c r="R2301" s="5">
        <v>9.2891239999999993</v>
      </c>
      <c r="S2301" s="1" t="s">
        <v>49</v>
      </c>
      <c r="T2301" s="7">
        <v>1832266.8680684394</v>
      </c>
      <c r="U2301" s="7">
        <v>1468982.7074334233</v>
      </c>
      <c r="V2301" s="7">
        <v>1206212.1196079359</v>
      </c>
      <c r="W2301" s="7">
        <v>704594.01916488062</v>
      </c>
      <c r="X2301" s="7">
        <v>2132035.2439961117</v>
      </c>
      <c r="Y2301" s="7">
        <v>2016016.9714786795</v>
      </c>
      <c r="Z2301" s="7">
        <v>1918747.0632903362</v>
      </c>
      <c r="AA2301" s="7">
        <v>1832266.8680684394</v>
      </c>
      <c r="AB2301" s="8">
        <v>20.260000000000002</v>
      </c>
      <c r="AC2301" s="8">
        <v>19.68</v>
      </c>
      <c r="AD2301" s="8">
        <v>1.2370000000000001</v>
      </c>
      <c r="AE2301" s="8">
        <v>1.5580000000000001</v>
      </c>
      <c r="AF2301" s="7">
        <v>242107344</v>
      </c>
      <c r="AG2301" s="7">
        <v>249922622</v>
      </c>
      <c r="AH2301" s="7">
        <v>242007023</v>
      </c>
      <c r="AI2301" s="5">
        <v>10.63</v>
      </c>
      <c r="AJ2301" s="7">
        <v>48</v>
      </c>
      <c r="AK2301" s="7">
        <v>23321061</v>
      </c>
      <c r="AL2301" s="6">
        <v>67.397865999999993</v>
      </c>
      <c r="AM2301" s="7">
        <v>114777304</v>
      </c>
      <c r="AN2301" s="5">
        <v>52.297409999999999</v>
      </c>
    </row>
    <row r="2302" spans="1:40" x14ac:dyDescent="0.3">
      <c r="A2302" s="4" t="s">
        <v>2351</v>
      </c>
      <c r="B2302" s="2">
        <v>4281181</v>
      </c>
      <c r="C2302" s="1" t="s">
        <v>41</v>
      </c>
      <c r="D2302" s="5">
        <v>709.15537331999997</v>
      </c>
      <c r="E2302" s="6">
        <v>1126.1433730000001</v>
      </c>
      <c r="F2302" s="6">
        <v>1126.1433730000001</v>
      </c>
      <c r="G2302" s="5">
        <v>0.49399999999999999</v>
      </c>
      <c r="H2302" s="5">
        <v>7.5242889999999996</v>
      </c>
      <c r="I2302" s="5">
        <v>0.49399999999999999</v>
      </c>
      <c r="J2302" s="5">
        <v>7.5242889999999996</v>
      </c>
      <c r="K2302" s="5">
        <v>1.07650329</v>
      </c>
      <c r="L2302" s="5">
        <v>1.07650329</v>
      </c>
      <c r="M2302" s="5" t="s">
        <v>799</v>
      </c>
      <c r="N2302" s="5" t="s">
        <v>42</v>
      </c>
      <c r="O2302" s="5" t="s">
        <v>42</v>
      </c>
      <c r="P2302" s="5">
        <v>7.7660780000000003</v>
      </c>
      <c r="Q2302" s="5" t="s">
        <v>42</v>
      </c>
      <c r="R2302" s="5">
        <v>9.8371174915923394</v>
      </c>
      <c r="S2302" s="1" t="s">
        <v>49</v>
      </c>
      <c r="T2302" s="7">
        <v>130110</v>
      </c>
      <c r="U2302" s="7">
        <v>94137</v>
      </c>
      <c r="V2302" s="7">
        <v>90446</v>
      </c>
      <c r="W2302" s="7">
        <v>85123</v>
      </c>
      <c r="X2302" s="7">
        <v>145008</v>
      </c>
      <c r="Y2302" s="7">
        <v>140811</v>
      </c>
      <c r="Z2302" s="7">
        <v>135705</v>
      </c>
      <c r="AA2302" s="7">
        <v>130110</v>
      </c>
      <c r="AB2302" s="8">
        <v>100</v>
      </c>
      <c r="AC2302" s="8">
        <v>100</v>
      </c>
      <c r="AD2302" s="5" t="s">
        <v>42</v>
      </c>
      <c r="AE2302" s="5" t="s">
        <v>42</v>
      </c>
      <c r="AF2302" s="7">
        <v>33914652</v>
      </c>
      <c r="AG2302" s="7">
        <v>33161240</v>
      </c>
      <c r="AH2302" s="7">
        <v>28453469</v>
      </c>
      <c r="AI2302" s="5">
        <v>23.02</v>
      </c>
      <c r="AJ2302" s="7">
        <v>121</v>
      </c>
      <c r="AK2302" s="7">
        <v>7805635</v>
      </c>
      <c r="AL2302" s="6">
        <v>163.21582699999999</v>
      </c>
      <c r="AM2302" s="7" t="s">
        <v>42</v>
      </c>
      <c r="AN2302" s="5" t="s">
        <v>42</v>
      </c>
    </row>
    <row r="2303" spans="1:40" x14ac:dyDescent="0.3">
      <c r="A2303" s="4" t="s">
        <v>2352</v>
      </c>
      <c r="B2303" s="2">
        <v>4426551</v>
      </c>
      <c r="C2303" s="1" t="s">
        <v>54</v>
      </c>
      <c r="D2303" s="5">
        <v>687.82528979999995</v>
      </c>
      <c r="E2303" s="6">
        <v>1794.1782889999999</v>
      </c>
      <c r="F2303" s="6">
        <v>1794.1782900000001</v>
      </c>
      <c r="G2303" s="5">
        <v>-0.14000000000000001</v>
      </c>
      <c r="H2303" s="5" t="s">
        <v>799</v>
      </c>
      <c r="I2303" s="5">
        <v>-0.14000000000000001</v>
      </c>
      <c r="J2303" s="5" t="s">
        <v>799</v>
      </c>
      <c r="K2303" s="5" t="s">
        <v>799</v>
      </c>
      <c r="L2303" s="5">
        <v>2.8612716799999998</v>
      </c>
      <c r="M2303" s="5">
        <v>10.421053000000001</v>
      </c>
      <c r="N2303" s="5">
        <v>262.29428235300998</v>
      </c>
      <c r="O2303" s="5">
        <v>13.038991379033</v>
      </c>
      <c r="P2303" s="5">
        <v>0.70155100000000004</v>
      </c>
      <c r="Q2303" s="5">
        <v>5.6524109999999999</v>
      </c>
      <c r="R2303" s="5">
        <v>5.6524109999999999</v>
      </c>
      <c r="S2303" s="1" t="s">
        <v>49</v>
      </c>
      <c r="T2303" s="7">
        <v>2663550</v>
      </c>
      <c r="U2303" s="7">
        <v>2945303</v>
      </c>
      <c r="V2303" s="7">
        <v>3208083</v>
      </c>
      <c r="W2303" s="7">
        <v>3405670</v>
      </c>
      <c r="X2303" s="7">
        <v>2557445</v>
      </c>
      <c r="Y2303" s="7">
        <v>2597877</v>
      </c>
      <c r="Z2303" s="7">
        <v>2630394</v>
      </c>
      <c r="AA2303" s="7">
        <v>2663550</v>
      </c>
      <c r="AB2303" s="5">
        <v>36.475000000000001</v>
      </c>
      <c r="AC2303" s="5">
        <v>37.850999999999999</v>
      </c>
      <c r="AD2303" s="8">
        <v>9.1609999999999996</v>
      </c>
      <c r="AE2303" s="8">
        <v>9.6029999999999998</v>
      </c>
      <c r="AF2303" s="7">
        <v>138974592</v>
      </c>
      <c r="AG2303" s="7">
        <v>139197745</v>
      </c>
      <c r="AH2303" s="7">
        <v>143821959</v>
      </c>
      <c r="AI2303" s="5">
        <v>64.930000000000007</v>
      </c>
      <c r="AJ2303" s="7">
        <v>218</v>
      </c>
      <c r="AK2303" s="7">
        <v>90230080</v>
      </c>
      <c r="AL2303" s="6">
        <v>446.63889599999999</v>
      </c>
      <c r="AM2303" s="7">
        <v>106337005</v>
      </c>
      <c r="AN2303" s="5">
        <v>76.526439999999994</v>
      </c>
    </row>
    <row r="2304" spans="1:40" x14ac:dyDescent="0.3">
      <c r="A2304" s="4" t="s">
        <v>2353</v>
      </c>
      <c r="B2304" s="2">
        <v>6630538</v>
      </c>
      <c r="C2304" s="1" t="s">
        <v>54</v>
      </c>
      <c r="D2304" s="5">
        <v>725.90316540000003</v>
      </c>
      <c r="E2304" s="6">
        <v>5626.9801649999999</v>
      </c>
      <c r="F2304" s="6">
        <v>5574.5281649999997</v>
      </c>
      <c r="G2304" s="5">
        <v>-5.0999999999999996</v>
      </c>
      <c r="H2304" s="5" t="s">
        <v>799</v>
      </c>
      <c r="I2304" s="5">
        <v>-5.0999999999999996</v>
      </c>
      <c r="J2304" s="5" t="s">
        <v>799</v>
      </c>
      <c r="K2304" s="5" t="s">
        <v>799</v>
      </c>
      <c r="L2304" s="5">
        <v>3.1086729399999999</v>
      </c>
      <c r="M2304" s="5" t="s">
        <v>799</v>
      </c>
      <c r="N2304" s="5" t="s">
        <v>799</v>
      </c>
      <c r="O2304" s="5" t="s">
        <v>799</v>
      </c>
      <c r="P2304" s="5">
        <v>2.2673139999999998</v>
      </c>
      <c r="Q2304" s="5">
        <v>13.183343000000001</v>
      </c>
      <c r="R2304" s="5">
        <v>13.183343000000001</v>
      </c>
      <c r="S2304" s="1" t="s">
        <v>49</v>
      </c>
      <c r="T2304" s="7">
        <v>2449073</v>
      </c>
      <c r="U2304" s="7">
        <v>2255705</v>
      </c>
      <c r="V2304" s="7">
        <v>1322443</v>
      </c>
      <c r="W2304" s="7">
        <v>372792</v>
      </c>
      <c r="X2304" s="7">
        <v>2481783</v>
      </c>
      <c r="Y2304" s="7">
        <v>2484286</v>
      </c>
      <c r="Z2304" s="7">
        <v>2468835</v>
      </c>
      <c r="AA2304" s="7">
        <v>2449073</v>
      </c>
      <c r="AB2304" s="5">
        <v>54.874000000000002</v>
      </c>
      <c r="AC2304" s="5">
        <v>54.381</v>
      </c>
      <c r="AD2304" s="8">
        <v>12.667</v>
      </c>
      <c r="AE2304" s="8">
        <v>9.8940000000000001</v>
      </c>
      <c r="AF2304" s="7">
        <v>40653346</v>
      </c>
      <c r="AG2304" s="7">
        <v>40619356</v>
      </c>
      <c r="AH2304" s="7">
        <v>45616627</v>
      </c>
      <c r="AI2304" s="5">
        <v>44.31</v>
      </c>
      <c r="AJ2304" s="7">
        <v>158</v>
      </c>
      <c r="AK2304" s="7">
        <v>18020256</v>
      </c>
      <c r="AL2304" s="6">
        <v>321.66156899999999</v>
      </c>
      <c r="AM2304" s="7">
        <v>25601120</v>
      </c>
      <c r="AN2304" s="8">
        <v>62.953299999999999</v>
      </c>
    </row>
    <row r="2305" spans="1:40" x14ac:dyDescent="0.3">
      <c r="A2305" s="4" t="s">
        <v>2354</v>
      </c>
      <c r="B2305" s="2">
        <v>4096141</v>
      </c>
      <c r="C2305" s="1" t="s">
        <v>41</v>
      </c>
      <c r="D2305" s="5">
        <v>794.53802861999998</v>
      </c>
      <c r="E2305" s="6">
        <v>725.57302800000002</v>
      </c>
      <c r="F2305" s="6" t="s">
        <v>42</v>
      </c>
      <c r="G2305" s="5">
        <v>0.223</v>
      </c>
      <c r="H2305" s="5">
        <v>26.798732000000001</v>
      </c>
      <c r="I2305" s="5">
        <v>0.223</v>
      </c>
      <c r="J2305" s="5">
        <v>26.798732000000001</v>
      </c>
      <c r="K2305" s="5">
        <v>3.0857664200000001</v>
      </c>
      <c r="L2305" s="5">
        <v>3.0397267699999997</v>
      </c>
      <c r="M2305" s="5">
        <v>12.316096</v>
      </c>
      <c r="N2305" s="5" t="s">
        <v>42</v>
      </c>
      <c r="O2305" s="5" t="s">
        <v>42</v>
      </c>
      <c r="P2305" s="5">
        <v>0.88419599999999998</v>
      </c>
      <c r="Q2305" s="5">
        <v>8.7231360000000002</v>
      </c>
      <c r="R2305" s="5">
        <v>8.7231360000000002</v>
      </c>
      <c r="S2305" s="1" t="s">
        <v>152</v>
      </c>
      <c r="T2305" s="7">
        <v>818083</v>
      </c>
      <c r="U2305" s="7">
        <v>754196</v>
      </c>
      <c r="V2305" s="7">
        <v>610970</v>
      </c>
      <c r="W2305" s="7">
        <v>482033</v>
      </c>
      <c r="X2305" s="7">
        <v>820602</v>
      </c>
      <c r="Y2305" s="7">
        <v>811640</v>
      </c>
      <c r="Z2305" s="7">
        <v>818083</v>
      </c>
      <c r="AA2305" s="7">
        <v>812065</v>
      </c>
      <c r="AB2305" s="5">
        <v>27.190999999999999</v>
      </c>
      <c r="AC2305" s="5">
        <v>25.914999999999999</v>
      </c>
      <c r="AD2305" s="8">
        <v>12.817</v>
      </c>
      <c r="AE2305" s="8">
        <v>10.234999999999999</v>
      </c>
      <c r="AF2305" s="7">
        <v>46903000</v>
      </c>
      <c r="AG2305" s="7">
        <v>46616000</v>
      </c>
      <c r="AH2305" s="7">
        <v>44115440</v>
      </c>
      <c r="AI2305" s="5">
        <v>71.55</v>
      </c>
      <c r="AJ2305" s="7">
        <v>206</v>
      </c>
      <c r="AK2305" s="7">
        <v>33618695</v>
      </c>
      <c r="AL2305" s="6">
        <v>568.49213199999997</v>
      </c>
      <c r="AM2305" s="7">
        <v>42115724</v>
      </c>
      <c r="AN2305" s="5">
        <v>89.63409</v>
      </c>
    </row>
    <row r="2306" spans="1:40" x14ac:dyDescent="0.3">
      <c r="A2306" s="4" t="s">
        <v>2355</v>
      </c>
      <c r="B2306" s="2">
        <v>4062823</v>
      </c>
      <c r="C2306" s="1" t="s">
        <v>54</v>
      </c>
      <c r="D2306" s="5">
        <v>589.54375549999997</v>
      </c>
      <c r="E2306" s="6">
        <v>1636.0437549999999</v>
      </c>
      <c r="F2306" s="6" t="s">
        <v>42</v>
      </c>
      <c r="G2306" s="5">
        <v>-0.38500000000000001</v>
      </c>
      <c r="H2306" s="5" t="s">
        <v>799</v>
      </c>
      <c r="I2306" s="5">
        <v>-0.38500000000000001</v>
      </c>
      <c r="J2306" s="5">
        <v>5.5076140000000002</v>
      </c>
      <c r="K2306" s="5" t="s">
        <v>799</v>
      </c>
      <c r="L2306" s="5">
        <v>0.66810344999999993</v>
      </c>
      <c r="M2306" s="5">
        <v>7.8509409999999997</v>
      </c>
      <c r="N2306" s="5" t="s">
        <v>42</v>
      </c>
      <c r="O2306" s="5" t="s">
        <v>42</v>
      </c>
      <c r="P2306" s="5">
        <v>0.82845999999999997</v>
      </c>
      <c r="Q2306" s="5">
        <v>8.1884069999999998</v>
      </c>
      <c r="R2306" s="5">
        <v>8.1884069999999998</v>
      </c>
      <c r="S2306" s="1" t="s">
        <v>49</v>
      </c>
      <c r="T2306" s="7">
        <v>2026000</v>
      </c>
      <c r="U2306" s="7">
        <v>1636900</v>
      </c>
      <c r="V2306" s="7">
        <v>930700</v>
      </c>
      <c r="W2306" s="7">
        <v>1074400</v>
      </c>
      <c r="X2306" s="7">
        <v>1974800</v>
      </c>
      <c r="Y2306" s="7">
        <v>1974500</v>
      </c>
      <c r="Z2306" s="7">
        <v>1977200</v>
      </c>
      <c r="AA2306" s="7">
        <v>2026000</v>
      </c>
      <c r="AB2306" s="5">
        <v>17.695</v>
      </c>
      <c r="AC2306" s="5">
        <v>18.994</v>
      </c>
      <c r="AD2306" s="8">
        <v>7.6550000000000002</v>
      </c>
      <c r="AE2306" s="8">
        <v>9.4949999999999992</v>
      </c>
      <c r="AF2306" s="7">
        <v>54328913</v>
      </c>
      <c r="AG2306" s="7">
        <v>54324185</v>
      </c>
      <c r="AH2306" s="7">
        <v>54454709</v>
      </c>
      <c r="AI2306" s="8">
        <v>86.9</v>
      </c>
      <c r="AJ2306" s="7">
        <v>225</v>
      </c>
      <c r="AK2306" s="7">
        <v>47220074</v>
      </c>
      <c r="AL2306" s="6">
        <v>512.33780200000001</v>
      </c>
      <c r="AM2306" s="7">
        <v>49193918</v>
      </c>
      <c r="AN2306" s="5">
        <v>90.536789999999996</v>
      </c>
    </row>
    <row r="2307" spans="1:40" x14ac:dyDescent="0.3">
      <c r="A2307" s="4" t="s">
        <v>2356</v>
      </c>
      <c r="B2307" s="2">
        <v>4071063</v>
      </c>
      <c r="C2307" s="1" t="s">
        <v>54</v>
      </c>
      <c r="D2307" s="5">
        <v>669.68386475</v>
      </c>
      <c r="E2307" s="6">
        <v>903.90186400000005</v>
      </c>
      <c r="F2307" s="6" t="s">
        <v>42</v>
      </c>
      <c r="G2307" s="8">
        <v>1.2</v>
      </c>
      <c r="H2307" s="5">
        <v>11.089928</v>
      </c>
      <c r="I2307" s="5">
        <v>0.17199999999999999</v>
      </c>
      <c r="J2307" s="5">
        <v>18.914110000000001</v>
      </c>
      <c r="K2307" s="5">
        <v>1.6009762699999999</v>
      </c>
      <c r="L2307" s="5">
        <v>1.04824725</v>
      </c>
      <c r="M2307" s="5">
        <v>15.017048000000001</v>
      </c>
      <c r="N2307" s="5" t="s">
        <v>42</v>
      </c>
      <c r="O2307" s="5" t="s">
        <v>42</v>
      </c>
      <c r="P2307" s="5">
        <v>0.64049599999999995</v>
      </c>
      <c r="Q2307" s="5">
        <v>4.7354209999999997</v>
      </c>
      <c r="R2307" s="5">
        <v>4.7354209999999997</v>
      </c>
      <c r="S2307" s="1" t="s">
        <v>49</v>
      </c>
      <c r="T2307" s="7">
        <v>1358272</v>
      </c>
      <c r="U2307" s="7">
        <v>1371815</v>
      </c>
      <c r="V2307" s="7">
        <v>1298816</v>
      </c>
      <c r="W2307" s="7">
        <v>1128588</v>
      </c>
      <c r="X2307" s="7">
        <v>1411253</v>
      </c>
      <c r="Y2307" s="7">
        <v>1398401</v>
      </c>
      <c r="Z2307" s="7">
        <v>1361647</v>
      </c>
      <c r="AA2307" s="7">
        <v>1358272</v>
      </c>
      <c r="AB2307" s="5">
        <v>28.626999999999999</v>
      </c>
      <c r="AC2307" s="5">
        <v>28.617000000000001</v>
      </c>
      <c r="AD2307" s="8">
        <v>12.481999999999999</v>
      </c>
      <c r="AE2307" s="8">
        <v>11.939</v>
      </c>
      <c r="AF2307" s="7">
        <v>21720850</v>
      </c>
      <c r="AG2307" s="7">
        <v>21712338</v>
      </c>
      <c r="AH2307" s="7">
        <v>21727967</v>
      </c>
      <c r="AI2307" s="5">
        <v>80.89</v>
      </c>
      <c r="AJ2307" s="7">
        <v>213</v>
      </c>
      <c r="AK2307" s="7">
        <v>17570697</v>
      </c>
      <c r="AL2307" s="6">
        <v>541.70458799999994</v>
      </c>
      <c r="AM2307" s="7">
        <v>19849413</v>
      </c>
      <c r="AN2307" s="5">
        <v>91.380039999999994</v>
      </c>
    </row>
    <row r="2308" spans="1:40" x14ac:dyDescent="0.3">
      <c r="A2308" s="4" t="s">
        <v>2357</v>
      </c>
      <c r="B2308" s="2">
        <v>4264301</v>
      </c>
      <c r="C2308" s="1" t="s">
        <v>54</v>
      </c>
      <c r="D2308" s="5">
        <v>741.57671231999996</v>
      </c>
      <c r="E2308" s="6">
        <v>2506.9697120000001</v>
      </c>
      <c r="F2308" s="6">
        <v>2883.3360070000003</v>
      </c>
      <c r="G2308" s="5">
        <v>-0.04</v>
      </c>
      <c r="H2308" s="5" t="s">
        <v>799</v>
      </c>
      <c r="I2308" s="5">
        <v>-0.04</v>
      </c>
      <c r="J2308" s="5" t="s">
        <v>799</v>
      </c>
      <c r="K2308" s="5">
        <v>1.14114092417882</v>
      </c>
      <c r="L2308" s="5">
        <v>1.14114092417882</v>
      </c>
      <c r="M2308" s="5">
        <v>7.4186550000000002</v>
      </c>
      <c r="N2308" s="5" t="s">
        <v>42</v>
      </c>
      <c r="O2308" s="5" t="s">
        <v>42</v>
      </c>
      <c r="P2308" s="5">
        <v>3.404881</v>
      </c>
      <c r="Q2308" s="5">
        <v>10.433361</v>
      </c>
      <c r="R2308" s="5">
        <v>11.360617205763599</v>
      </c>
      <c r="S2308" s="1" t="s">
        <v>49</v>
      </c>
      <c r="T2308" s="7">
        <v>741327</v>
      </c>
      <c r="U2308" s="7">
        <v>682355</v>
      </c>
      <c r="V2308" s="7">
        <v>372137</v>
      </c>
      <c r="W2308" s="7">
        <v>240801</v>
      </c>
      <c r="X2308" s="7">
        <v>742932</v>
      </c>
      <c r="Y2308" s="7">
        <v>747787</v>
      </c>
      <c r="Z2308" s="7">
        <v>747939</v>
      </c>
      <c r="AA2308" s="7">
        <v>741327</v>
      </c>
      <c r="AB2308" s="5">
        <v>45.052</v>
      </c>
      <c r="AC2308" s="5">
        <v>45.222999999999999</v>
      </c>
      <c r="AD2308" s="5">
        <v>31.213000000000001</v>
      </c>
      <c r="AE2308" s="8">
        <v>32.01</v>
      </c>
      <c r="AF2308" s="7">
        <v>108453266</v>
      </c>
      <c r="AG2308" s="7">
        <v>108276243</v>
      </c>
      <c r="AH2308" s="7">
        <v>107573489</v>
      </c>
      <c r="AI2308" s="5">
        <v>85.75</v>
      </c>
      <c r="AJ2308" s="7">
        <v>261</v>
      </c>
      <c r="AK2308" s="7">
        <v>92970693</v>
      </c>
      <c r="AL2308" s="6">
        <v>635.91953999999998</v>
      </c>
      <c r="AM2308" s="7">
        <v>97917385</v>
      </c>
      <c r="AN2308" s="5">
        <v>90.314989999999995</v>
      </c>
    </row>
    <row r="2309" spans="1:40" x14ac:dyDescent="0.3">
      <c r="A2309" s="4" t="s">
        <v>2358</v>
      </c>
      <c r="B2309" s="2">
        <v>4008749</v>
      </c>
      <c r="C2309" s="1" t="s">
        <v>54</v>
      </c>
      <c r="D2309" s="5">
        <v>667.73385629999996</v>
      </c>
      <c r="E2309" s="6">
        <v>1000.313856</v>
      </c>
      <c r="F2309" s="6">
        <v>1007.6458560000001</v>
      </c>
      <c r="G2309" s="5">
        <v>0.72799999999999998</v>
      </c>
      <c r="H2309" s="5" t="s">
        <v>799</v>
      </c>
      <c r="I2309" s="5">
        <v>0.72799999999999998</v>
      </c>
      <c r="J2309" s="5" t="s">
        <v>799</v>
      </c>
      <c r="K2309" s="5">
        <v>1.7241099</v>
      </c>
      <c r="L2309" s="5">
        <v>1.4444293099999999</v>
      </c>
      <c r="M2309" s="5">
        <v>36.318492999999997</v>
      </c>
      <c r="N2309" s="5" t="s">
        <v>42</v>
      </c>
      <c r="O2309" s="5" t="s">
        <v>42</v>
      </c>
      <c r="P2309" s="5">
        <v>1.492496</v>
      </c>
      <c r="Q2309" s="5">
        <v>9.1378730000000008</v>
      </c>
      <c r="R2309" s="5">
        <v>9.1378730000000008</v>
      </c>
      <c r="S2309" s="1" t="s">
        <v>49</v>
      </c>
      <c r="T2309" s="7">
        <v>692155</v>
      </c>
      <c r="U2309" s="7">
        <v>643760</v>
      </c>
      <c r="V2309" s="7">
        <v>439473</v>
      </c>
      <c r="W2309" s="7">
        <v>220486</v>
      </c>
      <c r="X2309" s="7">
        <v>670229</v>
      </c>
      <c r="Y2309" s="7">
        <v>646734</v>
      </c>
      <c r="Z2309" s="7">
        <v>678776</v>
      </c>
      <c r="AA2309" s="7">
        <v>692155</v>
      </c>
      <c r="AB2309" s="5">
        <v>41.398000000000003</v>
      </c>
      <c r="AC2309" s="5">
        <v>41.476999999999997</v>
      </c>
      <c r="AD2309" s="5">
        <v>14.526</v>
      </c>
      <c r="AE2309" s="8">
        <v>12.531000000000001</v>
      </c>
      <c r="AF2309" s="7">
        <v>31481981</v>
      </c>
      <c r="AG2309" s="7">
        <v>32173578</v>
      </c>
      <c r="AH2309" s="7">
        <v>31695566</v>
      </c>
      <c r="AI2309" s="5">
        <v>67.97</v>
      </c>
      <c r="AJ2309" s="7">
        <v>167</v>
      </c>
      <c r="AK2309" s="7">
        <v>21398504</v>
      </c>
      <c r="AL2309" s="6">
        <v>453.86226900000003</v>
      </c>
      <c r="AM2309" s="7">
        <v>23202500</v>
      </c>
      <c r="AN2309" s="5">
        <v>73.700779999999995</v>
      </c>
    </row>
    <row r="2310" spans="1:40" x14ac:dyDescent="0.3">
      <c r="A2310" s="4" t="s">
        <v>2359</v>
      </c>
      <c r="B2310" s="2">
        <v>4984328</v>
      </c>
      <c r="C2310" s="1" t="s">
        <v>54</v>
      </c>
      <c r="D2310" s="5">
        <v>583.44712344000004</v>
      </c>
      <c r="E2310" s="6">
        <v>353.64712300000002</v>
      </c>
      <c r="F2310" s="6" t="s">
        <v>42</v>
      </c>
      <c r="G2310" s="5">
        <v>-0.13700000000000001</v>
      </c>
      <c r="H2310" s="5">
        <v>25.71161</v>
      </c>
      <c r="I2310" s="5">
        <v>-0.13700000000000001</v>
      </c>
      <c r="J2310" s="5">
        <v>25.71161</v>
      </c>
      <c r="K2310" s="5">
        <v>0.82324020000000009</v>
      </c>
      <c r="L2310" s="5">
        <v>0.81862628000000004</v>
      </c>
      <c r="M2310" s="5">
        <v>16.542169000000001</v>
      </c>
      <c r="N2310" s="5" t="s">
        <v>42</v>
      </c>
      <c r="O2310" s="5" t="s">
        <v>42</v>
      </c>
      <c r="P2310" s="5">
        <v>0.30185000000000001</v>
      </c>
      <c r="Q2310" s="5">
        <v>5.4012539999999998</v>
      </c>
      <c r="R2310" s="5">
        <v>5.4012539999999998</v>
      </c>
      <c r="S2310" s="1" t="s">
        <v>49</v>
      </c>
      <c r="T2310" s="7">
        <v>1362400</v>
      </c>
      <c r="U2310" s="7">
        <v>1329900</v>
      </c>
      <c r="V2310" s="7">
        <v>1282900</v>
      </c>
      <c r="W2310" s="7">
        <v>830700</v>
      </c>
      <c r="X2310" s="7">
        <v>1171600</v>
      </c>
      <c r="Y2310" s="7">
        <v>1298600</v>
      </c>
      <c r="Z2310" s="7">
        <v>1360500</v>
      </c>
      <c r="AA2310" s="7">
        <v>1362400</v>
      </c>
      <c r="AB2310" s="5">
        <v>13.689</v>
      </c>
      <c r="AC2310" s="8">
        <v>10.942</v>
      </c>
      <c r="AD2310" s="8">
        <v>9.0139999999999993</v>
      </c>
      <c r="AE2310" s="8">
        <v>4.8650000000000002</v>
      </c>
      <c r="AF2310" s="7">
        <v>42494100</v>
      </c>
      <c r="AG2310" s="7">
        <v>43636205</v>
      </c>
      <c r="AH2310" s="7">
        <v>43248998</v>
      </c>
      <c r="AI2310" s="5">
        <v>83.75</v>
      </c>
      <c r="AJ2310" s="7">
        <v>220</v>
      </c>
      <c r="AK2310" s="7">
        <v>35590516</v>
      </c>
      <c r="AL2310" s="6">
        <v>488.65778399999999</v>
      </c>
      <c r="AM2310" s="7">
        <v>37084129</v>
      </c>
      <c r="AN2310" s="5">
        <v>87.268420000000006</v>
      </c>
    </row>
    <row r="2311" spans="1:40" x14ac:dyDescent="0.3">
      <c r="A2311" s="4" t="s">
        <v>2360</v>
      </c>
      <c r="B2311" s="2">
        <v>100465</v>
      </c>
      <c r="C2311" s="1" t="s">
        <v>41</v>
      </c>
      <c r="D2311" s="5">
        <v>632.66721024000003</v>
      </c>
      <c r="E2311" s="6" t="s">
        <v>42</v>
      </c>
      <c r="F2311" s="6">
        <v>242.62120999999991</v>
      </c>
      <c r="G2311" s="5">
        <v>0.67700000000000005</v>
      </c>
      <c r="H2311" s="5">
        <v>13.311999999999999</v>
      </c>
      <c r="I2311" s="5">
        <v>0.67700000000000005</v>
      </c>
      <c r="J2311" s="5">
        <v>13.311999999999999</v>
      </c>
      <c r="K2311" s="5">
        <v>0.94644352495556905</v>
      </c>
      <c r="L2311" s="5">
        <v>0.94566121278704207</v>
      </c>
      <c r="M2311" s="5">
        <v>11.038143</v>
      </c>
      <c r="N2311" s="5" t="s">
        <v>42</v>
      </c>
      <c r="O2311" s="5" t="s">
        <v>42</v>
      </c>
      <c r="P2311" s="5" t="s">
        <v>42</v>
      </c>
      <c r="Q2311" s="5" t="s">
        <v>42</v>
      </c>
      <c r="R2311" s="5" t="s">
        <v>42</v>
      </c>
      <c r="S2311" s="1" t="s">
        <v>49</v>
      </c>
      <c r="T2311" s="7">
        <v>190261</v>
      </c>
      <c r="U2311" s="7">
        <v>199127</v>
      </c>
      <c r="V2311" s="7">
        <v>178345</v>
      </c>
      <c r="W2311" s="7">
        <v>170750</v>
      </c>
      <c r="X2311" s="7">
        <v>170238</v>
      </c>
      <c r="Y2311" s="7">
        <v>173470</v>
      </c>
      <c r="Z2311" s="7">
        <v>180048</v>
      </c>
      <c r="AA2311" s="7">
        <v>190261</v>
      </c>
      <c r="AB2311" s="5" t="s">
        <v>42</v>
      </c>
      <c r="AC2311" s="5" t="s">
        <v>42</v>
      </c>
      <c r="AD2311" s="5" t="s">
        <v>42</v>
      </c>
      <c r="AE2311" s="5" t="s">
        <v>42</v>
      </c>
      <c r="AF2311" s="7">
        <v>19010433</v>
      </c>
      <c r="AG2311" s="7">
        <v>19010433</v>
      </c>
      <c r="AH2311" s="7">
        <v>19024433</v>
      </c>
      <c r="AI2311" s="5">
        <v>71.19</v>
      </c>
      <c r="AJ2311" s="7">
        <v>186</v>
      </c>
      <c r="AK2311" s="7">
        <v>13533649</v>
      </c>
      <c r="AL2311" s="6">
        <v>450.39983799999999</v>
      </c>
      <c r="AM2311" s="7">
        <v>18374188</v>
      </c>
      <c r="AN2311" s="5">
        <v>96.653180000000006</v>
      </c>
    </row>
    <row r="2312" spans="1:40" x14ac:dyDescent="0.3">
      <c r="A2312" s="4" t="s">
        <v>2361</v>
      </c>
      <c r="B2312" s="2">
        <v>4250153</v>
      </c>
      <c r="C2312" s="1" t="s">
        <v>41</v>
      </c>
      <c r="D2312" s="5">
        <v>796.63476516000003</v>
      </c>
      <c r="E2312" s="6">
        <v>434.44976500000001</v>
      </c>
      <c r="F2312" s="6" t="s">
        <v>42</v>
      </c>
      <c r="G2312" s="8">
        <v>2.9</v>
      </c>
      <c r="H2312" s="5">
        <v>42.082067000000002</v>
      </c>
      <c r="I2312" s="8">
        <v>2.9</v>
      </c>
      <c r="J2312" s="5">
        <v>42.082067000000002</v>
      </c>
      <c r="K2312" s="5">
        <v>1.5496110599999999</v>
      </c>
      <c r="L2312" s="5">
        <v>1.4474647200000001</v>
      </c>
      <c r="M2312" s="5">
        <v>4.2281259999999996</v>
      </c>
      <c r="N2312" s="5" t="s">
        <v>42</v>
      </c>
      <c r="O2312" s="5" t="s">
        <v>42</v>
      </c>
      <c r="P2312" s="5">
        <v>0.63888400000000001</v>
      </c>
      <c r="Q2312" s="5" t="s">
        <v>799</v>
      </c>
      <c r="R2312" s="5">
        <v>-10.179295</v>
      </c>
      <c r="S2312" s="1" t="s">
        <v>49</v>
      </c>
      <c r="T2312" s="7">
        <v>740840</v>
      </c>
      <c r="U2312" s="7">
        <v>932472</v>
      </c>
      <c r="V2312" s="7">
        <v>1168073</v>
      </c>
      <c r="W2312" s="7">
        <v>1255202</v>
      </c>
      <c r="X2312" s="7">
        <v>680014</v>
      </c>
      <c r="Y2312" s="7">
        <v>695005</v>
      </c>
      <c r="Z2312" s="7">
        <v>724518</v>
      </c>
      <c r="AA2312" s="7">
        <v>740840</v>
      </c>
      <c r="AB2312" s="5">
        <v>33.645000000000003</v>
      </c>
      <c r="AC2312" s="5">
        <v>29.731999999999999</v>
      </c>
      <c r="AD2312" s="5">
        <v>-2.8220000000000001</v>
      </c>
      <c r="AE2312" s="8">
        <v>-8.34</v>
      </c>
      <c r="AF2312" s="7">
        <v>28768000</v>
      </c>
      <c r="AG2312" s="7">
        <v>28679000</v>
      </c>
      <c r="AH2312" s="7">
        <v>29608000</v>
      </c>
      <c r="AI2312" s="5">
        <v>85.34</v>
      </c>
      <c r="AJ2312" s="7">
        <v>202</v>
      </c>
      <c r="AK2312" s="7">
        <v>24553225</v>
      </c>
      <c r="AL2312" s="6">
        <v>679.87879999999996</v>
      </c>
      <c r="AM2312" s="7">
        <v>27587752</v>
      </c>
      <c r="AN2312" s="5">
        <v>95.891480000000001</v>
      </c>
    </row>
    <row r="2313" spans="1:40" x14ac:dyDescent="0.3">
      <c r="A2313" s="4" t="s">
        <v>2362</v>
      </c>
      <c r="B2313" s="2">
        <v>5721506</v>
      </c>
      <c r="C2313" s="1" t="s">
        <v>54</v>
      </c>
      <c r="D2313" s="5">
        <v>699.42345048000004</v>
      </c>
      <c r="E2313" s="6">
        <v>695.99262999999996</v>
      </c>
      <c r="F2313" s="6" t="s">
        <v>42</v>
      </c>
      <c r="G2313" s="5">
        <v>0.20399999999999999</v>
      </c>
      <c r="H2313" s="5">
        <v>9.8160319999999999</v>
      </c>
      <c r="I2313" s="5">
        <v>0.20399999999999999</v>
      </c>
      <c r="J2313" s="5">
        <v>9.8160319999999999</v>
      </c>
      <c r="K2313" s="5">
        <v>1.0121265500000001</v>
      </c>
      <c r="L2313" s="5">
        <v>1.0121265500000001</v>
      </c>
      <c r="M2313" s="5" t="s">
        <v>42</v>
      </c>
      <c r="N2313" s="5" t="s">
        <v>42</v>
      </c>
      <c r="O2313" s="5" t="s">
        <v>42</v>
      </c>
      <c r="P2313" s="5">
        <v>22.209463</v>
      </c>
      <c r="Q2313" s="5" t="s">
        <v>42</v>
      </c>
      <c r="R2313" s="5" t="s">
        <v>42</v>
      </c>
      <c r="S2313" s="1" t="s">
        <v>98</v>
      </c>
      <c r="T2313" s="7">
        <v>30178.333999999999</v>
      </c>
      <c r="U2313" s="7">
        <v>25472.142</v>
      </c>
      <c r="V2313" s="7">
        <v>15006.075999999999</v>
      </c>
      <c r="W2313" s="7">
        <v>10467.549000000001</v>
      </c>
      <c r="X2313" s="7">
        <v>31337.662</v>
      </c>
      <c r="Y2313" s="7">
        <v>30757.998</v>
      </c>
      <c r="Z2313" s="7">
        <v>30178.333999999999</v>
      </c>
      <c r="AA2313" s="7">
        <v>29767.145</v>
      </c>
      <c r="AB2313" s="8">
        <v>100</v>
      </c>
      <c r="AC2313" s="8">
        <v>100</v>
      </c>
      <c r="AD2313" s="5" t="s">
        <v>42</v>
      </c>
      <c r="AE2313" s="5" t="s">
        <v>42</v>
      </c>
      <c r="AF2313" s="7">
        <v>49183420</v>
      </c>
      <c r="AG2313" s="7">
        <v>49183420</v>
      </c>
      <c r="AH2313" s="7">
        <v>46082100</v>
      </c>
      <c r="AI2313" s="5">
        <v>16.52</v>
      </c>
      <c r="AJ2313" s="7">
        <v>92</v>
      </c>
      <c r="AK2313" s="7">
        <v>8124028</v>
      </c>
      <c r="AL2313" s="6">
        <v>121.372978</v>
      </c>
      <c r="AM2313" s="7" t="s">
        <v>42</v>
      </c>
      <c r="AN2313" s="5" t="s">
        <v>42</v>
      </c>
    </row>
    <row r="2314" spans="1:40" x14ac:dyDescent="0.3">
      <c r="A2314" s="4" t="s">
        <v>2363</v>
      </c>
      <c r="B2314" s="2">
        <v>4967640</v>
      </c>
      <c r="C2314" s="1" t="s">
        <v>41</v>
      </c>
      <c r="D2314" s="5">
        <v>757.00097387999995</v>
      </c>
      <c r="E2314" s="6">
        <v>603.77797299999997</v>
      </c>
      <c r="F2314" s="6" t="s">
        <v>42</v>
      </c>
      <c r="G2314" s="5">
        <v>-5.5E-2</v>
      </c>
      <c r="H2314" s="5" t="s">
        <v>799</v>
      </c>
      <c r="I2314" s="5">
        <v>-5.5E-2</v>
      </c>
      <c r="J2314" s="5" t="s">
        <v>799</v>
      </c>
      <c r="K2314" s="5">
        <v>3.6865723200000002</v>
      </c>
      <c r="L2314" s="5">
        <v>2.8482531799999999</v>
      </c>
      <c r="M2314" s="5" t="s">
        <v>799</v>
      </c>
      <c r="N2314" s="5" t="s">
        <v>42</v>
      </c>
      <c r="O2314" s="5" t="s">
        <v>42</v>
      </c>
      <c r="P2314" s="5">
        <v>5.9264799999999997</v>
      </c>
      <c r="Q2314" s="5" t="s">
        <v>799</v>
      </c>
      <c r="R2314" s="5" t="s">
        <v>799</v>
      </c>
      <c r="S2314" s="1" t="s">
        <v>49</v>
      </c>
      <c r="T2314" s="7">
        <v>97419</v>
      </c>
      <c r="U2314" s="7">
        <v>120583</v>
      </c>
      <c r="V2314" s="7">
        <v>113832</v>
      </c>
      <c r="W2314" s="7">
        <v>100326</v>
      </c>
      <c r="X2314" s="7">
        <v>101878</v>
      </c>
      <c r="Y2314" s="7">
        <v>98744</v>
      </c>
      <c r="Z2314" s="7">
        <v>93229</v>
      </c>
      <c r="AA2314" s="7">
        <v>97419</v>
      </c>
      <c r="AB2314" s="5">
        <v>88.043000000000006</v>
      </c>
      <c r="AC2314" s="5">
        <v>88.558999999999997</v>
      </c>
      <c r="AD2314" s="5">
        <v>-7.8159999999999998</v>
      </c>
      <c r="AE2314" s="5">
        <v>-5.375</v>
      </c>
      <c r="AF2314" s="7">
        <v>23626747</v>
      </c>
      <c r="AG2314" s="7">
        <v>23659925</v>
      </c>
      <c r="AH2314" s="7">
        <v>23560445</v>
      </c>
      <c r="AI2314" s="5">
        <v>80.63</v>
      </c>
      <c r="AJ2314" s="7">
        <v>205</v>
      </c>
      <c r="AK2314" s="7">
        <v>19049827</v>
      </c>
      <c r="AL2314" s="6">
        <v>610.35645699999998</v>
      </c>
      <c r="AM2314" s="7">
        <v>21031408</v>
      </c>
      <c r="AN2314" s="5">
        <v>89.015249999999995</v>
      </c>
    </row>
    <row r="2315" spans="1:40" x14ac:dyDescent="0.3">
      <c r="A2315" s="4" t="s">
        <v>2364</v>
      </c>
      <c r="B2315" s="2">
        <v>4772643</v>
      </c>
      <c r="C2315" s="1" t="s">
        <v>41</v>
      </c>
      <c r="D2315" s="5">
        <v>605.1039399</v>
      </c>
      <c r="E2315" s="6">
        <v>1550.337939</v>
      </c>
      <c r="F2315" s="6" t="s">
        <v>42</v>
      </c>
      <c r="G2315" s="5">
        <v>0.37</v>
      </c>
      <c r="H2315" s="5">
        <v>10.701107</v>
      </c>
      <c r="I2315" s="5">
        <v>0.37</v>
      </c>
      <c r="J2315" s="5">
        <v>10.701107</v>
      </c>
      <c r="K2315" s="5">
        <v>1.93133047</v>
      </c>
      <c r="L2315" s="5">
        <v>0.99024927000000007</v>
      </c>
      <c r="M2315" s="5" t="s">
        <v>799</v>
      </c>
      <c r="N2315" s="5" t="s">
        <v>42</v>
      </c>
      <c r="O2315" s="5" t="s">
        <v>42</v>
      </c>
      <c r="P2315" s="5">
        <v>0.156134</v>
      </c>
      <c r="Q2315" s="5">
        <v>19.283290000000001</v>
      </c>
      <c r="R2315" s="5">
        <v>19.283290000000001</v>
      </c>
      <c r="S2315" s="1" t="s">
        <v>47</v>
      </c>
      <c r="T2315" s="7">
        <v>9699039</v>
      </c>
      <c r="U2315" s="7">
        <v>9286561</v>
      </c>
      <c r="V2315" s="7">
        <v>8159254</v>
      </c>
      <c r="W2315" s="7">
        <v>7613015</v>
      </c>
      <c r="X2315" s="7">
        <v>9929517</v>
      </c>
      <c r="Y2315" s="7">
        <v>9699039</v>
      </c>
      <c r="Z2315" s="7">
        <v>10293439</v>
      </c>
      <c r="AA2315" s="7">
        <v>9999938</v>
      </c>
      <c r="AB2315" s="8">
        <v>1.786</v>
      </c>
      <c r="AC2315" s="8">
        <v>1.6850000000000001</v>
      </c>
      <c r="AD2315" s="5">
        <v>0.89300000000000002</v>
      </c>
      <c r="AE2315" s="5">
        <v>0.76400000000000001</v>
      </c>
      <c r="AF2315" s="7">
        <v>23184059</v>
      </c>
      <c r="AG2315" s="7">
        <v>22953391</v>
      </c>
      <c r="AH2315" s="7">
        <v>23335674</v>
      </c>
      <c r="AI2315" s="5">
        <v>60.52</v>
      </c>
      <c r="AJ2315" s="7">
        <v>210</v>
      </c>
      <c r="AK2315" s="7">
        <v>14029853</v>
      </c>
      <c r="AL2315" s="6">
        <v>366.17916300000002</v>
      </c>
      <c r="AM2315" s="7">
        <v>16515152</v>
      </c>
      <c r="AN2315" s="5">
        <v>71.234949999999998</v>
      </c>
    </row>
    <row r="2316" spans="1:40" x14ac:dyDescent="0.3">
      <c r="A2316" s="4" t="s">
        <v>2365</v>
      </c>
      <c r="B2316" s="2">
        <v>4089447</v>
      </c>
      <c r="C2316" s="1" t="s">
        <v>41</v>
      </c>
      <c r="D2316" s="5">
        <v>646.82097822000003</v>
      </c>
      <c r="E2316" s="6" t="s">
        <v>42</v>
      </c>
      <c r="F2316" s="6">
        <v>472.81097799999998</v>
      </c>
      <c r="G2316" s="5">
        <v>0.51700000000000002</v>
      </c>
      <c r="H2316" s="5">
        <v>13.3070175438597</v>
      </c>
      <c r="I2316" s="5">
        <v>0.51700000000000002</v>
      </c>
      <c r="J2316" s="5">
        <v>13.3070175438597</v>
      </c>
      <c r="K2316" s="5">
        <v>1.65885196886621</v>
      </c>
      <c r="L2316" s="5">
        <v>1.65885196886621</v>
      </c>
      <c r="M2316" s="5">
        <v>18.477467000000001</v>
      </c>
      <c r="N2316" s="5" t="s">
        <v>42</v>
      </c>
      <c r="O2316" s="5" t="s">
        <v>42</v>
      </c>
      <c r="P2316" s="5" t="s">
        <v>42</v>
      </c>
      <c r="Q2316" s="5" t="s">
        <v>42</v>
      </c>
      <c r="R2316" s="5" t="s">
        <v>42</v>
      </c>
      <c r="S2316" s="1" t="s">
        <v>49</v>
      </c>
      <c r="T2316" s="7">
        <v>118391</v>
      </c>
      <c r="U2316" s="7">
        <v>110227</v>
      </c>
      <c r="V2316" s="7">
        <v>84691</v>
      </c>
      <c r="W2316" s="7">
        <v>74512</v>
      </c>
      <c r="X2316" s="7">
        <v>119623</v>
      </c>
      <c r="Y2316" s="7">
        <v>116716</v>
      </c>
      <c r="Z2316" s="7">
        <v>116449</v>
      </c>
      <c r="AA2316" s="7">
        <v>118391</v>
      </c>
      <c r="AB2316" s="5" t="s">
        <v>42</v>
      </c>
      <c r="AC2316" s="5" t="s">
        <v>42</v>
      </c>
      <c r="AD2316" s="5" t="s">
        <v>42</v>
      </c>
      <c r="AE2316" s="5" t="s">
        <v>42</v>
      </c>
      <c r="AF2316" s="7">
        <v>21319583</v>
      </c>
      <c r="AG2316" s="7">
        <v>21319583</v>
      </c>
      <c r="AH2316" s="7">
        <v>17257357</v>
      </c>
      <c r="AI2316" s="5">
        <v>52.78</v>
      </c>
      <c r="AJ2316" s="7">
        <v>120</v>
      </c>
      <c r="AK2316" s="7">
        <v>11252696</v>
      </c>
      <c r="AL2316" s="6">
        <v>341.40679599999999</v>
      </c>
      <c r="AM2316" s="7">
        <v>14370553</v>
      </c>
      <c r="AN2316" s="5">
        <v>67.406989999999993</v>
      </c>
    </row>
    <row r="2317" spans="1:40" x14ac:dyDescent="0.3">
      <c r="A2317" s="4" t="s">
        <v>2366</v>
      </c>
      <c r="B2317" s="2">
        <v>4010705</v>
      </c>
      <c r="C2317" s="1" t="s">
        <v>54</v>
      </c>
      <c r="D2317" s="5">
        <v>517.97536524999998</v>
      </c>
      <c r="E2317" s="6">
        <v>3610.5493649999999</v>
      </c>
      <c r="F2317" s="6" t="s">
        <v>42</v>
      </c>
      <c r="G2317" s="5">
        <v>-6.86</v>
      </c>
      <c r="H2317" s="5" t="s">
        <v>799</v>
      </c>
      <c r="I2317" s="5">
        <v>-6.86</v>
      </c>
      <c r="J2317" s="5" t="s">
        <v>799</v>
      </c>
      <c r="K2317" s="5">
        <v>2.7068156900000004</v>
      </c>
      <c r="L2317" s="5">
        <v>2.7068156900000004</v>
      </c>
      <c r="M2317" s="5">
        <v>4.1371159999999998</v>
      </c>
      <c r="N2317" s="5" t="s">
        <v>42</v>
      </c>
      <c r="O2317" s="5" t="s">
        <v>42</v>
      </c>
      <c r="P2317" s="5">
        <v>1.233908</v>
      </c>
      <c r="Q2317" s="5">
        <v>4.0112439999999996</v>
      </c>
      <c r="R2317" s="5">
        <v>4.0112439999999996</v>
      </c>
      <c r="S2317" s="1" t="s">
        <v>49</v>
      </c>
      <c r="T2317" s="7">
        <v>3005981</v>
      </c>
      <c r="U2317" s="7">
        <v>2653766</v>
      </c>
      <c r="V2317" s="7">
        <v>2017548</v>
      </c>
      <c r="W2317" s="7">
        <v>2134043</v>
      </c>
      <c r="X2317" s="7">
        <v>2926108</v>
      </c>
      <c r="Y2317" s="7">
        <v>2928277</v>
      </c>
      <c r="Z2317" s="7">
        <v>2960546</v>
      </c>
      <c r="AA2317" s="7">
        <v>3005981</v>
      </c>
      <c r="AB2317" s="5">
        <v>40.439</v>
      </c>
      <c r="AC2317" s="5">
        <v>40.747999999999998</v>
      </c>
      <c r="AD2317" s="5">
        <v>30.443999999999999</v>
      </c>
      <c r="AE2317" s="5">
        <v>30.446000000000002</v>
      </c>
      <c r="AF2317" s="7">
        <v>9548000</v>
      </c>
      <c r="AG2317" s="7">
        <v>9550000</v>
      </c>
      <c r="AH2317" s="7">
        <v>9473000</v>
      </c>
      <c r="AI2317" s="5">
        <v>77.25</v>
      </c>
      <c r="AJ2317" s="7">
        <v>231</v>
      </c>
      <c r="AK2317" s="7">
        <v>7375800</v>
      </c>
      <c r="AL2317" s="6">
        <v>400.13715000000002</v>
      </c>
      <c r="AM2317" s="7">
        <v>8247785</v>
      </c>
      <c r="AN2317" s="5">
        <v>86.382940000000005</v>
      </c>
    </row>
    <row r="2318" spans="1:40" x14ac:dyDescent="0.3">
      <c r="A2318" s="4" t="s">
        <v>2367</v>
      </c>
      <c r="B2318" s="2">
        <v>5286571</v>
      </c>
      <c r="C2318" s="1" t="s">
        <v>54</v>
      </c>
      <c r="D2318" s="5">
        <v>688.19041181</v>
      </c>
      <c r="E2318" s="6">
        <v>617.84141099999999</v>
      </c>
      <c r="F2318" s="6" t="s">
        <v>42</v>
      </c>
      <c r="G2318" s="5">
        <v>-0.08</v>
      </c>
      <c r="H2318" s="5" t="s">
        <v>799</v>
      </c>
      <c r="I2318" s="5">
        <v>-0.08</v>
      </c>
      <c r="J2318" s="5" t="s">
        <v>799</v>
      </c>
      <c r="K2318" s="5">
        <v>3.9876543199999999</v>
      </c>
      <c r="L2318" s="5">
        <v>3.7822014100000003</v>
      </c>
      <c r="M2318" s="5" t="s">
        <v>799</v>
      </c>
      <c r="N2318" s="5" t="s">
        <v>42</v>
      </c>
      <c r="O2318" s="5" t="s">
        <v>42</v>
      </c>
      <c r="P2318" s="5">
        <v>8.1059210000000004</v>
      </c>
      <c r="Q2318" s="5" t="s">
        <v>799</v>
      </c>
      <c r="R2318" s="5">
        <v>-6.5866550000000004</v>
      </c>
      <c r="S2318" s="1" t="s">
        <v>49</v>
      </c>
      <c r="T2318" s="7">
        <v>65900</v>
      </c>
      <c r="U2318" s="7">
        <v>73390</v>
      </c>
      <c r="V2318" s="7">
        <v>62565</v>
      </c>
      <c r="W2318" s="7">
        <v>46252</v>
      </c>
      <c r="X2318" s="7">
        <v>76221</v>
      </c>
      <c r="Y2318" s="7">
        <v>71080</v>
      </c>
      <c r="Z2318" s="7">
        <v>68080</v>
      </c>
      <c r="AA2318" s="7">
        <v>65900</v>
      </c>
      <c r="AB2318" s="5">
        <v>25.577999999999999</v>
      </c>
      <c r="AC2318" s="5">
        <v>29.597000000000001</v>
      </c>
      <c r="AD2318" s="5">
        <v>-188.42500000000001</v>
      </c>
      <c r="AE2318" s="8">
        <v>-127.39</v>
      </c>
      <c r="AF2318" s="7">
        <v>212984458</v>
      </c>
      <c r="AG2318" s="7">
        <v>212464634</v>
      </c>
      <c r="AH2318" s="7">
        <v>207060092</v>
      </c>
      <c r="AI2318" s="8">
        <v>23.5</v>
      </c>
      <c r="AJ2318" s="7">
        <v>165</v>
      </c>
      <c r="AK2318" s="7">
        <v>50064209</v>
      </c>
      <c r="AL2318" s="6">
        <v>161.70739499999999</v>
      </c>
      <c r="AM2318" s="7">
        <v>155176810</v>
      </c>
      <c r="AN2318" s="5">
        <v>72.83175</v>
      </c>
    </row>
    <row r="2319" spans="1:40" x14ac:dyDescent="0.3">
      <c r="A2319" s="4" t="s">
        <v>2368</v>
      </c>
      <c r="B2319" s="2">
        <v>13087393</v>
      </c>
      <c r="C2319" s="1" t="s">
        <v>41</v>
      </c>
      <c r="D2319" s="5">
        <v>440.14398720000003</v>
      </c>
      <c r="E2319" s="6">
        <v>1194.6849870000001</v>
      </c>
      <c r="F2319" s="6" t="s">
        <v>42</v>
      </c>
      <c r="G2319" s="5">
        <v>-0.11</v>
      </c>
      <c r="H2319" s="5" t="s">
        <v>799</v>
      </c>
      <c r="I2319" s="5">
        <v>-0.11</v>
      </c>
      <c r="J2319" s="5" t="s">
        <v>799</v>
      </c>
      <c r="K2319" s="5" t="s">
        <v>799</v>
      </c>
      <c r="L2319" s="5" t="s">
        <v>799</v>
      </c>
      <c r="M2319" s="5" t="s">
        <v>799</v>
      </c>
      <c r="N2319" s="5" t="s">
        <v>42</v>
      </c>
      <c r="O2319" s="5" t="s">
        <v>42</v>
      </c>
      <c r="P2319" s="5">
        <v>4.9922899999999997</v>
      </c>
      <c r="Q2319" s="5" t="s">
        <v>799</v>
      </c>
      <c r="R2319" s="5">
        <v>-22.414352000000001</v>
      </c>
      <c r="S2319" s="1" t="s">
        <v>49</v>
      </c>
      <c r="T2319" s="7">
        <v>160953</v>
      </c>
      <c r="U2319" s="7">
        <v>54588</v>
      </c>
      <c r="V2319" s="7">
        <v>22214</v>
      </c>
      <c r="W2319" s="7">
        <v>14575</v>
      </c>
      <c r="X2319" s="7">
        <v>239306</v>
      </c>
      <c r="Y2319" s="7">
        <v>206878</v>
      </c>
      <c r="Z2319" s="7">
        <v>190811</v>
      </c>
      <c r="AA2319" s="7">
        <v>160953</v>
      </c>
      <c r="AB2319" s="5">
        <v>25.827000000000002</v>
      </c>
      <c r="AC2319" s="8">
        <v>27.5</v>
      </c>
      <c r="AD2319" s="5">
        <v>-60.795000000000002</v>
      </c>
      <c r="AE2319" s="5">
        <v>-28.937999999999999</v>
      </c>
      <c r="AF2319" s="7">
        <v>107002459</v>
      </c>
      <c r="AG2319" s="7">
        <v>105744772</v>
      </c>
      <c r="AH2319" s="7">
        <v>102720564</v>
      </c>
      <c r="AI2319" s="8">
        <v>53.5</v>
      </c>
      <c r="AJ2319" s="7">
        <v>229</v>
      </c>
      <c r="AK2319" s="7">
        <v>57437587</v>
      </c>
      <c r="AL2319" s="6">
        <v>235.49410599999999</v>
      </c>
      <c r="AM2319" s="7">
        <v>100277753</v>
      </c>
      <c r="AN2319" s="5">
        <v>93.410070000000005</v>
      </c>
    </row>
    <row r="2320" spans="1:40" x14ac:dyDescent="0.3">
      <c r="A2320" s="4" t="s">
        <v>2369</v>
      </c>
      <c r="B2320" s="2">
        <v>5298992</v>
      </c>
      <c r="C2320" s="1" t="s">
        <v>41</v>
      </c>
      <c r="D2320" s="5">
        <v>576.53198150000003</v>
      </c>
      <c r="E2320" s="6">
        <v>314.11198100000001</v>
      </c>
      <c r="F2320" s="6" t="s">
        <v>42</v>
      </c>
      <c r="G2320" s="5">
        <v>-0.49</v>
      </c>
      <c r="H2320" s="5" t="s">
        <v>799</v>
      </c>
      <c r="I2320" s="5">
        <v>-0.49</v>
      </c>
      <c r="J2320" s="5" t="s">
        <v>799</v>
      </c>
      <c r="K2320" s="5">
        <v>2.10404327</v>
      </c>
      <c r="L2320" s="5">
        <v>2.10404327</v>
      </c>
      <c r="M2320" s="5" t="s">
        <v>799</v>
      </c>
      <c r="N2320" s="5" t="s">
        <v>42</v>
      </c>
      <c r="O2320" s="5" t="s">
        <v>42</v>
      </c>
      <c r="P2320" s="5" t="s">
        <v>42</v>
      </c>
      <c r="Q2320" s="5" t="s">
        <v>799</v>
      </c>
      <c r="R2320" s="5">
        <v>-2.3991380000000002</v>
      </c>
      <c r="S2320" s="1" t="s">
        <v>49</v>
      </c>
      <c r="T2320" s="7" t="s">
        <v>42</v>
      </c>
      <c r="U2320" s="7" t="s">
        <v>42</v>
      </c>
      <c r="V2320" s="7" t="s">
        <v>42</v>
      </c>
      <c r="W2320" s="7" t="s">
        <v>42</v>
      </c>
      <c r="X2320" s="7" t="s">
        <v>42</v>
      </c>
      <c r="Y2320" s="7" t="s">
        <v>42</v>
      </c>
      <c r="Z2320" s="7" t="s">
        <v>42</v>
      </c>
      <c r="AA2320" s="7" t="s">
        <v>42</v>
      </c>
      <c r="AB2320" s="5" t="s">
        <v>42</v>
      </c>
      <c r="AC2320" s="5" t="s">
        <v>42</v>
      </c>
      <c r="AD2320" s="5" t="s">
        <v>42</v>
      </c>
      <c r="AE2320" s="5" t="s">
        <v>42</v>
      </c>
      <c r="AF2320" s="7">
        <v>70559183</v>
      </c>
      <c r="AG2320" s="7">
        <v>67672303</v>
      </c>
      <c r="AH2320" s="7">
        <v>54540715</v>
      </c>
      <c r="AI2320" s="5">
        <v>68.53</v>
      </c>
      <c r="AJ2320" s="7">
        <v>147</v>
      </c>
      <c r="AK2320" s="7">
        <v>48358192</v>
      </c>
      <c r="AL2320" s="6">
        <v>395.08642800000001</v>
      </c>
      <c r="AM2320" s="7">
        <v>42455227</v>
      </c>
      <c r="AN2320" s="5">
        <v>60.163049999999998</v>
      </c>
    </row>
    <row r="2321" spans="1:40" x14ac:dyDescent="0.3">
      <c r="A2321" s="4" t="s">
        <v>2370</v>
      </c>
      <c r="B2321" s="2">
        <v>4611941</v>
      </c>
      <c r="C2321" s="1" t="s">
        <v>41</v>
      </c>
      <c r="D2321" s="5">
        <v>576.04204053000001</v>
      </c>
      <c r="E2321" s="6">
        <v>991.05903999999998</v>
      </c>
      <c r="F2321" s="6" t="s">
        <v>42</v>
      </c>
      <c r="G2321" s="5">
        <v>0.68899999999999995</v>
      </c>
      <c r="H2321" s="5" t="s">
        <v>799</v>
      </c>
      <c r="I2321" s="5">
        <v>0.68899999999999995</v>
      </c>
      <c r="J2321" s="5" t="s">
        <v>799</v>
      </c>
      <c r="K2321" s="5">
        <v>0.63511297999999994</v>
      </c>
      <c r="L2321" s="5">
        <v>0.62242403000000002</v>
      </c>
      <c r="M2321" s="5">
        <v>52.105263000000001</v>
      </c>
      <c r="N2321" s="5" t="s">
        <v>42</v>
      </c>
      <c r="O2321" s="5" t="s">
        <v>42</v>
      </c>
      <c r="P2321" s="5">
        <v>0.38306699999999999</v>
      </c>
      <c r="Q2321" s="5">
        <v>9.6211850000000005</v>
      </c>
      <c r="R2321" s="5">
        <v>9.6211850000000005</v>
      </c>
      <c r="S2321" s="1" t="s">
        <v>49</v>
      </c>
      <c r="T2321" s="7">
        <v>3295743</v>
      </c>
      <c r="U2321" s="7">
        <v>3662849</v>
      </c>
      <c r="V2321" s="7">
        <v>2827168</v>
      </c>
      <c r="W2321" s="7">
        <v>1923719</v>
      </c>
      <c r="X2321" s="7">
        <v>2587166</v>
      </c>
      <c r="Y2321" s="7">
        <v>2821201</v>
      </c>
      <c r="Z2321" s="7">
        <v>3060008</v>
      </c>
      <c r="AA2321" s="7">
        <v>3295743</v>
      </c>
      <c r="AB2321" s="8">
        <v>4.9989999999999997</v>
      </c>
      <c r="AC2321" s="8">
        <v>7.6580000000000004</v>
      </c>
      <c r="AD2321" s="8">
        <v>1.0469999999999999</v>
      </c>
      <c r="AE2321" s="8">
        <v>2.9359999999999999</v>
      </c>
      <c r="AF2321" s="7">
        <v>64652419</v>
      </c>
      <c r="AG2321" s="7">
        <v>64655686</v>
      </c>
      <c r="AH2321" s="7">
        <v>59513087</v>
      </c>
      <c r="AI2321" s="5">
        <v>94.54</v>
      </c>
      <c r="AJ2321" s="7">
        <v>265</v>
      </c>
      <c r="AK2321" s="7">
        <v>61119284</v>
      </c>
      <c r="AL2321" s="6">
        <v>544.57281999999998</v>
      </c>
      <c r="AM2321" s="7">
        <v>58867076</v>
      </c>
      <c r="AN2321" s="5">
        <v>91.053359999999998</v>
      </c>
    </row>
    <row r="2322" spans="1:40" x14ac:dyDescent="0.3">
      <c r="A2322" s="4" t="s">
        <v>2371</v>
      </c>
      <c r="B2322" s="2">
        <v>102856</v>
      </c>
      <c r="C2322" s="1" t="s">
        <v>41</v>
      </c>
      <c r="D2322" s="5">
        <v>667.74639248000005</v>
      </c>
      <c r="E2322" s="6">
        <v>1065.8553919999999</v>
      </c>
      <c r="F2322" s="6">
        <v>1064.1753920000001</v>
      </c>
      <c r="G2322" s="5">
        <v>0.21099999999999999</v>
      </c>
      <c r="H2322" s="5">
        <v>11.125227000000001</v>
      </c>
      <c r="I2322" s="5">
        <v>0.21099999999999999</v>
      </c>
      <c r="J2322" s="5">
        <v>11.125227000000001</v>
      </c>
      <c r="K2322" s="5">
        <v>1.5226030800000001</v>
      </c>
      <c r="L2322" s="5">
        <v>0.83129915999999993</v>
      </c>
      <c r="M2322" s="5">
        <v>8.6520820000000001</v>
      </c>
      <c r="N2322" s="5" t="s">
        <v>42</v>
      </c>
      <c r="O2322" s="5" t="s">
        <v>42</v>
      </c>
      <c r="P2322" s="5">
        <v>0.917574</v>
      </c>
      <c r="Q2322" s="5">
        <v>4.2968859999999998</v>
      </c>
      <c r="R2322" s="5">
        <v>4.2968859999999998</v>
      </c>
      <c r="S2322" s="1" t="s">
        <v>43</v>
      </c>
      <c r="T2322" s="7">
        <v>1161602</v>
      </c>
      <c r="U2322" s="7">
        <v>1049041</v>
      </c>
      <c r="V2322" s="7">
        <v>886225</v>
      </c>
      <c r="W2322" s="7">
        <v>729551</v>
      </c>
      <c r="X2322" s="7">
        <v>1161602</v>
      </c>
      <c r="Y2322" s="7">
        <v>1137530</v>
      </c>
      <c r="Z2322" s="7">
        <v>1111921</v>
      </c>
      <c r="AA2322" s="7">
        <v>1084705</v>
      </c>
      <c r="AB2322" s="5">
        <v>58.735999999999997</v>
      </c>
      <c r="AC2322" s="5">
        <v>58.735999999999997</v>
      </c>
      <c r="AD2322" s="8">
        <v>12.606</v>
      </c>
      <c r="AE2322" s="8">
        <v>12.606</v>
      </c>
      <c r="AF2322" s="7">
        <v>54552869</v>
      </c>
      <c r="AG2322" s="7">
        <v>54742088</v>
      </c>
      <c r="AH2322" s="7">
        <v>54839740</v>
      </c>
      <c r="AI2322" s="8">
        <v>108.12</v>
      </c>
      <c r="AJ2322" s="7">
        <v>236</v>
      </c>
      <c r="AK2322" s="7">
        <v>58889367</v>
      </c>
      <c r="AL2322" s="6">
        <v>721.98363900000004</v>
      </c>
      <c r="AM2322" s="7">
        <v>49039518</v>
      </c>
      <c r="AN2322" s="5">
        <v>90.037850000000006</v>
      </c>
    </row>
    <row r="2323" spans="1:40" x14ac:dyDescent="0.3">
      <c r="A2323" s="4" t="s">
        <v>2372</v>
      </c>
      <c r="B2323" s="2">
        <v>25468324</v>
      </c>
      <c r="C2323" s="1" t="s">
        <v>54</v>
      </c>
      <c r="D2323" s="5">
        <v>638.651973</v>
      </c>
      <c r="E2323" s="6">
        <v>63.574063000000002</v>
      </c>
      <c r="F2323" s="6" t="s">
        <v>42</v>
      </c>
      <c r="G2323" s="5">
        <v>0.22</v>
      </c>
      <c r="H2323" s="5">
        <v>5.4324320000000004</v>
      </c>
      <c r="I2323" s="5">
        <v>0.22</v>
      </c>
      <c r="J2323" s="5">
        <v>5.4324320000000004</v>
      </c>
      <c r="K2323" s="5">
        <v>0.95805529000000011</v>
      </c>
      <c r="L2323" s="5">
        <v>0.95668728999999997</v>
      </c>
      <c r="M2323" s="5" t="s">
        <v>42</v>
      </c>
      <c r="N2323" s="5" t="s">
        <v>42</v>
      </c>
      <c r="O2323" s="5" t="s">
        <v>42</v>
      </c>
      <c r="P2323" s="5">
        <v>0.19278100000000001</v>
      </c>
      <c r="Q2323" s="5">
        <v>0.53219499999999997</v>
      </c>
      <c r="R2323" s="5">
        <v>0.53219499999999997</v>
      </c>
      <c r="S2323" s="1" t="s">
        <v>49</v>
      </c>
      <c r="T2323" s="7">
        <v>318877.56400000001</v>
      </c>
      <c r="U2323" s="7">
        <v>303603.522</v>
      </c>
      <c r="V2323" s="7">
        <v>273134.908</v>
      </c>
      <c r="W2323" s="7">
        <v>134927.41</v>
      </c>
      <c r="X2323" s="7">
        <v>329773.31900000002</v>
      </c>
      <c r="Y2323" s="7">
        <v>326038.64799999999</v>
      </c>
      <c r="Z2323" s="7">
        <v>324087.52899999998</v>
      </c>
      <c r="AA2323" s="7">
        <v>318877.56400000001</v>
      </c>
      <c r="AB2323" s="5">
        <v>64.084000000000003</v>
      </c>
      <c r="AC2323" s="5">
        <v>63.612000000000002</v>
      </c>
      <c r="AD2323" s="5">
        <v>30.849</v>
      </c>
      <c r="AE2323" s="5">
        <v>35.548000000000002</v>
      </c>
      <c r="AF2323" s="7">
        <v>160944009</v>
      </c>
      <c r="AG2323" s="7">
        <v>160721715</v>
      </c>
      <c r="AH2323" s="7">
        <v>160554730</v>
      </c>
      <c r="AI2323" s="8">
        <v>5.18</v>
      </c>
      <c r="AJ2323" s="7">
        <v>63</v>
      </c>
      <c r="AK2323" s="7">
        <v>8231783</v>
      </c>
      <c r="AL2323" s="6">
        <v>33.091766999999997</v>
      </c>
      <c r="AM2323" s="7">
        <v>53523197</v>
      </c>
      <c r="AN2323" s="5">
        <v>33.690219999999997</v>
      </c>
    </row>
    <row r="2324" spans="1:40" x14ac:dyDescent="0.3">
      <c r="A2324" s="4" t="s">
        <v>2373</v>
      </c>
      <c r="B2324" s="2">
        <v>16138493</v>
      </c>
      <c r="C2324" s="1" t="s">
        <v>54</v>
      </c>
      <c r="D2324" s="5">
        <v>614.80672128000003</v>
      </c>
      <c r="E2324" s="6">
        <v>695.894721</v>
      </c>
      <c r="F2324" s="6">
        <v>825.06088499999998</v>
      </c>
      <c r="G2324" s="5">
        <v>0.17</v>
      </c>
      <c r="H2324" s="5">
        <v>59.047618999999997</v>
      </c>
      <c r="I2324" s="5">
        <v>0.17</v>
      </c>
      <c r="J2324" s="5">
        <v>59.047618999999997</v>
      </c>
      <c r="K2324" s="5" t="s">
        <v>799</v>
      </c>
      <c r="L2324" s="5" t="s">
        <v>799</v>
      </c>
      <c r="M2324" s="5">
        <v>15.785007</v>
      </c>
      <c r="N2324" s="5">
        <v>33.5166355453837</v>
      </c>
      <c r="O2324" s="5">
        <v>11.1817455587538</v>
      </c>
      <c r="P2324" s="5">
        <v>1.0215270000000001</v>
      </c>
      <c r="Q2324" s="5">
        <v>18.741105000000001</v>
      </c>
      <c r="R2324" s="5">
        <v>18.741105000000001</v>
      </c>
      <c r="S2324" s="1" t="s">
        <v>49</v>
      </c>
      <c r="T2324" s="7">
        <v>388149</v>
      </c>
      <c r="U2324" s="7">
        <v>459072</v>
      </c>
      <c r="V2324" s="7">
        <v>645274</v>
      </c>
      <c r="W2324" s="7">
        <v>584814</v>
      </c>
      <c r="X2324" s="7">
        <v>681230</v>
      </c>
      <c r="Y2324" s="7">
        <v>496670</v>
      </c>
      <c r="Z2324" s="7">
        <v>403168</v>
      </c>
      <c r="AA2324" s="7">
        <v>388149</v>
      </c>
      <c r="AB2324" s="5">
        <v>17.187000000000001</v>
      </c>
      <c r="AC2324" s="5">
        <v>17.155999999999999</v>
      </c>
      <c r="AD2324" s="5">
        <v>-7.3040000000000003</v>
      </c>
      <c r="AE2324" s="8">
        <v>5.2910000000000004</v>
      </c>
      <c r="AF2324" s="7">
        <v>55090208</v>
      </c>
      <c r="AG2324" s="7">
        <v>54729353</v>
      </c>
      <c r="AH2324" s="7">
        <v>46598086</v>
      </c>
      <c r="AI2324" s="5">
        <v>68.16</v>
      </c>
      <c r="AJ2324" s="7">
        <v>190</v>
      </c>
      <c r="AK2324" s="7">
        <v>37549211</v>
      </c>
      <c r="AL2324" s="6">
        <v>419.049194</v>
      </c>
      <c r="AM2324" s="7">
        <v>25882043</v>
      </c>
      <c r="AN2324" s="8">
        <v>46.981200000000001</v>
      </c>
    </row>
    <row r="2325" spans="1:40" x14ac:dyDescent="0.3">
      <c r="A2325" s="4" t="s">
        <v>2374</v>
      </c>
      <c r="B2325" s="2">
        <v>6602795</v>
      </c>
      <c r="C2325" s="1" t="s">
        <v>41</v>
      </c>
      <c r="D2325" s="5">
        <v>522.78879199999994</v>
      </c>
      <c r="E2325" s="6">
        <v>192.77479199999999</v>
      </c>
      <c r="F2325" s="6" t="s">
        <v>42</v>
      </c>
      <c r="G2325" s="5">
        <v>0.505</v>
      </c>
      <c r="H2325" s="5">
        <v>4.586957</v>
      </c>
      <c r="I2325" s="5">
        <v>0.505</v>
      </c>
      <c r="J2325" s="5">
        <v>4.586957</v>
      </c>
      <c r="K2325" s="5">
        <v>1.41572732</v>
      </c>
      <c r="L2325" s="5">
        <v>0.64102564000000006</v>
      </c>
      <c r="M2325" s="5">
        <v>4.0053150000000004</v>
      </c>
      <c r="N2325" s="5" t="s">
        <v>42</v>
      </c>
      <c r="O2325" s="5" t="s">
        <v>42</v>
      </c>
      <c r="P2325" s="5">
        <v>0.56291500000000005</v>
      </c>
      <c r="Q2325" s="5">
        <v>1.345726</v>
      </c>
      <c r="R2325" s="5">
        <v>1.345726</v>
      </c>
      <c r="S2325" s="1" t="s">
        <v>49</v>
      </c>
      <c r="T2325" s="7">
        <v>308830.14185346832</v>
      </c>
      <c r="U2325" s="7">
        <v>321939.37018509547</v>
      </c>
      <c r="V2325" s="7">
        <v>363162.92027785711</v>
      </c>
      <c r="W2325" s="7">
        <v>359073.76286352449</v>
      </c>
      <c r="X2325" s="7">
        <v>342458</v>
      </c>
      <c r="Y2325" s="7">
        <v>316314.90299999999</v>
      </c>
      <c r="Z2325" s="7">
        <v>310523.39600000001</v>
      </c>
      <c r="AA2325" s="7">
        <v>308830.14185346832</v>
      </c>
      <c r="AB2325" s="8">
        <v>100</v>
      </c>
      <c r="AC2325" s="5">
        <v>69.706999999999994</v>
      </c>
      <c r="AD2325" s="5">
        <v>39.531999999999996</v>
      </c>
      <c r="AE2325" s="5">
        <v>41.212000000000003</v>
      </c>
      <c r="AF2325" s="7">
        <v>49553440</v>
      </c>
      <c r="AG2325" s="7">
        <v>991068800</v>
      </c>
      <c r="AH2325" s="7">
        <v>49553440</v>
      </c>
      <c r="AI2325" s="5">
        <v>9.86</v>
      </c>
      <c r="AJ2325" s="7">
        <v>23</v>
      </c>
      <c r="AK2325" s="7">
        <v>4886915</v>
      </c>
      <c r="AL2325" s="6">
        <v>51.556953</v>
      </c>
      <c r="AM2325" s="7">
        <v>6439321</v>
      </c>
      <c r="AN2325" s="8">
        <v>12.9947</v>
      </c>
    </row>
    <row r="2326" spans="1:40" x14ac:dyDescent="0.3">
      <c r="A2326" s="4" t="s">
        <v>2375</v>
      </c>
      <c r="B2326" s="2">
        <v>4639228</v>
      </c>
      <c r="C2326" s="1" t="s">
        <v>54</v>
      </c>
      <c r="D2326" s="5">
        <v>427.33807667999997</v>
      </c>
      <c r="E2326" s="6">
        <v>9414.4430759999996</v>
      </c>
      <c r="F2326" s="6" t="s">
        <v>42</v>
      </c>
      <c r="G2326" s="5">
        <v>-0.98199999999999998</v>
      </c>
      <c r="H2326" s="5" t="s">
        <v>799</v>
      </c>
      <c r="I2326" s="5">
        <v>-0.98199999999999998</v>
      </c>
      <c r="J2326" s="5" t="s">
        <v>799</v>
      </c>
      <c r="K2326" s="5">
        <v>0.25635259999999999</v>
      </c>
      <c r="L2326" s="5">
        <v>0.24016853999999999</v>
      </c>
      <c r="M2326" s="5" t="s">
        <v>799</v>
      </c>
      <c r="N2326" s="5" t="s">
        <v>42</v>
      </c>
      <c r="O2326" s="5" t="s">
        <v>42</v>
      </c>
      <c r="P2326" s="5">
        <v>11.623099</v>
      </c>
      <c r="Q2326" s="5">
        <v>272.86658999999997</v>
      </c>
      <c r="R2326" s="5">
        <v>272.86658999999997</v>
      </c>
      <c r="S2326" s="1" t="s">
        <v>49</v>
      </c>
      <c r="T2326" s="7">
        <v>720653</v>
      </c>
      <c r="U2326" s="7">
        <v>557690</v>
      </c>
      <c r="V2326" s="7">
        <v>241752</v>
      </c>
      <c r="W2326" s="7">
        <v>160820</v>
      </c>
      <c r="X2326" s="7">
        <v>809977</v>
      </c>
      <c r="Y2326" s="7">
        <v>773081</v>
      </c>
      <c r="Z2326" s="7">
        <v>719861</v>
      </c>
      <c r="AA2326" s="7">
        <v>720653</v>
      </c>
      <c r="AB2326" s="5">
        <v>52.853999999999999</v>
      </c>
      <c r="AC2326" s="5">
        <v>53.408000000000001</v>
      </c>
      <c r="AD2326" s="8">
        <v>1.163</v>
      </c>
      <c r="AE2326" s="8">
        <v>3.7050000000000001</v>
      </c>
      <c r="AF2326" s="7">
        <v>124923776</v>
      </c>
      <c r="AG2326" s="7">
        <v>124735252</v>
      </c>
      <c r="AH2326" s="7">
        <v>122405788</v>
      </c>
      <c r="AI2326" s="5">
        <v>89.68</v>
      </c>
      <c r="AJ2326" s="7">
        <v>291</v>
      </c>
      <c r="AK2326" s="7">
        <v>112060437</v>
      </c>
      <c r="AL2326" s="6">
        <v>383.24669399999999</v>
      </c>
      <c r="AM2326" s="7">
        <v>96639685</v>
      </c>
      <c r="AN2326" s="5">
        <v>77.341040000000007</v>
      </c>
    </row>
    <row r="2327" spans="1:40" x14ac:dyDescent="0.3">
      <c r="A2327" s="4" t="s">
        <v>2376</v>
      </c>
      <c r="B2327" s="2">
        <v>4960397</v>
      </c>
      <c r="C2327" s="1" t="s">
        <v>54</v>
      </c>
      <c r="D2327" s="5">
        <v>662.39804177999997</v>
      </c>
      <c r="E2327" s="6">
        <v>2151.0510410000002</v>
      </c>
      <c r="F2327" s="6" t="s">
        <v>42</v>
      </c>
      <c r="G2327" s="5">
        <v>0.11</v>
      </c>
      <c r="H2327" s="5">
        <v>18.818182</v>
      </c>
      <c r="I2327" s="5">
        <v>0.11</v>
      </c>
      <c r="J2327" s="5">
        <v>18.818182</v>
      </c>
      <c r="K2327" s="5">
        <v>1.4226804100000001</v>
      </c>
      <c r="L2327" s="5">
        <v>1.2865133599999998</v>
      </c>
      <c r="M2327" s="5" t="s">
        <v>799</v>
      </c>
      <c r="N2327" s="5" t="s">
        <v>42</v>
      </c>
      <c r="O2327" s="5" t="s">
        <v>42</v>
      </c>
      <c r="P2327" s="5">
        <v>11.565288000000001</v>
      </c>
      <c r="Q2327" s="5">
        <v>18.884606000000002</v>
      </c>
      <c r="R2327" s="5">
        <v>18.884606000000002</v>
      </c>
      <c r="S2327" s="1" t="s">
        <v>49</v>
      </c>
      <c r="T2327" s="7">
        <v>155162</v>
      </c>
      <c r="U2327" s="7">
        <v>101163</v>
      </c>
      <c r="V2327" s="7">
        <v>71800</v>
      </c>
      <c r="W2327" s="7">
        <v>45278</v>
      </c>
      <c r="X2327" s="7">
        <v>185992</v>
      </c>
      <c r="Y2327" s="7">
        <v>172390</v>
      </c>
      <c r="Z2327" s="7">
        <v>166443</v>
      </c>
      <c r="AA2327" s="7">
        <v>155162</v>
      </c>
      <c r="AB2327" s="8">
        <v>80.900000000000006</v>
      </c>
      <c r="AC2327" s="5">
        <v>77.236999999999995</v>
      </c>
      <c r="AD2327" s="5">
        <v>50.326999999999998</v>
      </c>
      <c r="AE2327" s="5">
        <v>52.015000000000001</v>
      </c>
      <c r="AF2327" s="7">
        <v>159989890</v>
      </c>
      <c r="AG2327" s="7">
        <v>159989890</v>
      </c>
      <c r="AH2327" s="7">
        <v>158989953</v>
      </c>
      <c r="AI2327" s="5">
        <v>34.93</v>
      </c>
      <c r="AJ2327" s="7">
        <v>159</v>
      </c>
      <c r="AK2327" s="7">
        <v>55895296</v>
      </c>
      <c r="AL2327" s="6">
        <v>231.40652499999999</v>
      </c>
      <c r="AM2327" s="7">
        <v>49135194</v>
      </c>
      <c r="AN2327" s="5">
        <v>30.709589999999999</v>
      </c>
    </row>
    <row r="2328" spans="1:40" x14ac:dyDescent="0.3">
      <c r="A2328" s="4" t="s">
        <v>2377</v>
      </c>
      <c r="B2328" s="2">
        <v>4161102</v>
      </c>
      <c r="C2328" s="1" t="s">
        <v>41</v>
      </c>
      <c r="D2328" s="5">
        <v>556.40676468000004</v>
      </c>
      <c r="E2328" s="6">
        <v>685.27176399999996</v>
      </c>
      <c r="F2328" s="6" t="s">
        <v>42</v>
      </c>
      <c r="G2328" s="5">
        <v>-8.1000000000000003E-2</v>
      </c>
      <c r="H2328" s="5" t="s">
        <v>799</v>
      </c>
      <c r="I2328" s="5">
        <v>-8.1000000000000003E-2</v>
      </c>
      <c r="J2328" s="5" t="s">
        <v>799</v>
      </c>
      <c r="K2328" s="5">
        <v>0.85070037999999992</v>
      </c>
      <c r="L2328" s="5">
        <v>0.76757090000000006</v>
      </c>
      <c r="M2328" s="5" t="s">
        <v>799</v>
      </c>
      <c r="N2328" s="5" t="s">
        <v>42</v>
      </c>
      <c r="O2328" s="5" t="s">
        <v>42</v>
      </c>
      <c r="P2328" s="5">
        <v>1.657664</v>
      </c>
      <c r="Q2328" s="5">
        <v>39.249782000000003</v>
      </c>
      <c r="R2328" s="5">
        <v>39.249782000000003</v>
      </c>
      <c r="S2328" s="1" t="s">
        <v>49</v>
      </c>
      <c r="T2328" s="7">
        <v>425159</v>
      </c>
      <c r="U2328" s="7">
        <v>420164</v>
      </c>
      <c r="V2328" s="7">
        <v>255646</v>
      </c>
      <c r="W2328" s="7">
        <v>291724</v>
      </c>
      <c r="X2328" s="7">
        <v>413396</v>
      </c>
      <c r="Y2328" s="7">
        <v>404091</v>
      </c>
      <c r="Z2328" s="7">
        <v>396685</v>
      </c>
      <c r="AA2328" s="7">
        <v>425159</v>
      </c>
      <c r="AB2328" s="5">
        <v>19.178000000000001</v>
      </c>
      <c r="AC2328" s="5">
        <v>29.731000000000002</v>
      </c>
      <c r="AD2328" s="5">
        <v>-7.6740000000000004</v>
      </c>
      <c r="AE2328" s="8">
        <v>3.0750000000000002</v>
      </c>
      <c r="AF2328" s="7">
        <v>223430400</v>
      </c>
      <c r="AG2328" s="7">
        <v>223332502</v>
      </c>
      <c r="AH2328" s="7">
        <v>222987248</v>
      </c>
      <c r="AI2328" s="5">
        <v>51.86</v>
      </c>
      <c r="AJ2328" s="7">
        <v>255</v>
      </c>
      <c r="AK2328" s="7">
        <v>115873493</v>
      </c>
      <c r="AL2328" s="6">
        <v>288.52499699999998</v>
      </c>
      <c r="AM2328" s="7">
        <v>176848109</v>
      </c>
      <c r="AN2328" s="5">
        <v>79.142060000000001</v>
      </c>
    </row>
    <row r="2329" spans="1:40" x14ac:dyDescent="0.3">
      <c r="A2329" s="4" t="s">
        <v>2378</v>
      </c>
      <c r="B2329" s="2">
        <v>101149</v>
      </c>
      <c r="C2329" s="1" t="s">
        <v>41</v>
      </c>
      <c r="D2329" s="5">
        <v>623.46761386000003</v>
      </c>
      <c r="E2329" s="6" t="s">
        <v>42</v>
      </c>
      <c r="F2329" s="6">
        <v>1044.6226140000001</v>
      </c>
      <c r="G2329" s="5">
        <v>0.89700000000000002</v>
      </c>
      <c r="H2329" s="5">
        <v>13.365625</v>
      </c>
      <c r="I2329" s="5">
        <v>0.89700000000000002</v>
      </c>
      <c r="J2329" s="5">
        <v>13.365625</v>
      </c>
      <c r="K2329" s="5">
        <v>1.4344163080094501</v>
      </c>
      <c r="L2329" s="5">
        <v>1.1765759838837502</v>
      </c>
      <c r="M2329" s="5" t="s">
        <v>799</v>
      </c>
      <c r="N2329" s="5" t="s">
        <v>42</v>
      </c>
      <c r="O2329" s="5" t="s">
        <v>42</v>
      </c>
      <c r="P2329" s="5" t="s">
        <v>42</v>
      </c>
      <c r="Q2329" s="5" t="s">
        <v>42</v>
      </c>
      <c r="R2329" s="5" t="s">
        <v>42</v>
      </c>
      <c r="S2329" s="1" t="s">
        <v>49</v>
      </c>
      <c r="T2329" s="7">
        <v>163297</v>
      </c>
      <c r="U2329" s="7">
        <v>188192</v>
      </c>
      <c r="V2329" s="7">
        <v>187171</v>
      </c>
      <c r="W2329" s="7">
        <v>186797</v>
      </c>
      <c r="X2329" s="7">
        <v>168112</v>
      </c>
      <c r="Y2329" s="7">
        <v>160775</v>
      </c>
      <c r="Z2329" s="7">
        <v>160746</v>
      </c>
      <c r="AA2329" s="7">
        <v>163297</v>
      </c>
      <c r="AB2329" s="5" t="s">
        <v>42</v>
      </c>
      <c r="AC2329" s="5" t="s">
        <v>42</v>
      </c>
      <c r="AD2329" s="5" t="s">
        <v>42</v>
      </c>
      <c r="AE2329" s="5" t="s">
        <v>42</v>
      </c>
      <c r="AF2329" s="7">
        <v>14577218</v>
      </c>
      <c r="AG2329" s="7">
        <v>14569262</v>
      </c>
      <c r="AH2329" s="7">
        <v>14558137</v>
      </c>
      <c r="AI2329" s="5">
        <v>76.849999999999994</v>
      </c>
      <c r="AJ2329" s="7">
        <v>180</v>
      </c>
      <c r="AK2329" s="7">
        <v>11203273</v>
      </c>
      <c r="AL2329" s="6">
        <v>479.16398600000002</v>
      </c>
      <c r="AM2329" s="7">
        <v>13997718</v>
      </c>
      <c r="AN2329" s="5">
        <v>96.024619999999999</v>
      </c>
    </row>
    <row r="2330" spans="1:40" x14ac:dyDescent="0.3">
      <c r="A2330" s="4" t="s">
        <v>2379</v>
      </c>
      <c r="B2330" s="2">
        <v>4963560</v>
      </c>
      <c r="C2330" s="1" t="s">
        <v>41</v>
      </c>
      <c r="D2330" s="5">
        <v>633.89880000000005</v>
      </c>
      <c r="E2330" s="6">
        <v>522.07680000000005</v>
      </c>
      <c r="F2330" s="6" t="s">
        <v>42</v>
      </c>
      <c r="G2330" s="5">
        <v>-0.373</v>
      </c>
      <c r="H2330" s="5" t="s">
        <v>799</v>
      </c>
      <c r="I2330" s="5">
        <v>-0.373</v>
      </c>
      <c r="J2330" s="5" t="s">
        <v>799</v>
      </c>
      <c r="K2330" s="5">
        <v>1.02268801</v>
      </c>
      <c r="L2330" s="5">
        <v>0.76210093000000001</v>
      </c>
      <c r="M2330" s="5" t="s">
        <v>799</v>
      </c>
      <c r="N2330" s="5" t="s">
        <v>42</v>
      </c>
      <c r="O2330" s="5" t="s">
        <v>42</v>
      </c>
      <c r="P2330" s="5">
        <v>0.90256599999999998</v>
      </c>
      <c r="Q2330" s="5" t="s">
        <v>799</v>
      </c>
      <c r="R2330" s="5">
        <v>-28.075060000000001</v>
      </c>
      <c r="S2330" s="1" t="s">
        <v>49</v>
      </c>
      <c r="T2330" s="7">
        <v>627598</v>
      </c>
      <c r="U2330" s="7">
        <v>651483</v>
      </c>
      <c r="V2330" s="7">
        <v>607219</v>
      </c>
      <c r="W2330" s="7">
        <v>520817</v>
      </c>
      <c r="X2330" s="7">
        <v>578436</v>
      </c>
      <c r="Y2330" s="7">
        <v>600561</v>
      </c>
      <c r="Z2330" s="7">
        <v>622271</v>
      </c>
      <c r="AA2330" s="7">
        <v>627598</v>
      </c>
      <c r="AB2330" s="5">
        <v>44.531999999999996</v>
      </c>
      <c r="AC2330" s="5">
        <v>44.993000000000002</v>
      </c>
      <c r="AD2330" s="5">
        <v>-3.0670000000000002</v>
      </c>
      <c r="AE2330" s="5">
        <v>-1.2350000000000001</v>
      </c>
      <c r="AF2330" s="7">
        <v>71385000</v>
      </c>
      <c r="AG2330" s="7">
        <v>71132000</v>
      </c>
      <c r="AH2330" s="7">
        <v>69165000</v>
      </c>
      <c r="AI2330" s="5">
        <v>46.11</v>
      </c>
      <c r="AJ2330" s="7">
        <v>170</v>
      </c>
      <c r="AK2330" s="7">
        <v>32917476</v>
      </c>
      <c r="AL2330" s="6">
        <v>292.307186</v>
      </c>
      <c r="AM2330" s="7">
        <v>51513885</v>
      </c>
      <c r="AN2330" s="5">
        <v>72.163460000000001</v>
      </c>
    </row>
    <row r="2331" spans="1:40" x14ac:dyDescent="0.3">
      <c r="A2331" s="4" t="s">
        <v>2380</v>
      </c>
      <c r="B2331" s="2">
        <v>4963548</v>
      </c>
      <c r="C2331" s="1" t="s">
        <v>41</v>
      </c>
      <c r="D2331" s="5">
        <v>727.84230104999995</v>
      </c>
      <c r="E2331" s="6">
        <v>1071.7363009999999</v>
      </c>
      <c r="F2331" s="6" t="s">
        <v>42</v>
      </c>
      <c r="G2331" s="5">
        <v>-0.08</v>
      </c>
      <c r="H2331" s="5" t="s">
        <v>799</v>
      </c>
      <c r="I2331" s="5">
        <v>-0.08</v>
      </c>
      <c r="J2331" s="5" t="s">
        <v>799</v>
      </c>
      <c r="K2331" s="5" t="s">
        <v>799</v>
      </c>
      <c r="L2331" s="5">
        <v>1.83303887</v>
      </c>
      <c r="M2331" s="5" t="s">
        <v>799</v>
      </c>
      <c r="N2331" s="5" t="s">
        <v>42</v>
      </c>
      <c r="O2331" s="5" t="s">
        <v>42</v>
      </c>
      <c r="P2331" s="5">
        <v>1.3248930000000001</v>
      </c>
      <c r="Q2331" s="5">
        <v>9.6025109999999998</v>
      </c>
      <c r="R2331" s="5">
        <v>9.6025109999999998</v>
      </c>
      <c r="S2331" s="1" t="s">
        <v>49</v>
      </c>
      <c r="T2331" s="7">
        <v>826339</v>
      </c>
      <c r="U2331" s="7">
        <v>819760</v>
      </c>
      <c r="V2331" s="7">
        <v>844957</v>
      </c>
      <c r="W2331" s="7">
        <v>843795</v>
      </c>
      <c r="X2331" s="7">
        <v>808923</v>
      </c>
      <c r="Y2331" s="7">
        <v>801846</v>
      </c>
      <c r="Z2331" s="7">
        <v>819844</v>
      </c>
      <c r="AA2331" s="7">
        <v>826339</v>
      </c>
      <c r="AB2331" s="5">
        <v>52.808</v>
      </c>
      <c r="AC2331" s="5">
        <v>55.241</v>
      </c>
      <c r="AD2331" s="8">
        <v>8.1560000000000006</v>
      </c>
      <c r="AE2331" s="8">
        <v>9.7360000000000007</v>
      </c>
      <c r="AF2331" s="7">
        <v>174735798</v>
      </c>
      <c r="AG2331" s="7">
        <v>174437242</v>
      </c>
      <c r="AH2331" s="7">
        <v>171417372</v>
      </c>
      <c r="AI2331" s="5">
        <v>42.23</v>
      </c>
      <c r="AJ2331" s="7">
        <v>160</v>
      </c>
      <c r="AK2331" s="7">
        <v>74060847</v>
      </c>
      <c r="AL2331" s="6">
        <v>307.35251499999998</v>
      </c>
      <c r="AM2331" s="7">
        <v>91668070</v>
      </c>
      <c r="AN2331" s="5">
        <v>52.267159999999997</v>
      </c>
    </row>
    <row r="2332" spans="1:40" x14ac:dyDescent="0.3">
      <c r="A2332" s="4" t="s">
        <v>2381</v>
      </c>
      <c r="B2332" s="2">
        <v>5327992</v>
      </c>
      <c r="C2332" s="1" t="s">
        <v>41</v>
      </c>
      <c r="D2332" s="5">
        <v>592.57806117999996</v>
      </c>
      <c r="E2332" s="6">
        <v>882.878061</v>
      </c>
      <c r="F2332" s="6" t="s">
        <v>42</v>
      </c>
      <c r="G2332" s="5">
        <v>-1.228</v>
      </c>
      <c r="H2332" s="5" t="s">
        <v>799</v>
      </c>
      <c r="I2332" s="5">
        <v>-1.228</v>
      </c>
      <c r="J2332" s="5" t="s">
        <v>799</v>
      </c>
      <c r="K2332" s="5">
        <v>2.5991348199999997</v>
      </c>
      <c r="L2332" s="5">
        <v>1.10744182</v>
      </c>
      <c r="M2332" s="5">
        <v>28.84</v>
      </c>
      <c r="N2332" s="5" t="s">
        <v>42</v>
      </c>
      <c r="O2332" s="5" t="s">
        <v>42</v>
      </c>
      <c r="P2332" s="5">
        <v>1.0886290000000001</v>
      </c>
      <c r="Q2332" s="5">
        <v>12.888731</v>
      </c>
      <c r="R2332" s="5">
        <v>12.888731</v>
      </c>
      <c r="S2332" s="1" t="s">
        <v>43</v>
      </c>
      <c r="T2332" s="7">
        <v>811000</v>
      </c>
      <c r="U2332" s="7">
        <v>893400</v>
      </c>
      <c r="V2332" s="7">
        <v>859400</v>
      </c>
      <c r="W2332" s="7">
        <v>818100</v>
      </c>
      <c r="X2332" s="7">
        <v>811000</v>
      </c>
      <c r="Y2332" s="7">
        <v>832700</v>
      </c>
      <c r="Z2332" s="7">
        <v>855800</v>
      </c>
      <c r="AA2332" s="7">
        <v>877800</v>
      </c>
      <c r="AB2332" s="5">
        <v>31.677</v>
      </c>
      <c r="AC2332" s="5">
        <v>31.677</v>
      </c>
      <c r="AD2332" s="8">
        <v>7.7930000000000001</v>
      </c>
      <c r="AE2332" s="8">
        <v>7.7930000000000001</v>
      </c>
      <c r="AF2332" s="7">
        <v>41094179</v>
      </c>
      <c r="AG2332" s="7">
        <v>40860965</v>
      </c>
      <c r="AH2332" s="7">
        <v>40529573</v>
      </c>
      <c r="AI2332" s="5">
        <v>98.03</v>
      </c>
      <c r="AJ2332" s="7">
        <v>251</v>
      </c>
      <c r="AK2332" s="7">
        <v>40283092</v>
      </c>
      <c r="AL2332" s="6">
        <v>580.88218600000005</v>
      </c>
      <c r="AM2332" s="7">
        <v>40668363</v>
      </c>
      <c r="AN2332" s="5">
        <v>98.963809999999995</v>
      </c>
    </row>
    <row r="2333" spans="1:40" x14ac:dyDescent="0.3">
      <c r="A2333" s="4" t="s">
        <v>2382</v>
      </c>
      <c r="B2333" s="2">
        <v>4810178</v>
      </c>
      <c r="C2333" s="1" t="s">
        <v>41</v>
      </c>
      <c r="D2333" s="5">
        <v>658.89807245999998</v>
      </c>
      <c r="E2333" s="6">
        <v>382.04207200000002</v>
      </c>
      <c r="F2333" s="6" t="s">
        <v>42</v>
      </c>
      <c r="G2333" s="5">
        <v>-7.2999999999999995E-2</v>
      </c>
      <c r="H2333" s="5" t="s">
        <v>799</v>
      </c>
      <c r="I2333" s="5">
        <v>-7.2999999999999995E-2</v>
      </c>
      <c r="J2333" s="5" t="s">
        <v>799</v>
      </c>
      <c r="K2333" s="5">
        <v>1.83229814</v>
      </c>
      <c r="L2333" s="5">
        <v>1.3470319599999998</v>
      </c>
      <c r="M2333" s="5" t="s">
        <v>799</v>
      </c>
      <c r="N2333" s="5" t="s">
        <v>42</v>
      </c>
      <c r="O2333" s="5" t="s">
        <v>42</v>
      </c>
      <c r="P2333" s="5">
        <v>2.4505270000000001</v>
      </c>
      <c r="Q2333" s="5" t="s">
        <v>799</v>
      </c>
      <c r="R2333" s="5">
        <v>-3.6650239999999998</v>
      </c>
      <c r="S2333" s="1" t="s">
        <v>49</v>
      </c>
      <c r="T2333" s="7">
        <v>106340</v>
      </c>
      <c r="U2333" s="7">
        <v>97948</v>
      </c>
      <c r="V2333" s="7">
        <v>130581</v>
      </c>
      <c r="W2333" s="7">
        <v>138144</v>
      </c>
      <c r="X2333" s="7">
        <v>155902</v>
      </c>
      <c r="Y2333" s="7">
        <v>136300</v>
      </c>
      <c r="Z2333" s="7">
        <v>126761</v>
      </c>
      <c r="AA2333" s="7">
        <v>106340</v>
      </c>
      <c r="AB2333" s="5">
        <v>47.442</v>
      </c>
      <c r="AC2333" s="5">
        <v>48.564999999999998</v>
      </c>
      <c r="AD2333" s="5">
        <v>-55.537999999999997</v>
      </c>
      <c r="AE2333" s="5">
        <v>-73.323999999999998</v>
      </c>
      <c r="AF2333" s="7">
        <v>372261000</v>
      </c>
      <c r="AG2333" s="7">
        <v>371123000</v>
      </c>
      <c r="AH2333" s="7">
        <v>79470000</v>
      </c>
      <c r="AI2333" s="5">
        <v>51.63</v>
      </c>
      <c r="AJ2333" s="7">
        <v>174</v>
      </c>
      <c r="AK2333" s="7">
        <v>192207897</v>
      </c>
      <c r="AL2333" s="6">
        <v>340.20797700000003</v>
      </c>
      <c r="AM2333" s="7">
        <v>237172573</v>
      </c>
      <c r="AN2333" s="5">
        <v>63.711739999999999</v>
      </c>
    </row>
    <row r="2334" spans="1:40" x14ac:dyDescent="0.3">
      <c r="A2334" s="4" t="s">
        <v>2383</v>
      </c>
      <c r="B2334" s="2">
        <v>1021746</v>
      </c>
      <c r="C2334" s="1" t="s">
        <v>41</v>
      </c>
      <c r="D2334" s="5">
        <v>603.92689532999998</v>
      </c>
      <c r="E2334" s="6" t="s">
        <v>42</v>
      </c>
      <c r="F2334" s="6">
        <v>930.07289500000002</v>
      </c>
      <c r="G2334" s="5">
        <v>-6.05</v>
      </c>
      <c r="H2334" s="5" t="s">
        <v>799</v>
      </c>
      <c r="I2334" s="5">
        <v>-6.05</v>
      </c>
      <c r="J2334" s="5" t="s">
        <v>799</v>
      </c>
      <c r="K2334" s="5">
        <v>1.2960333046411798</v>
      </c>
      <c r="L2334" s="5">
        <v>1.07414812824818</v>
      </c>
      <c r="M2334" s="5">
        <v>12.840106</v>
      </c>
      <c r="N2334" s="5" t="s">
        <v>42</v>
      </c>
      <c r="O2334" s="5" t="s">
        <v>42</v>
      </c>
      <c r="P2334" s="5" t="s">
        <v>42</v>
      </c>
      <c r="Q2334" s="5" t="s">
        <v>42</v>
      </c>
      <c r="R2334" s="5" t="s">
        <v>42</v>
      </c>
      <c r="S2334" s="1" t="s">
        <v>49</v>
      </c>
      <c r="T2334" s="7">
        <v>162595</v>
      </c>
      <c r="U2334" s="7">
        <v>213846</v>
      </c>
      <c r="V2334" s="7">
        <v>198889</v>
      </c>
      <c r="W2334" s="7">
        <v>191650</v>
      </c>
      <c r="X2334" s="7">
        <v>175406</v>
      </c>
      <c r="Y2334" s="7">
        <v>172570</v>
      </c>
      <c r="Z2334" s="7">
        <v>171350</v>
      </c>
      <c r="AA2334" s="7">
        <v>162557</v>
      </c>
      <c r="AB2334" s="5" t="s">
        <v>42</v>
      </c>
      <c r="AC2334" s="5" t="s">
        <v>42</v>
      </c>
      <c r="AD2334" s="5" t="s">
        <v>42</v>
      </c>
      <c r="AE2334" s="5" t="s">
        <v>42</v>
      </c>
      <c r="AF2334" s="7">
        <v>20774919</v>
      </c>
      <c r="AG2334" s="7">
        <v>15773468</v>
      </c>
      <c r="AH2334" s="7">
        <v>15691738</v>
      </c>
      <c r="AI2334" s="5">
        <v>77.819999999999993</v>
      </c>
      <c r="AJ2334" s="7">
        <v>150</v>
      </c>
      <c r="AK2334" s="7">
        <v>16166459</v>
      </c>
      <c r="AL2334" s="6">
        <v>469.95896299999998</v>
      </c>
      <c r="AM2334" s="7">
        <v>15158691</v>
      </c>
      <c r="AN2334" s="5">
        <v>72.966309999999993</v>
      </c>
    </row>
    <row r="2335" spans="1:40" x14ac:dyDescent="0.3">
      <c r="A2335" s="4" t="s">
        <v>2384</v>
      </c>
      <c r="B2335" s="2">
        <v>5721442</v>
      </c>
      <c r="C2335" s="1" t="s">
        <v>54</v>
      </c>
      <c r="D2335" s="5">
        <v>648.77938970000002</v>
      </c>
      <c r="E2335" s="6">
        <v>1054.882449</v>
      </c>
      <c r="F2335" s="6" t="s">
        <v>42</v>
      </c>
      <c r="G2335" s="5">
        <v>0.13300000000000001</v>
      </c>
      <c r="H2335" s="5">
        <v>9.9792529999999999</v>
      </c>
      <c r="I2335" s="5">
        <v>0.13300000000000001</v>
      </c>
      <c r="J2335" s="5">
        <v>9.9792529999999999</v>
      </c>
      <c r="K2335" s="5">
        <v>0.87558023000000007</v>
      </c>
      <c r="L2335" s="5">
        <v>0.87558023000000007</v>
      </c>
      <c r="M2335" s="5">
        <v>9.8666669999999996</v>
      </c>
      <c r="N2335" s="5" t="s">
        <v>42</v>
      </c>
      <c r="O2335" s="5" t="s">
        <v>42</v>
      </c>
      <c r="P2335" s="5">
        <v>19.536771999999999</v>
      </c>
      <c r="Q2335" s="5" t="s">
        <v>42</v>
      </c>
      <c r="R2335" s="5" t="s">
        <v>42</v>
      </c>
      <c r="S2335" s="1" t="s">
        <v>315</v>
      </c>
      <c r="T2335" s="7">
        <v>54185.298999999999</v>
      </c>
      <c r="U2335" s="7">
        <v>54338.072999999997</v>
      </c>
      <c r="V2335" s="7">
        <v>54536.428999999996</v>
      </c>
      <c r="W2335" s="7">
        <v>59471.377999999997</v>
      </c>
      <c r="X2335" s="7">
        <v>53994.716999999997</v>
      </c>
      <c r="Y2335" s="7">
        <v>54090.008000000002</v>
      </c>
      <c r="Z2335" s="7">
        <v>54185.298999999999</v>
      </c>
      <c r="AA2335" s="7">
        <v>54445.042999999998</v>
      </c>
      <c r="AB2335" s="8">
        <v>100</v>
      </c>
      <c r="AC2335" s="8">
        <v>100</v>
      </c>
      <c r="AD2335" s="5" t="s">
        <v>42</v>
      </c>
      <c r="AE2335" s="5" t="s">
        <v>42</v>
      </c>
      <c r="AF2335" s="7">
        <v>67440685</v>
      </c>
      <c r="AG2335" s="7">
        <v>67440685</v>
      </c>
      <c r="AH2335" s="7">
        <v>67440685</v>
      </c>
      <c r="AI2335" s="5">
        <v>28.55</v>
      </c>
      <c r="AJ2335" s="7">
        <v>124</v>
      </c>
      <c r="AK2335" s="7">
        <v>19254888</v>
      </c>
      <c r="AL2335" s="6">
        <v>185.232022</v>
      </c>
      <c r="AM2335" s="7" t="s">
        <v>42</v>
      </c>
      <c r="AN2335" s="5" t="s">
        <v>42</v>
      </c>
    </row>
    <row r="2336" spans="1:40" x14ac:dyDescent="0.3">
      <c r="A2336" s="4" t="s">
        <v>2385</v>
      </c>
      <c r="B2336" s="2">
        <v>110377489</v>
      </c>
      <c r="C2336" s="1" t="s">
        <v>54</v>
      </c>
      <c r="D2336" s="5">
        <v>684.375</v>
      </c>
      <c r="E2336" s="6">
        <v>688.18511999999998</v>
      </c>
      <c r="F2336" s="6" t="s">
        <v>42</v>
      </c>
      <c r="G2336" s="5">
        <v>0.111</v>
      </c>
      <c r="H2336" s="5">
        <v>25.465115999999998</v>
      </c>
      <c r="I2336" s="5">
        <v>0.111</v>
      </c>
      <c r="J2336" s="5">
        <v>25.465115999999998</v>
      </c>
      <c r="K2336" s="5" t="s">
        <v>799</v>
      </c>
      <c r="L2336" s="5" t="s">
        <v>799</v>
      </c>
      <c r="M2336" s="5" t="s">
        <v>799</v>
      </c>
      <c r="N2336" s="5" t="s">
        <v>42</v>
      </c>
      <c r="O2336" s="5" t="s">
        <v>42</v>
      </c>
      <c r="P2336" s="5" t="s">
        <v>42</v>
      </c>
      <c r="Q2336" s="5" t="s">
        <v>42</v>
      </c>
      <c r="R2336" s="5" t="s">
        <v>42</v>
      </c>
      <c r="S2336" s="1" t="s">
        <v>49</v>
      </c>
      <c r="T2336" s="7" t="s">
        <v>42</v>
      </c>
      <c r="U2336" s="7" t="s">
        <v>42</v>
      </c>
      <c r="V2336" s="7" t="s">
        <v>42</v>
      </c>
      <c r="W2336" s="7" t="s">
        <v>42</v>
      </c>
      <c r="X2336" s="7" t="s">
        <v>42</v>
      </c>
      <c r="Y2336" s="7" t="s">
        <v>42</v>
      </c>
      <c r="Z2336" s="7" t="s">
        <v>42</v>
      </c>
      <c r="AA2336" s="7" t="s">
        <v>42</v>
      </c>
      <c r="AB2336" s="5" t="s">
        <v>42</v>
      </c>
      <c r="AC2336" s="5" t="s">
        <v>42</v>
      </c>
      <c r="AD2336" s="5" t="s">
        <v>42</v>
      </c>
      <c r="AE2336" s="5" t="s">
        <v>42</v>
      </c>
      <c r="AF2336" s="7">
        <v>62500000</v>
      </c>
      <c r="AG2336" s="7">
        <v>62500000</v>
      </c>
      <c r="AH2336" s="7">
        <v>62500000</v>
      </c>
      <c r="AI2336" s="8">
        <v>72.3</v>
      </c>
      <c r="AJ2336" s="7">
        <v>54</v>
      </c>
      <c r="AK2336" s="7">
        <v>45188785</v>
      </c>
      <c r="AL2336" s="6">
        <v>494.81719500000003</v>
      </c>
      <c r="AM2336" s="7">
        <v>46461423</v>
      </c>
      <c r="AN2336" s="5">
        <v>74.338279999999997</v>
      </c>
    </row>
    <row r="2337" spans="1:40" x14ac:dyDescent="0.3">
      <c r="A2337" s="4" t="s">
        <v>2386</v>
      </c>
      <c r="B2337" s="2">
        <v>5724331</v>
      </c>
      <c r="C2337" s="1" t="s">
        <v>54</v>
      </c>
      <c r="D2337" s="5">
        <v>649.06647038000006</v>
      </c>
      <c r="E2337" s="6">
        <v>650.31362999999999</v>
      </c>
      <c r="F2337" s="6" t="s">
        <v>42</v>
      </c>
      <c r="G2337" s="5">
        <v>0.35599999999999998</v>
      </c>
      <c r="H2337" s="5">
        <v>8.4006209999999992</v>
      </c>
      <c r="I2337" s="5">
        <v>0.35599999999999998</v>
      </c>
      <c r="J2337" s="5">
        <v>8.4006209999999992</v>
      </c>
      <c r="K2337" s="5">
        <v>0.89112172999999995</v>
      </c>
      <c r="L2337" s="5">
        <v>0.89112172999999995</v>
      </c>
      <c r="M2337" s="5">
        <v>12.281497999999999</v>
      </c>
      <c r="N2337" s="5" t="s">
        <v>42</v>
      </c>
      <c r="O2337" s="5" t="s">
        <v>42</v>
      </c>
      <c r="P2337" s="5">
        <v>35.203136000000001</v>
      </c>
      <c r="Q2337" s="5" t="s">
        <v>42</v>
      </c>
      <c r="R2337" s="5" t="s">
        <v>42</v>
      </c>
      <c r="S2337" s="1" t="s">
        <v>49</v>
      </c>
      <c r="T2337" s="7">
        <v>20115.134999999998</v>
      </c>
      <c r="U2337" s="7">
        <v>19327.298999999999</v>
      </c>
      <c r="V2337" s="7">
        <v>19634.743999999999</v>
      </c>
      <c r="W2337" s="7">
        <v>23573.780999999999</v>
      </c>
      <c r="X2337" s="7">
        <v>18473.172999999999</v>
      </c>
      <c r="Y2337" s="7">
        <v>19294.153999999999</v>
      </c>
      <c r="Z2337" s="7">
        <v>20115.134999999998</v>
      </c>
      <c r="AA2337" s="7">
        <v>19714.509999999998</v>
      </c>
      <c r="AB2337" s="8">
        <v>100</v>
      </c>
      <c r="AC2337" s="8">
        <v>100</v>
      </c>
      <c r="AD2337" s="5" t="s">
        <v>42</v>
      </c>
      <c r="AE2337" s="5" t="s">
        <v>42</v>
      </c>
      <c r="AF2337" s="7">
        <v>61525804</v>
      </c>
      <c r="AG2337" s="7">
        <v>61525804</v>
      </c>
      <c r="AH2337" s="7">
        <v>62231328</v>
      </c>
      <c r="AI2337" s="5">
        <v>48.18</v>
      </c>
      <c r="AJ2337" s="7">
        <v>103</v>
      </c>
      <c r="AK2337" s="7">
        <v>28903909</v>
      </c>
      <c r="AL2337" s="6">
        <v>312.740295</v>
      </c>
      <c r="AM2337" s="7">
        <v>68911795</v>
      </c>
      <c r="AN2337" s="8">
        <v>100</v>
      </c>
    </row>
    <row r="2338" spans="1:40" x14ac:dyDescent="0.3">
      <c r="A2338" s="4" t="s">
        <v>2387</v>
      </c>
      <c r="B2338" s="2">
        <v>15006586</v>
      </c>
      <c r="C2338" s="1" t="s">
        <v>41</v>
      </c>
      <c r="D2338" s="5">
        <v>598.50595638000004</v>
      </c>
      <c r="E2338" s="6">
        <v>321.65295600000002</v>
      </c>
      <c r="F2338" s="6" t="s">
        <v>42</v>
      </c>
      <c r="G2338" s="5">
        <v>-2.7839999999999998</v>
      </c>
      <c r="H2338" s="5" t="s">
        <v>799</v>
      </c>
      <c r="I2338" s="5">
        <v>-2.7839999999999998</v>
      </c>
      <c r="J2338" s="5" t="s">
        <v>799</v>
      </c>
      <c r="K2338" s="5">
        <v>2.2026810999999999</v>
      </c>
      <c r="L2338" s="5">
        <v>2.2026810999999999</v>
      </c>
      <c r="M2338" s="5" t="s">
        <v>799</v>
      </c>
      <c r="N2338" s="5" t="s">
        <v>42</v>
      </c>
      <c r="O2338" s="5" t="s">
        <v>42</v>
      </c>
      <c r="P2338" s="5" t="s">
        <v>42</v>
      </c>
      <c r="Q2338" s="5" t="s">
        <v>799</v>
      </c>
      <c r="R2338" s="5">
        <v>-5.438104</v>
      </c>
      <c r="S2338" s="1"/>
      <c r="T2338" s="7" t="s">
        <v>42</v>
      </c>
      <c r="U2338" s="7" t="s">
        <v>42</v>
      </c>
      <c r="V2338" s="7" t="s">
        <v>42</v>
      </c>
      <c r="W2338" s="7" t="s">
        <v>42</v>
      </c>
      <c r="X2338" s="7" t="s">
        <v>42</v>
      </c>
      <c r="Y2338" s="7" t="s">
        <v>42</v>
      </c>
      <c r="Z2338" s="7" t="s">
        <v>42</v>
      </c>
      <c r="AA2338" s="7" t="s">
        <v>42</v>
      </c>
      <c r="AB2338" s="5" t="s">
        <v>42</v>
      </c>
      <c r="AC2338" s="5" t="s">
        <v>42</v>
      </c>
      <c r="AD2338" s="5" t="s">
        <v>42</v>
      </c>
      <c r="AE2338" s="5" t="s">
        <v>42</v>
      </c>
      <c r="AF2338" s="7">
        <v>33376058</v>
      </c>
      <c r="AG2338" s="7">
        <v>15834818</v>
      </c>
      <c r="AH2338" s="7">
        <v>11909671</v>
      </c>
      <c r="AI2338" s="5">
        <v>35.159999999999997</v>
      </c>
      <c r="AJ2338" s="7">
        <v>38</v>
      </c>
      <c r="AK2338" s="7">
        <v>11751038</v>
      </c>
      <c r="AL2338" s="6">
        <v>210.46109000000001</v>
      </c>
      <c r="AM2338" s="7">
        <v>13851708</v>
      </c>
      <c r="AN2338" s="5">
        <v>41.450560000000003</v>
      </c>
    </row>
    <row r="2339" spans="1:40" x14ac:dyDescent="0.3">
      <c r="A2339" s="4" t="s">
        <v>2388</v>
      </c>
      <c r="B2339" s="2">
        <v>4994888</v>
      </c>
      <c r="C2339" s="1" t="s">
        <v>54</v>
      </c>
      <c r="D2339" s="5">
        <v>591.34168784999997</v>
      </c>
      <c r="E2339" s="6">
        <v>620.40868699999999</v>
      </c>
      <c r="F2339" s="6" t="s">
        <v>42</v>
      </c>
      <c r="G2339" s="5">
        <v>0.49</v>
      </c>
      <c r="H2339" s="5">
        <v>8.7255520000000004</v>
      </c>
      <c r="I2339" s="5">
        <v>0.49</v>
      </c>
      <c r="J2339" s="5">
        <v>8.7255520000000004</v>
      </c>
      <c r="K2339" s="5">
        <v>0.63589130999999999</v>
      </c>
      <c r="L2339" s="5">
        <v>0.63589130999999999</v>
      </c>
      <c r="M2339" s="5">
        <v>14.199179000000001</v>
      </c>
      <c r="N2339" s="5" t="s">
        <v>42</v>
      </c>
      <c r="O2339" s="5" t="s">
        <v>42</v>
      </c>
      <c r="P2339" s="5">
        <v>1.4121699999999999</v>
      </c>
      <c r="Q2339" s="5">
        <v>4.171011</v>
      </c>
      <c r="R2339" s="5">
        <v>4.171011</v>
      </c>
      <c r="S2339" s="1" t="s">
        <v>49</v>
      </c>
      <c r="T2339" s="7">
        <v>383825</v>
      </c>
      <c r="U2339" s="7">
        <v>536934</v>
      </c>
      <c r="V2339" s="7">
        <v>547129</v>
      </c>
      <c r="W2339" s="7">
        <v>355560</v>
      </c>
      <c r="X2339" s="7">
        <v>439330</v>
      </c>
      <c r="Y2339" s="7">
        <v>423360</v>
      </c>
      <c r="Z2339" s="7">
        <v>406869</v>
      </c>
      <c r="AA2339" s="7">
        <v>383825</v>
      </c>
      <c r="AB2339" s="5">
        <v>35.075000000000003</v>
      </c>
      <c r="AC2339" s="5">
        <v>42.887</v>
      </c>
      <c r="AD2339" s="8">
        <v>23.21</v>
      </c>
      <c r="AE2339" s="5">
        <v>31.271999999999998</v>
      </c>
      <c r="AF2339" s="7">
        <v>42757895</v>
      </c>
      <c r="AG2339" s="7">
        <v>42757895</v>
      </c>
      <c r="AH2339" s="7">
        <v>42536983</v>
      </c>
      <c r="AI2339" s="5">
        <v>68.78</v>
      </c>
      <c r="AJ2339" s="7">
        <v>245</v>
      </c>
      <c r="AK2339" s="7">
        <v>29410555</v>
      </c>
      <c r="AL2339" s="6">
        <v>406.747975</v>
      </c>
      <c r="AM2339" s="7">
        <v>41843185</v>
      </c>
      <c r="AN2339" s="5">
        <v>97.860720000000001</v>
      </c>
    </row>
    <row r="2340" spans="1:40" x14ac:dyDescent="0.3">
      <c r="A2340" s="4" t="s">
        <v>2389</v>
      </c>
      <c r="B2340" s="2">
        <v>4681385</v>
      </c>
      <c r="C2340" s="1" t="s">
        <v>54</v>
      </c>
      <c r="D2340" s="5">
        <v>661.30345465000005</v>
      </c>
      <c r="E2340" s="6" t="s">
        <v>42</v>
      </c>
      <c r="F2340" s="6">
        <v>5193.0274550000004</v>
      </c>
      <c r="G2340" s="5">
        <v>0.44</v>
      </c>
      <c r="H2340" s="5">
        <v>10.870984999999999</v>
      </c>
      <c r="I2340" s="5">
        <v>0.44</v>
      </c>
      <c r="J2340" s="5">
        <v>10.870984999999999</v>
      </c>
      <c r="K2340" s="5">
        <v>1.38392238</v>
      </c>
      <c r="L2340" s="5">
        <v>1.3645370700000001</v>
      </c>
      <c r="M2340" s="5">
        <v>25.407125000000001</v>
      </c>
      <c r="N2340" s="5" t="s">
        <v>42</v>
      </c>
      <c r="O2340" s="5" t="s">
        <v>42</v>
      </c>
      <c r="P2340" s="5" t="s">
        <v>42</v>
      </c>
      <c r="Q2340" s="5" t="s">
        <v>42</v>
      </c>
      <c r="R2340" s="5">
        <v>15.2256940060691</v>
      </c>
      <c r="S2340" s="1" t="s">
        <v>49</v>
      </c>
      <c r="T2340" s="7">
        <v>131718</v>
      </c>
      <c r="U2340" s="7">
        <v>94328</v>
      </c>
      <c r="V2340" s="7">
        <v>85767</v>
      </c>
      <c r="W2340" s="7">
        <v>69955</v>
      </c>
      <c r="X2340" s="7">
        <v>161829</v>
      </c>
      <c r="Y2340" s="7">
        <v>151518</v>
      </c>
      <c r="Z2340" s="7">
        <v>139444</v>
      </c>
      <c r="AA2340" s="7">
        <v>131718</v>
      </c>
      <c r="AB2340" s="8">
        <v>76.41</v>
      </c>
      <c r="AC2340" s="5">
        <v>76.697999999999993</v>
      </c>
      <c r="AD2340" s="5" t="s">
        <v>42</v>
      </c>
      <c r="AE2340" s="5" t="s">
        <v>42</v>
      </c>
      <c r="AF2340" s="7">
        <v>33114845</v>
      </c>
      <c r="AG2340" s="7">
        <v>33098635</v>
      </c>
      <c r="AH2340" s="7">
        <v>32784157</v>
      </c>
      <c r="AI2340" s="5">
        <v>44.86</v>
      </c>
      <c r="AJ2340" s="7">
        <v>85</v>
      </c>
      <c r="AK2340" s="7">
        <v>14856238</v>
      </c>
      <c r="AL2340" s="6">
        <v>296.67907200000002</v>
      </c>
      <c r="AM2340" s="7">
        <v>3103306</v>
      </c>
      <c r="AN2340" s="5">
        <v>9.37134</v>
      </c>
    </row>
    <row r="2341" spans="1:40" x14ac:dyDescent="0.3">
      <c r="A2341" s="4" t="s">
        <v>2390</v>
      </c>
      <c r="B2341" s="2">
        <v>4632191</v>
      </c>
      <c r="C2341" s="1" t="s">
        <v>54</v>
      </c>
      <c r="D2341" s="5">
        <v>2083.3379097000002</v>
      </c>
      <c r="E2341" s="6">
        <v>2108.6929089999999</v>
      </c>
      <c r="F2341" s="6" t="s">
        <v>42</v>
      </c>
      <c r="G2341" s="5">
        <v>-0.113</v>
      </c>
      <c r="H2341" s="5" t="s">
        <v>799</v>
      </c>
      <c r="I2341" s="5">
        <v>-0.113</v>
      </c>
      <c r="J2341" s="5" t="s">
        <v>799</v>
      </c>
      <c r="K2341" s="5" t="s">
        <v>799</v>
      </c>
      <c r="L2341" s="5" t="s">
        <v>799</v>
      </c>
      <c r="M2341" s="5" t="s">
        <v>799</v>
      </c>
      <c r="N2341" s="5" t="s">
        <v>42</v>
      </c>
      <c r="O2341" s="5" t="s">
        <v>42</v>
      </c>
      <c r="P2341" s="5">
        <v>223.75773699999999</v>
      </c>
      <c r="Q2341" s="5" t="s">
        <v>799</v>
      </c>
      <c r="R2341" s="5">
        <v>-30.060628000000001</v>
      </c>
      <c r="S2341" s="1" t="s">
        <v>49</v>
      </c>
      <c r="T2341" s="7">
        <v>8758</v>
      </c>
      <c r="U2341" s="7">
        <v>7173</v>
      </c>
      <c r="V2341" s="7">
        <v>6279</v>
      </c>
      <c r="W2341" s="7">
        <v>5160</v>
      </c>
      <c r="X2341" s="7">
        <v>9424</v>
      </c>
      <c r="Y2341" s="7">
        <v>10116</v>
      </c>
      <c r="Z2341" s="7">
        <v>9640</v>
      </c>
      <c r="AA2341" s="7">
        <v>8758</v>
      </c>
      <c r="AB2341" s="5">
        <v>52.774999999999999</v>
      </c>
      <c r="AC2341" s="5">
        <v>64.272000000000006</v>
      </c>
      <c r="AD2341" s="5" t="s">
        <v>799</v>
      </c>
      <c r="AE2341" s="5" t="s">
        <v>799</v>
      </c>
      <c r="AF2341" s="7">
        <v>207963593</v>
      </c>
      <c r="AG2341" s="7">
        <v>186073087</v>
      </c>
      <c r="AH2341" s="7">
        <v>155288608</v>
      </c>
      <c r="AI2341" s="5">
        <v>34.729999999999997</v>
      </c>
      <c r="AJ2341" s="7">
        <v>116</v>
      </c>
      <c r="AK2341" s="7">
        <v>77792829</v>
      </c>
      <c r="AL2341" s="6">
        <v>723.47330899999997</v>
      </c>
      <c r="AM2341" s="7">
        <v>176616210</v>
      </c>
      <c r="AN2341" s="8">
        <v>78.841300000000004</v>
      </c>
    </row>
    <row r="2342" spans="1:40" x14ac:dyDescent="0.3">
      <c r="A2342" s="4" t="s">
        <v>2391</v>
      </c>
      <c r="B2342" s="2">
        <v>7269053</v>
      </c>
      <c r="C2342" s="1" t="s">
        <v>41</v>
      </c>
      <c r="D2342" s="5">
        <v>202.90385707999999</v>
      </c>
      <c r="E2342" s="6">
        <v>-121.35714299999999</v>
      </c>
      <c r="F2342" s="6" t="s">
        <v>42</v>
      </c>
      <c r="G2342" s="5">
        <v>-6.6980000000000004</v>
      </c>
      <c r="H2342" s="5" t="s">
        <v>42</v>
      </c>
      <c r="I2342" s="5">
        <v>-6.6980000000000004</v>
      </c>
      <c r="J2342" s="5" t="s">
        <v>42</v>
      </c>
      <c r="K2342" s="5" t="s">
        <v>42</v>
      </c>
      <c r="L2342" s="5" t="s">
        <v>42</v>
      </c>
      <c r="M2342" s="5" t="s">
        <v>42</v>
      </c>
      <c r="N2342" s="5" t="s">
        <v>42</v>
      </c>
      <c r="O2342" s="5" t="s">
        <v>42</v>
      </c>
      <c r="P2342" s="5" t="s">
        <v>42</v>
      </c>
      <c r="Q2342" s="5">
        <v>1.842457</v>
      </c>
      <c r="R2342" s="5" t="s">
        <v>42</v>
      </c>
      <c r="S2342" s="1"/>
      <c r="T2342" s="7" t="s">
        <v>42</v>
      </c>
      <c r="U2342" s="7" t="s">
        <v>42</v>
      </c>
      <c r="V2342" s="7" t="s">
        <v>42</v>
      </c>
      <c r="W2342" s="7" t="s">
        <v>42</v>
      </c>
      <c r="X2342" s="7" t="s">
        <v>42</v>
      </c>
      <c r="Y2342" s="7" t="s">
        <v>42</v>
      </c>
      <c r="Z2342" s="7" t="s">
        <v>42</v>
      </c>
      <c r="AA2342" s="7" t="s">
        <v>42</v>
      </c>
      <c r="AB2342" s="5" t="s">
        <v>42</v>
      </c>
      <c r="AC2342" s="5" t="s">
        <v>42</v>
      </c>
      <c r="AD2342" s="5" t="s">
        <v>42</v>
      </c>
      <c r="AE2342" s="5" t="s">
        <v>42</v>
      </c>
      <c r="AF2342" s="7">
        <v>34196821</v>
      </c>
      <c r="AG2342" s="7">
        <v>1723664</v>
      </c>
      <c r="AH2342" s="7">
        <v>1672701</v>
      </c>
      <c r="AI2342" s="8">
        <v>46.1</v>
      </c>
      <c r="AJ2342" s="7">
        <v>62</v>
      </c>
      <c r="AK2342" s="7">
        <v>16527896</v>
      </c>
      <c r="AL2342" s="6">
        <v>93.547891000000007</v>
      </c>
      <c r="AM2342" s="7">
        <v>24243248</v>
      </c>
      <c r="AN2342" s="8">
        <v>67.626499999999993</v>
      </c>
    </row>
    <row r="2343" spans="1:40" x14ac:dyDescent="0.3">
      <c r="A2343" s="4" t="s">
        <v>2392</v>
      </c>
      <c r="B2343" s="2">
        <v>4189232</v>
      </c>
      <c r="C2343" s="1" t="s">
        <v>41</v>
      </c>
      <c r="D2343" s="5">
        <v>655.55841859999998</v>
      </c>
      <c r="E2343" s="6">
        <v>1203.3274180000001</v>
      </c>
      <c r="F2343" s="6" t="s">
        <v>42</v>
      </c>
      <c r="G2343" s="5">
        <v>-0.36</v>
      </c>
      <c r="H2343" s="5" t="s">
        <v>799</v>
      </c>
      <c r="I2343" s="5">
        <v>-0.36</v>
      </c>
      <c r="J2343" s="5" t="s">
        <v>799</v>
      </c>
      <c r="K2343" s="5" t="s">
        <v>799</v>
      </c>
      <c r="L2343" s="5">
        <v>3.0627306299999999</v>
      </c>
      <c r="M2343" s="5">
        <v>26.602564000000001</v>
      </c>
      <c r="N2343" s="5" t="s">
        <v>42</v>
      </c>
      <c r="O2343" s="5" t="s">
        <v>42</v>
      </c>
      <c r="P2343" s="5">
        <v>1.329134</v>
      </c>
      <c r="Q2343" s="5" t="s">
        <v>799</v>
      </c>
      <c r="R2343" s="5" t="s">
        <v>799</v>
      </c>
      <c r="S2343" s="1" t="s">
        <v>49</v>
      </c>
      <c r="T2343" s="7">
        <v>1149100</v>
      </c>
      <c r="U2343" s="7">
        <v>1025536</v>
      </c>
      <c r="V2343" s="7">
        <v>563004</v>
      </c>
      <c r="W2343" s="7">
        <v>506510</v>
      </c>
      <c r="X2343" s="7">
        <v>905347</v>
      </c>
      <c r="Y2343" s="7">
        <v>949974</v>
      </c>
      <c r="Z2343" s="7">
        <v>1051361</v>
      </c>
      <c r="AA2343" s="7">
        <v>1149100</v>
      </c>
      <c r="AB2343" s="5">
        <v>29.238</v>
      </c>
      <c r="AC2343" s="5">
        <v>34.548999999999999</v>
      </c>
      <c r="AD2343" s="5">
        <v>-3.7709999999999999</v>
      </c>
      <c r="AE2343" s="5">
        <v>-2.4550000000000001</v>
      </c>
      <c r="AF2343" s="7">
        <v>78967000</v>
      </c>
      <c r="AG2343" s="7">
        <v>78855000</v>
      </c>
      <c r="AH2343" s="7">
        <v>78391000</v>
      </c>
      <c r="AI2343" s="5">
        <v>71.569999999999993</v>
      </c>
      <c r="AJ2343" s="7">
        <v>189</v>
      </c>
      <c r="AK2343" s="7">
        <v>56529006</v>
      </c>
      <c r="AL2343" s="6">
        <v>469.19074899999998</v>
      </c>
      <c r="AM2343" s="7">
        <v>62751202</v>
      </c>
      <c r="AN2343" s="5">
        <v>79.449060000000003</v>
      </c>
    </row>
    <row r="2344" spans="1:40" x14ac:dyDescent="0.3">
      <c r="A2344" s="4" t="s">
        <v>2393</v>
      </c>
      <c r="B2344" s="2">
        <v>5721238</v>
      </c>
      <c r="C2344" s="1" t="s">
        <v>54</v>
      </c>
      <c r="D2344" s="5">
        <v>639.10944006</v>
      </c>
      <c r="E2344" s="6">
        <v>752.78944000000001</v>
      </c>
      <c r="F2344" s="6" t="s">
        <v>42</v>
      </c>
      <c r="G2344" s="5">
        <v>0.16800000000000001</v>
      </c>
      <c r="H2344" s="5">
        <v>10.798387</v>
      </c>
      <c r="I2344" s="5">
        <v>0.16800000000000001</v>
      </c>
      <c r="J2344" s="5">
        <v>10.798387</v>
      </c>
      <c r="K2344" s="5">
        <v>1.17497367</v>
      </c>
      <c r="L2344" s="5">
        <v>1.17497367</v>
      </c>
      <c r="M2344" s="5" t="s">
        <v>799</v>
      </c>
      <c r="N2344" s="5" t="s">
        <v>42</v>
      </c>
      <c r="O2344" s="5" t="s">
        <v>42</v>
      </c>
      <c r="P2344" s="5">
        <v>11.193894999999999</v>
      </c>
      <c r="Q2344" s="5" t="s">
        <v>42</v>
      </c>
      <c r="R2344" s="5" t="s">
        <v>42</v>
      </c>
      <c r="S2344" s="1" t="s">
        <v>47</v>
      </c>
      <c r="T2344" s="7">
        <v>67250</v>
      </c>
      <c r="U2344" s="7">
        <v>68458</v>
      </c>
      <c r="V2344" s="7">
        <v>59031.267999999996</v>
      </c>
      <c r="W2344" s="7">
        <v>56976</v>
      </c>
      <c r="X2344" s="7">
        <v>67250</v>
      </c>
      <c r="Y2344" s="7">
        <v>67297</v>
      </c>
      <c r="Z2344" s="7">
        <v>67344</v>
      </c>
      <c r="AA2344" s="7">
        <v>67901</v>
      </c>
      <c r="AB2344" s="8">
        <v>100</v>
      </c>
      <c r="AC2344" s="8">
        <v>100</v>
      </c>
      <c r="AD2344" s="5" t="s">
        <v>42</v>
      </c>
      <c r="AE2344" s="5" t="s">
        <v>42</v>
      </c>
      <c r="AF2344" s="7">
        <v>57728000</v>
      </c>
      <c r="AG2344" s="7">
        <v>57728000</v>
      </c>
      <c r="AH2344" s="7">
        <v>49514000</v>
      </c>
      <c r="AI2344" s="8">
        <v>15.1</v>
      </c>
      <c r="AJ2344" s="7">
        <v>96</v>
      </c>
      <c r="AK2344" s="7">
        <v>8714516</v>
      </c>
      <c r="AL2344" s="6">
        <v>116.687369</v>
      </c>
      <c r="AM2344" s="7" t="s">
        <v>42</v>
      </c>
      <c r="AN2344" s="5" t="s">
        <v>42</v>
      </c>
    </row>
    <row r="2345" spans="1:40" x14ac:dyDescent="0.3">
      <c r="A2345" s="4" t="s">
        <v>2394</v>
      </c>
      <c r="B2345" s="2">
        <v>111741150</v>
      </c>
      <c r="C2345" s="1" t="s">
        <v>41</v>
      </c>
      <c r="D2345" s="5">
        <v>514.90360880000003</v>
      </c>
      <c r="E2345" s="6">
        <v>233.26960800000001</v>
      </c>
      <c r="F2345" s="6" t="s">
        <v>42</v>
      </c>
      <c r="G2345" s="5">
        <v>-0.78300000000000003</v>
      </c>
      <c r="H2345" s="5" t="s">
        <v>799</v>
      </c>
      <c r="I2345" s="5">
        <v>-0.78300000000000003</v>
      </c>
      <c r="J2345" s="5" t="s">
        <v>799</v>
      </c>
      <c r="K2345" s="5">
        <v>1.6037057699999999</v>
      </c>
      <c r="L2345" s="5">
        <v>1.6037057699999999</v>
      </c>
      <c r="M2345" s="5" t="s">
        <v>799</v>
      </c>
      <c r="N2345" s="5" t="s">
        <v>42</v>
      </c>
      <c r="O2345" s="5" t="s">
        <v>42</v>
      </c>
      <c r="P2345" s="5" t="s">
        <v>42</v>
      </c>
      <c r="Q2345" s="5" t="s">
        <v>799</v>
      </c>
      <c r="R2345" s="5">
        <v>-2.9687510000000001</v>
      </c>
      <c r="S2345" s="1" t="s">
        <v>49</v>
      </c>
      <c r="T2345" s="7" t="s">
        <v>42</v>
      </c>
      <c r="U2345" s="7" t="s">
        <v>42</v>
      </c>
      <c r="V2345" s="7" t="s">
        <v>42</v>
      </c>
      <c r="W2345" s="7" t="s">
        <v>42</v>
      </c>
      <c r="X2345" s="7" t="s">
        <v>42</v>
      </c>
      <c r="Y2345" s="7" t="s">
        <v>42</v>
      </c>
      <c r="Z2345" s="7" t="s">
        <v>42</v>
      </c>
      <c r="AA2345" s="7" t="s">
        <v>42</v>
      </c>
      <c r="AB2345" s="5" t="s">
        <v>42</v>
      </c>
      <c r="AC2345" s="5" t="s">
        <v>42</v>
      </c>
      <c r="AD2345" s="5" t="s">
        <v>42</v>
      </c>
      <c r="AE2345" s="5" t="s">
        <v>42</v>
      </c>
      <c r="AF2345" s="7">
        <v>25642610</v>
      </c>
      <c r="AG2345" s="7">
        <v>25647755</v>
      </c>
      <c r="AH2345" s="7">
        <v>19589325</v>
      </c>
      <c r="AI2345" s="8">
        <v>53.6</v>
      </c>
      <c r="AJ2345" s="7">
        <v>120</v>
      </c>
      <c r="AK2345" s="7">
        <v>13745384</v>
      </c>
      <c r="AL2345" s="6">
        <v>276.00731000000002</v>
      </c>
      <c r="AM2345" s="7">
        <v>12732597</v>
      </c>
      <c r="AN2345" s="5">
        <v>49.654060000000001</v>
      </c>
    </row>
    <row r="2346" spans="1:40" x14ac:dyDescent="0.3">
      <c r="A2346" s="4" t="s">
        <v>2395</v>
      </c>
      <c r="B2346" s="2">
        <v>27491243</v>
      </c>
      <c r="C2346" s="1" t="s">
        <v>41</v>
      </c>
      <c r="D2346" s="5">
        <v>649.30829963999997</v>
      </c>
      <c r="E2346" s="6">
        <v>430.26822900000002</v>
      </c>
      <c r="F2346" s="6">
        <v>677.27916568696651</v>
      </c>
      <c r="G2346" s="5">
        <v>0.13704992678694633</v>
      </c>
      <c r="H2346" s="5">
        <v>16.730034</v>
      </c>
      <c r="I2346" s="5">
        <v>0.13704992678694633</v>
      </c>
      <c r="J2346" s="5">
        <v>16.730034</v>
      </c>
      <c r="K2346" s="5">
        <v>2.68187621</v>
      </c>
      <c r="L2346" s="5">
        <v>2.2029039299999997</v>
      </c>
      <c r="M2346" s="5">
        <v>11.388728</v>
      </c>
      <c r="N2346" s="5" t="s">
        <v>42</v>
      </c>
      <c r="O2346" s="5" t="s">
        <v>42</v>
      </c>
      <c r="P2346" s="5">
        <v>4.8773460000000002</v>
      </c>
      <c r="Q2346" s="5">
        <v>10.967385</v>
      </c>
      <c r="R2346" s="5">
        <v>10.967385</v>
      </c>
      <c r="S2346" s="1" t="s">
        <v>49</v>
      </c>
      <c r="T2346" s="7">
        <v>91045.60784444536</v>
      </c>
      <c r="U2346" s="7">
        <v>79181.110303530542</v>
      </c>
      <c r="V2346" s="7">
        <v>86385.519978230019</v>
      </c>
      <c r="W2346" s="7">
        <v>66558.10063557206</v>
      </c>
      <c r="X2346" s="7">
        <v>93199.844617335169</v>
      </c>
      <c r="Y2346" s="7">
        <v>95074.632784188929</v>
      </c>
      <c r="Z2346" s="7">
        <v>93501.368340252055</v>
      </c>
      <c r="AA2346" s="7">
        <v>91045.60784444536</v>
      </c>
      <c r="AB2346" s="8">
        <v>100</v>
      </c>
      <c r="AC2346" s="8">
        <v>100</v>
      </c>
      <c r="AD2346" s="5">
        <v>46.347999999999999</v>
      </c>
      <c r="AE2346" s="5">
        <v>42.543999999999997</v>
      </c>
      <c r="AF2346" s="7">
        <v>52870614</v>
      </c>
      <c r="AG2346" s="7">
        <v>53245448</v>
      </c>
      <c r="AH2346" s="7">
        <v>53872066</v>
      </c>
      <c r="AI2346" s="8">
        <v>13.8</v>
      </c>
      <c r="AJ2346" s="7">
        <v>54</v>
      </c>
      <c r="AK2346" s="7">
        <v>8948524</v>
      </c>
      <c r="AL2346" s="6">
        <v>89.574725000000001</v>
      </c>
      <c r="AM2346" s="7">
        <v>22158088</v>
      </c>
      <c r="AN2346" s="5">
        <v>34.15981</v>
      </c>
    </row>
    <row r="2347" spans="1:40" x14ac:dyDescent="0.3">
      <c r="A2347" s="4" t="s">
        <v>2396</v>
      </c>
      <c r="B2347" s="2">
        <v>100774</v>
      </c>
      <c r="C2347" s="1" t="s">
        <v>41</v>
      </c>
      <c r="D2347" s="5">
        <v>621.86193890000004</v>
      </c>
      <c r="E2347" s="6" t="s">
        <v>42</v>
      </c>
      <c r="F2347" s="6">
        <v>400.23593899999997</v>
      </c>
      <c r="G2347" s="5">
        <v>0.77</v>
      </c>
      <c r="H2347" s="5">
        <v>12.0723684210526</v>
      </c>
      <c r="I2347" s="5">
        <v>0.77</v>
      </c>
      <c r="J2347" s="5">
        <v>12.0723684210526</v>
      </c>
      <c r="K2347" s="5">
        <v>1.6207481612568599</v>
      </c>
      <c r="L2347" s="5">
        <v>1.3050570494376701</v>
      </c>
      <c r="M2347" s="5">
        <v>12.716563000000001</v>
      </c>
      <c r="N2347" s="5" t="s">
        <v>42</v>
      </c>
      <c r="O2347" s="5" t="s">
        <v>42</v>
      </c>
      <c r="P2347" s="5" t="s">
        <v>42</v>
      </c>
      <c r="Q2347" s="5" t="s">
        <v>42</v>
      </c>
      <c r="R2347" s="5" t="s">
        <v>42</v>
      </c>
      <c r="S2347" s="1" t="s">
        <v>49</v>
      </c>
      <c r="T2347" s="7">
        <v>230598</v>
      </c>
      <c r="U2347" s="7">
        <v>200203</v>
      </c>
      <c r="V2347" s="7">
        <v>210406</v>
      </c>
      <c r="W2347" s="7">
        <v>212491</v>
      </c>
      <c r="X2347" s="7">
        <v>231379</v>
      </c>
      <c r="Y2347" s="7">
        <v>227663</v>
      </c>
      <c r="Z2347" s="7">
        <v>228892</v>
      </c>
      <c r="AA2347" s="7">
        <v>230598</v>
      </c>
      <c r="AB2347" s="5" t="s">
        <v>42</v>
      </c>
      <c r="AC2347" s="5" t="s">
        <v>42</v>
      </c>
      <c r="AD2347" s="5" t="s">
        <v>42</v>
      </c>
      <c r="AE2347" s="5" t="s">
        <v>42</v>
      </c>
      <c r="AF2347" s="7">
        <v>16944370</v>
      </c>
      <c r="AG2347" s="7">
        <v>16941553</v>
      </c>
      <c r="AH2347" s="7">
        <v>16957753</v>
      </c>
      <c r="AI2347" s="5">
        <v>47.04</v>
      </c>
      <c r="AJ2347" s="7">
        <v>136</v>
      </c>
      <c r="AK2347" s="7">
        <v>7970800</v>
      </c>
      <c r="AL2347" s="6">
        <v>292.52836000000002</v>
      </c>
      <c r="AM2347" s="7">
        <v>13640137</v>
      </c>
      <c r="AN2347" s="5">
        <v>80.49906</v>
      </c>
    </row>
    <row r="2348" spans="1:40" x14ac:dyDescent="0.3">
      <c r="A2348" s="4" t="s">
        <v>2397</v>
      </c>
      <c r="B2348" s="2">
        <v>4991396</v>
      </c>
      <c r="C2348" s="1" t="s">
        <v>41</v>
      </c>
      <c r="D2348" s="5">
        <v>632.23066763999998</v>
      </c>
      <c r="E2348" s="6">
        <v>628.55766700000004</v>
      </c>
      <c r="F2348" s="6" t="s">
        <v>42</v>
      </c>
      <c r="G2348" s="5">
        <v>1.54</v>
      </c>
      <c r="H2348" s="5">
        <v>19.423714</v>
      </c>
      <c r="I2348" s="5">
        <v>1.54</v>
      </c>
      <c r="J2348" s="5">
        <v>19.423714</v>
      </c>
      <c r="K2348" s="5">
        <v>1.62389614</v>
      </c>
      <c r="L2348" s="5">
        <v>1.47378155</v>
      </c>
      <c r="M2348" s="5">
        <v>14.639374</v>
      </c>
      <c r="N2348" s="5" t="s">
        <v>42</v>
      </c>
      <c r="O2348" s="5" t="s">
        <v>42</v>
      </c>
      <c r="P2348" s="5">
        <v>1.0984929999999999</v>
      </c>
      <c r="Q2348" s="5">
        <v>9.7713260000000002</v>
      </c>
      <c r="R2348" s="5">
        <v>9.7713260000000002</v>
      </c>
      <c r="S2348" s="1" t="s">
        <v>49</v>
      </c>
      <c r="T2348" s="7">
        <v>669679</v>
      </c>
      <c r="U2348" s="7">
        <v>637021</v>
      </c>
      <c r="V2348" s="7">
        <v>517417</v>
      </c>
      <c r="W2348" s="7">
        <v>466449</v>
      </c>
      <c r="X2348" s="7">
        <v>572200</v>
      </c>
      <c r="Y2348" s="7">
        <v>585667</v>
      </c>
      <c r="Z2348" s="7">
        <v>628759</v>
      </c>
      <c r="AA2348" s="7">
        <v>669679</v>
      </c>
      <c r="AB2348" s="5">
        <v>35.069000000000003</v>
      </c>
      <c r="AC2348" s="5">
        <v>31.856000000000002</v>
      </c>
      <c r="AD2348" s="5">
        <v>15.493</v>
      </c>
      <c r="AE2348" s="8">
        <v>10.737</v>
      </c>
      <c r="AF2348" s="7">
        <v>4897450</v>
      </c>
      <c r="AG2348" s="7">
        <v>4913496</v>
      </c>
      <c r="AH2348" s="7">
        <v>4893469</v>
      </c>
      <c r="AI2348" s="5">
        <v>42.49</v>
      </c>
      <c r="AJ2348" s="7">
        <v>161</v>
      </c>
      <c r="AK2348" s="7">
        <v>2080937</v>
      </c>
      <c r="AL2348" s="6">
        <v>268.62815699999999</v>
      </c>
      <c r="AM2348" s="7">
        <v>2438983</v>
      </c>
      <c r="AN2348" s="8">
        <v>49.799599999999998</v>
      </c>
    </row>
    <row r="2349" spans="1:40" x14ac:dyDescent="0.3">
      <c r="A2349" s="4" t="s">
        <v>2398</v>
      </c>
      <c r="B2349" s="2">
        <v>20083430</v>
      </c>
      <c r="C2349" s="1" t="s">
        <v>41</v>
      </c>
      <c r="D2349" s="5">
        <v>354.55191938000002</v>
      </c>
      <c r="E2349" s="6">
        <v>259.88191899999998</v>
      </c>
      <c r="F2349" s="6" t="s">
        <v>42</v>
      </c>
      <c r="G2349" s="5">
        <v>-9.5000000000000001E-2</v>
      </c>
      <c r="H2349" s="5" t="s">
        <v>799</v>
      </c>
      <c r="I2349" s="5">
        <v>-9.5000000000000001E-2</v>
      </c>
      <c r="J2349" s="5" t="s">
        <v>799</v>
      </c>
      <c r="K2349" s="5">
        <v>3.9953810600000002</v>
      </c>
      <c r="L2349" s="5">
        <v>3.9953810600000002</v>
      </c>
      <c r="M2349" s="5" t="s">
        <v>799</v>
      </c>
      <c r="N2349" s="5" t="s">
        <v>42</v>
      </c>
      <c r="O2349" s="5" t="s">
        <v>42</v>
      </c>
      <c r="P2349" s="5">
        <v>26.210985000000001</v>
      </c>
      <c r="Q2349" s="5" t="s">
        <v>799</v>
      </c>
      <c r="R2349" s="5">
        <v>-3.3462339999999999</v>
      </c>
      <c r="S2349" s="1" t="s">
        <v>49</v>
      </c>
      <c r="T2349" s="7">
        <v>15451</v>
      </c>
      <c r="U2349" s="7">
        <v>2502</v>
      </c>
      <c r="V2349" s="7" t="s">
        <v>42</v>
      </c>
      <c r="W2349" s="7" t="s">
        <v>42</v>
      </c>
      <c r="X2349" s="7">
        <v>9915</v>
      </c>
      <c r="Y2349" s="7">
        <v>12873</v>
      </c>
      <c r="Z2349" s="7">
        <v>14156</v>
      </c>
      <c r="AA2349" s="7">
        <v>15451</v>
      </c>
      <c r="AB2349" s="8">
        <v>100</v>
      </c>
      <c r="AC2349" s="8">
        <v>100</v>
      </c>
      <c r="AD2349" s="5" t="s">
        <v>799</v>
      </c>
      <c r="AE2349" s="5" t="s">
        <v>799</v>
      </c>
      <c r="AF2349" s="7">
        <v>204943306</v>
      </c>
      <c r="AG2349" s="7">
        <v>201381450</v>
      </c>
      <c r="AH2349" s="7">
        <v>186960193</v>
      </c>
      <c r="AI2349" s="8">
        <v>56.51</v>
      </c>
      <c r="AJ2349" s="7">
        <v>141</v>
      </c>
      <c r="AK2349" s="7">
        <v>115813036</v>
      </c>
      <c r="AL2349" s="6">
        <v>200.35655199999999</v>
      </c>
      <c r="AM2349" s="7">
        <v>126092455</v>
      </c>
      <c r="AN2349" s="5">
        <v>61.525530000000003</v>
      </c>
    </row>
    <row r="2350" spans="1:40" x14ac:dyDescent="0.3">
      <c r="A2350" s="4" t="s">
        <v>2399</v>
      </c>
      <c r="B2350" s="2">
        <v>4094418</v>
      </c>
      <c r="C2350" s="1" t="s">
        <v>41</v>
      </c>
      <c r="D2350" s="5">
        <v>700.66725120000001</v>
      </c>
      <c r="E2350" s="6">
        <v>717.73525099999995</v>
      </c>
      <c r="F2350" s="6" t="s">
        <v>42</v>
      </c>
      <c r="G2350" s="5">
        <v>0.04</v>
      </c>
      <c r="H2350" s="5">
        <v>56.470587999999999</v>
      </c>
      <c r="I2350" s="5">
        <v>0.04</v>
      </c>
      <c r="J2350" s="5">
        <v>56.470587999999999</v>
      </c>
      <c r="K2350" s="5">
        <v>12.339331620000001</v>
      </c>
      <c r="L2350" s="5">
        <v>3.7617554900000001</v>
      </c>
      <c r="M2350" s="5" t="s">
        <v>799</v>
      </c>
      <c r="N2350" s="5" t="s">
        <v>42</v>
      </c>
      <c r="O2350" s="5" t="s">
        <v>42</v>
      </c>
      <c r="P2350" s="5">
        <v>2.5934520000000001</v>
      </c>
      <c r="Q2350" s="5">
        <v>22.661864999999999</v>
      </c>
      <c r="R2350" s="5">
        <v>22.661864999999999</v>
      </c>
      <c r="S2350" s="1" t="s">
        <v>47</v>
      </c>
      <c r="T2350" s="7">
        <v>268596</v>
      </c>
      <c r="U2350" s="7">
        <v>243641</v>
      </c>
      <c r="V2350" s="7">
        <v>205202</v>
      </c>
      <c r="W2350" s="7">
        <v>166939</v>
      </c>
      <c r="X2350" s="7">
        <v>276749</v>
      </c>
      <c r="Y2350" s="7">
        <v>268596</v>
      </c>
      <c r="Z2350" s="7">
        <v>260112</v>
      </c>
      <c r="AA2350" s="7">
        <v>252571</v>
      </c>
      <c r="AB2350" s="5">
        <v>38.218000000000004</v>
      </c>
      <c r="AC2350" s="5">
        <v>38.725999999999999</v>
      </c>
      <c r="AD2350" s="8">
        <v>10.263999999999999</v>
      </c>
      <c r="AE2350" s="8">
        <v>10.531000000000001</v>
      </c>
      <c r="AF2350" s="7">
        <v>72986172</v>
      </c>
      <c r="AG2350" s="7">
        <v>72935497</v>
      </c>
      <c r="AH2350" s="7">
        <v>72695265</v>
      </c>
      <c r="AI2350" s="5">
        <v>56.49</v>
      </c>
      <c r="AJ2350" s="7">
        <v>173</v>
      </c>
      <c r="AK2350" s="7">
        <v>41229710</v>
      </c>
      <c r="AL2350" s="6">
        <v>395.80521599999997</v>
      </c>
      <c r="AM2350" s="7">
        <v>49492754</v>
      </c>
      <c r="AN2350" s="5">
        <v>67.811139999999995</v>
      </c>
    </row>
    <row r="2351" spans="1:40" x14ac:dyDescent="0.3">
      <c r="A2351" s="4" t="s">
        <v>2400</v>
      </c>
      <c r="B2351" s="2">
        <v>27722606</v>
      </c>
      <c r="C2351" s="1" t="s">
        <v>41</v>
      </c>
      <c r="D2351" s="5">
        <v>535.04821379999998</v>
      </c>
      <c r="E2351" s="6">
        <v>589.08921299999997</v>
      </c>
      <c r="F2351" s="6" t="s">
        <v>42</v>
      </c>
      <c r="G2351" s="5">
        <v>-0.04</v>
      </c>
      <c r="H2351" s="5" t="s">
        <v>799</v>
      </c>
      <c r="I2351" s="5">
        <v>-0.04</v>
      </c>
      <c r="J2351" s="5" t="s">
        <v>799</v>
      </c>
      <c r="K2351" s="5">
        <v>4.5930232599999998</v>
      </c>
      <c r="L2351" s="5">
        <v>2.05194805</v>
      </c>
      <c r="M2351" s="5" t="s">
        <v>799</v>
      </c>
      <c r="N2351" s="5" t="s">
        <v>42</v>
      </c>
      <c r="O2351" s="5" t="s">
        <v>42</v>
      </c>
      <c r="P2351" s="5">
        <v>0.74898900000000002</v>
      </c>
      <c r="Q2351" s="5">
        <v>50.569938</v>
      </c>
      <c r="R2351" s="5">
        <v>50.569938</v>
      </c>
      <c r="S2351" s="1" t="s">
        <v>47</v>
      </c>
      <c r="T2351" s="7">
        <v>763855</v>
      </c>
      <c r="U2351" s="7">
        <v>688087</v>
      </c>
      <c r="V2351" s="7">
        <v>698640</v>
      </c>
      <c r="W2351" s="7">
        <v>637800</v>
      </c>
      <c r="X2351" s="7">
        <v>786512</v>
      </c>
      <c r="Y2351" s="7">
        <v>763855</v>
      </c>
      <c r="Z2351" s="7">
        <v>741328</v>
      </c>
      <c r="AA2351" s="7">
        <v>720795</v>
      </c>
      <c r="AB2351" s="5">
        <v>70.049000000000007</v>
      </c>
      <c r="AC2351" s="5">
        <v>69.876999999999995</v>
      </c>
      <c r="AD2351" s="5">
        <v>-0.55400000000000005</v>
      </c>
      <c r="AE2351" s="5">
        <v>0.34699999999999998</v>
      </c>
      <c r="AF2351" s="7">
        <v>135538698</v>
      </c>
      <c r="AG2351" s="7">
        <v>136116299</v>
      </c>
      <c r="AH2351" s="7">
        <v>135884840</v>
      </c>
      <c r="AI2351" s="5">
        <v>11.85</v>
      </c>
      <c r="AJ2351" s="7">
        <v>63</v>
      </c>
      <c r="AK2351" s="7">
        <v>16053150</v>
      </c>
      <c r="AL2351" s="6">
        <v>63.409942000000001</v>
      </c>
      <c r="AM2351" s="7">
        <v>21518199</v>
      </c>
      <c r="AN2351" s="5">
        <v>15.88584</v>
      </c>
    </row>
    <row r="2352" spans="1:40" x14ac:dyDescent="0.3">
      <c r="A2352" s="4" t="s">
        <v>2401</v>
      </c>
      <c r="B2352" s="2">
        <v>4137151</v>
      </c>
      <c r="C2352" s="1" t="s">
        <v>41</v>
      </c>
      <c r="D2352" s="5">
        <v>614.10054819000004</v>
      </c>
      <c r="E2352" s="6">
        <v>588.30054800000005</v>
      </c>
      <c r="F2352" s="6">
        <v>588.40054800000007</v>
      </c>
      <c r="G2352" s="5">
        <v>-0.04</v>
      </c>
      <c r="H2352" s="5" t="s">
        <v>799</v>
      </c>
      <c r="I2352" s="5">
        <v>-0.04</v>
      </c>
      <c r="J2352" s="5" t="s">
        <v>799</v>
      </c>
      <c r="K2352" s="5">
        <v>29.144144139999998</v>
      </c>
      <c r="L2352" s="5">
        <v>1.5959546099999999</v>
      </c>
      <c r="M2352" s="5">
        <v>15.441527000000001</v>
      </c>
      <c r="N2352" s="5">
        <v>50.521111929783302</v>
      </c>
      <c r="O2352" s="5">
        <v>24.262499999999999</v>
      </c>
      <c r="P2352" s="5">
        <v>2.3982899999999998</v>
      </c>
      <c r="Q2352" s="5">
        <v>22.200021</v>
      </c>
      <c r="R2352" s="5">
        <v>22.200021</v>
      </c>
      <c r="S2352" s="1" t="s">
        <v>49</v>
      </c>
      <c r="T2352" s="7">
        <v>165200</v>
      </c>
      <c r="U2352" s="7">
        <v>249200</v>
      </c>
      <c r="V2352" s="7">
        <v>114600</v>
      </c>
      <c r="W2352" s="7">
        <v>90400</v>
      </c>
      <c r="X2352" s="7">
        <v>245300</v>
      </c>
      <c r="Y2352" s="7">
        <v>207600</v>
      </c>
      <c r="Z2352" s="7">
        <v>167700</v>
      </c>
      <c r="AA2352" s="7">
        <v>165200</v>
      </c>
      <c r="AB2352" s="5">
        <v>51.512999999999998</v>
      </c>
      <c r="AC2352" s="8">
        <v>50.02</v>
      </c>
      <c r="AD2352" s="5">
        <v>-2.1789999999999998</v>
      </c>
      <c r="AE2352" s="8">
        <v>9.0090000000000003</v>
      </c>
      <c r="AF2352" s="7">
        <v>95084232</v>
      </c>
      <c r="AG2352" s="7">
        <v>95238849</v>
      </c>
      <c r="AH2352" s="7">
        <v>96784236</v>
      </c>
      <c r="AI2352" s="5">
        <v>76.41</v>
      </c>
      <c r="AJ2352" s="7">
        <v>131</v>
      </c>
      <c r="AK2352" s="7">
        <v>72520292</v>
      </c>
      <c r="AL2352" s="6">
        <v>469.20628900000003</v>
      </c>
      <c r="AM2352" s="7">
        <v>90150255</v>
      </c>
      <c r="AN2352" s="5">
        <v>94.979910000000004</v>
      </c>
    </row>
    <row r="2353" spans="1:40" x14ac:dyDescent="0.3">
      <c r="A2353" s="4" t="s">
        <v>2402</v>
      </c>
      <c r="B2353" s="2">
        <v>4398473</v>
      </c>
      <c r="C2353" s="1" t="s">
        <v>54</v>
      </c>
      <c r="D2353" s="5">
        <v>786.47624159999998</v>
      </c>
      <c r="E2353" s="6">
        <v>769.03124100000002</v>
      </c>
      <c r="F2353" s="6" t="s">
        <v>42</v>
      </c>
      <c r="G2353" s="5">
        <v>114.76900000000001</v>
      </c>
      <c r="H2353" s="5">
        <v>6.8669789999999997</v>
      </c>
      <c r="I2353" s="5">
        <v>114.76900000000001</v>
      </c>
      <c r="J2353" s="5">
        <v>6.8669789999999997</v>
      </c>
      <c r="K2353" s="5">
        <v>1.46546211</v>
      </c>
      <c r="L2353" s="5">
        <v>1.2807582</v>
      </c>
      <c r="M2353" s="5">
        <v>13.510954999999999</v>
      </c>
      <c r="N2353" s="5" t="s">
        <v>42</v>
      </c>
      <c r="O2353" s="5" t="s">
        <v>42</v>
      </c>
      <c r="P2353" s="5">
        <v>2.126369</v>
      </c>
      <c r="Q2353" s="5">
        <v>7.5653329999999999</v>
      </c>
      <c r="R2353" s="5">
        <v>7.5653329999999999</v>
      </c>
      <c r="S2353" s="1" t="s">
        <v>43</v>
      </c>
      <c r="T2353" s="7">
        <v>365318</v>
      </c>
      <c r="U2353" s="7">
        <v>368231</v>
      </c>
      <c r="V2353" s="7">
        <v>366106</v>
      </c>
      <c r="W2353" s="7">
        <v>433683</v>
      </c>
      <c r="X2353" s="7">
        <v>361664</v>
      </c>
      <c r="Y2353" s="7">
        <v>362194</v>
      </c>
      <c r="Z2353" s="7">
        <v>364593</v>
      </c>
      <c r="AA2353" s="7">
        <v>365318</v>
      </c>
      <c r="AB2353" s="5">
        <v>42.526000000000003</v>
      </c>
      <c r="AC2353" s="5">
        <v>39.317</v>
      </c>
      <c r="AD2353" s="5">
        <v>21.448</v>
      </c>
      <c r="AE2353" s="5">
        <v>17.513999999999999</v>
      </c>
      <c r="AF2353" s="7">
        <v>620592</v>
      </c>
      <c r="AG2353" s="7">
        <v>620592</v>
      </c>
      <c r="AH2353" s="7">
        <v>620592</v>
      </c>
      <c r="AI2353" s="5">
        <v>16.45</v>
      </c>
      <c r="AJ2353" s="7">
        <v>21</v>
      </c>
      <c r="AK2353" s="7">
        <v>102085</v>
      </c>
      <c r="AL2353" s="6">
        <v>126.77936099999999</v>
      </c>
      <c r="AM2353" s="7">
        <v>185317</v>
      </c>
      <c r="AN2353" s="5">
        <v>29.861329999999999</v>
      </c>
    </row>
    <row r="2354" spans="1:40" x14ac:dyDescent="0.3">
      <c r="A2354" s="4" t="s">
        <v>2403</v>
      </c>
      <c r="B2354" s="2">
        <v>5721153</v>
      </c>
      <c r="C2354" s="1" t="s">
        <v>54</v>
      </c>
      <c r="D2354" s="5">
        <v>607.44982640000001</v>
      </c>
      <c r="E2354" s="6">
        <v>923.94541600000002</v>
      </c>
      <c r="F2354" s="6" t="s">
        <v>42</v>
      </c>
      <c r="G2354" s="5">
        <v>0.126</v>
      </c>
      <c r="H2354" s="5">
        <v>22.577518999999999</v>
      </c>
      <c r="I2354" s="5">
        <v>0.126</v>
      </c>
      <c r="J2354" s="5">
        <v>22.577518999999999</v>
      </c>
      <c r="K2354" s="5">
        <v>0.85598823999999996</v>
      </c>
      <c r="L2354" s="5">
        <v>0.85598823999999996</v>
      </c>
      <c r="M2354" s="5">
        <v>6.5968289999999996</v>
      </c>
      <c r="N2354" s="5" t="s">
        <v>42</v>
      </c>
      <c r="O2354" s="5" t="s">
        <v>42</v>
      </c>
      <c r="P2354" s="5">
        <v>19.839943999999999</v>
      </c>
      <c r="Q2354" s="5" t="s">
        <v>42</v>
      </c>
      <c r="R2354" s="5" t="s">
        <v>42</v>
      </c>
      <c r="S2354" s="1" t="s">
        <v>80</v>
      </c>
      <c r="T2354" s="7">
        <v>46569.96</v>
      </c>
      <c r="U2354" s="7">
        <v>48464.620999999999</v>
      </c>
      <c r="V2354" s="7">
        <v>52167.59</v>
      </c>
      <c r="W2354" s="7">
        <v>20679.433000000001</v>
      </c>
      <c r="X2354" s="7">
        <v>46569.96</v>
      </c>
      <c r="Y2354" s="7">
        <v>46953.379000000001</v>
      </c>
      <c r="Z2354" s="7">
        <v>47336.798000000003</v>
      </c>
      <c r="AA2354" s="7">
        <v>47900.709000000003</v>
      </c>
      <c r="AB2354" s="8">
        <v>100</v>
      </c>
      <c r="AC2354" s="8">
        <v>100</v>
      </c>
      <c r="AD2354" s="5" t="s">
        <v>42</v>
      </c>
      <c r="AE2354" s="5" t="s">
        <v>42</v>
      </c>
      <c r="AF2354" s="7">
        <v>52141616</v>
      </c>
      <c r="AG2354" s="7">
        <v>52141616</v>
      </c>
      <c r="AH2354" s="7">
        <v>52779127</v>
      </c>
      <c r="AI2354" s="5">
        <v>46.75</v>
      </c>
      <c r="AJ2354" s="7">
        <v>113</v>
      </c>
      <c r="AK2354" s="7">
        <v>24377139</v>
      </c>
      <c r="AL2354" s="6">
        <v>283.99366900000001</v>
      </c>
      <c r="AM2354" s="7" t="s">
        <v>42</v>
      </c>
      <c r="AN2354" s="5" t="s">
        <v>42</v>
      </c>
    </row>
    <row r="2355" spans="1:40" x14ac:dyDescent="0.3">
      <c r="A2355" s="4" t="s">
        <v>2404</v>
      </c>
      <c r="B2355" s="2">
        <v>4812189</v>
      </c>
      <c r="C2355" s="1" t="s">
        <v>41</v>
      </c>
      <c r="D2355" s="5">
        <v>606.37339199999997</v>
      </c>
      <c r="E2355" s="6">
        <v>482.37639200000001</v>
      </c>
      <c r="F2355" s="6" t="s">
        <v>42</v>
      </c>
      <c r="G2355" s="5">
        <v>-0.104</v>
      </c>
      <c r="H2355" s="5" t="s">
        <v>799</v>
      </c>
      <c r="I2355" s="5">
        <v>-0.104</v>
      </c>
      <c r="J2355" s="5" t="s">
        <v>799</v>
      </c>
      <c r="K2355" s="5">
        <v>5.6737588700000003</v>
      </c>
      <c r="L2355" s="5">
        <v>5.6737588700000003</v>
      </c>
      <c r="M2355" s="5" t="s">
        <v>799</v>
      </c>
      <c r="N2355" s="5" t="s">
        <v>42</v>
      </c>
      <c r="O2355" s="5" t="s">
        <v>42</v>
      </c>
      <c r="P2355" s="5">
        <v>71.547967</v>
      </c>
      <c r="Q2355" s="5" t="s">
        <v>799</v>
      </c>
      <c r="R2355" s="5">
        <v>-6.2961090000000004</v>
      </c>
      <c r="S2355" s="1" t="s">
        <v>49</v>
      </c>
      <c r="T2355" s="7">
        <v>18141</v>
      </c>
      <c r="U2355" s="7">
        <v>39019</v>
      </c>
      <c r="V2355" s="7">
        <v>10988</v>
      </c>
      <c r="W2355" s="7">
        <v>6914</v>
      </c>
      <c r="X2355" s="7">
        <v>6742</v>
      </c>
      <c r="Y2355" s="7">
        <v>10061</v>
      </c>
      <c r="Z2355" s="7">
        <v>12986</v>
      </c>
      <c r="AA2355" s="7">
        <v>18141</v>
      </c>
      <c r="AB2355" s="5" t="s">
        <v>799</v>
      </c>
      <c r="AC2355" s="5" t="s">
        <v>799</v>
      </c>
      <c r="AD2355" s="5" t="s">
        <v>799</v>
      </c>
      <c r="AE2355" s="5" t="s">
        <v>799</v>
      </c>
      <c r="AF2355" s="7">
        <v>189438135</v>
      </c>
      <c r="AG2355" s="7">
        <v>188739044</v>
      </c>
      <c r="AH2355" s="7">
        <v>167695247</v>
      </c>
      <c r="AI2355" s="8">
        <v>47.3</v>
      </c>
      <c r="AJ2355" s="7">
        <v>166</v>
      </c>
      <c r="AK2355" s="7">
        <v>89625731</v>
      </c>
      <c r="AL2355" s="6">
        <v>286.80233900000002</v>
      </c>
      <c r="AM2355" s="7">
        <v>136219189</v>
      </c>
      <c r="AN2355" s="5">
        <v>71.886629999999997</v>
      </c>
    </row>
    <row r="2356" spans="1:40" x14ac:dyDescent="0.3">
      <c r="A2356" s="4" t="s">
        <v>2405</v>
      </c>
      <c r="B2356" s="2">
        <v>4161046</v>
      </c>
      <c r="C2356" s="1" t="s">
        <v>54</v>
      </c>
      <c r="D2356" s="5">
        <v>492.42360231999999</v>
      </c>
      <c r="E2356" s="6" t="s">
        <v>42</v>
      </c>
      <c r="F2356" s="6">
        <v>1381.1506019999997</v>
      </c>
      <c r="G2356" s="5">
        <v>-1.23</v>
      </c>
      <c r="H2356" s="5" t="s">
        <v>799</v>
      </c>
      <c r="I2356" s="5">
        <v>-1.23</v>
      </c>
      <c r="J2356" s="5" t="s">
        <v>799</v>
      </c>
      <c r="K2356" s="5">
        <v>0.43367751464478999</v>
      </c>
      <c r="L2356" s="5">
        <v>0.43188288194817803</v>
      </c>
      <c r="M2356" s="5" t="s">
        <v>799</v>
      </c>
      <c r="N2356" s="5" t="s">
        <v>42</v>
      </c>
      <c r="O2356" s="5" t="s">
        <v>42</v>
      </c>
      <c r="P2356" s="5" t="s">
        <v>42</v>
      </c>
      <c r="Q2356" s="5" t="s">
        <v>42</v>
      </c>
      <c r="R2356" s="5" t="s">
        <v>42</v>
      </c>
      <c r="S2356" s="1" t="s">
        <v>49</v>
      </c>
      <c r="T2356" s="7">
        <v>251656</v>
      </c>
      <c r="U2356" s="7">
        <v>372051</v>
      </c>
      <c r="V2356" s="7">
        <v>302668</v>
      </c>
      <c r="W2356" s="7">
        <v>251291</v>
      </c>
      <c r="X2356" s="7">
        <v>225302</v>
      </c>
      <c r="Y2356" s="7">
        <v>228017</v>
      </c>
      <c r="Z2356" s="7">
        <v>231593</v>
      </c>
      <c r="AA2356" s="7">
        <v>251656</v>
      </c>
      <c r="AB2356" s="5" t="s">
        <v>42</v>
      </c>
      <c r="AC2356" s="5" t="s">
        <v>42</v>
      </c>
      <c r="AD2356" s="5" t="s">
        <v>42</v>
      </c>
      <c r="AE2356" s="5" t="s">
        <v>42</v>
      </c>
      <c r="AF2356" s="7">
        <v>67855084</v>
      </c>
      <c r="AG2356" s="7">
        <v>56543382</v>
      </c>
      <c r="AH2356" s="7">
        <v>56443774</v>
      </c>
      <c r="AI2356" s="5">
        <v>59.71</v>
      </c>
      <c r="AJ2356" s="7">
        <v>190</v>
      </c>
      <c r="AK2356" s="7">
        <v>49170677</v>
      </c>
      <c r="AL2356" s="6">
        <v>294.04064799999998</v>
      </c>
      <c r="AM2356" s="7">
        <v>62515330</v>
      </c>
      <c r="AN2356" s="5">
        <v>75.918719999999993</v>
      </c>
    </row>
    <row r="2357" spans="1:40" x14ac:dyDescent="0.3">
      <c r="A2357" s="4" t="s">
        <v>2406</v>
      </c>
      <c r="B2357" s="2">
        <v>4019167</v>
      </c>
      <c r="C2357" s="1" t="s">
        <v>41</v>
      </c>
      <c r="D2357" s="5">
        <v>574.41253942000003</v>
      </c>
      <c r="E2357" s="6" t="s">
        <v>42</v>
      </c>
      <c r="F2357" s="6">
        <v>-310.37046099999986</v>
      </c>
      <c r="G2357" s="5">
        <v>0.17</v>
      </c>
      <c r="H2357" s="5">
        <v>13.1971830985915</v>
      </c>
      <c r="I2357" s="5">
        <v>0.17</v>
      </c>
      <c r="J2357" s="5">
        <v>13.1971830985915</v>
      </c>
      <c r="K2357" s="5">
        <v>1.12531468365739</v>
      </c>
      <c r="L2357" s="5">
        <v>0.83804543253685493</v>
      </c>
      <c r="M2357" s="5">
        <v>34.575645999999999</v>
      </c>
      <c r="N2357" s="5" t="s">
        <v>42</v>
      </c>
      <c r="O2357" s="5" t="s">
        <v>42</v>
      </c>
      <c r="P2357" s="5" t="s">
        <v>42</v>
      </c>
      <c r="Q2357" s="5" t="s">
        <v>42</v>
      </c>
      <c r="R2357" s="5" t="s">
        <v>42</v>
      </c>
      <c r="S2357" s="1" t="s">
        <v>49</v>
      </c>
      <c r="T2357" s="7">
        <v>192097</v>
      </c>
      <c r="U2357" s="7">
        <v>189295</v>
      </c>
      <c r="V2357" s="7">
        <v>155138</v>
      </c>
      <c r="W2357" s="7">
        <v>151001</v>
      </c>
      <c r="X2357" s="7">
        <v>170025</v>
      </c>
      <c r="Y2357" s="7">
        <v>175358</v>
      </c>
      <c r="Z2357" s="7">
        <v>182213</v>
      </c>
      <c r="AA2357" s="7">
        <v>192097</v>
      </c>
      <c r="AB2357" s="5" t="s">
        <v>42</v>
      </c>
      <c r="AC2357" s="5" t="s">
        <v>42</v>
      </c>
      <c r="AD2357" s="5" t="s">
        <v>42</v>
      </c>
      <c r="AE2357" s="5" t="s">
        <v>42</v>
      </c>
      <c r="AF2357" s="7">
        <v>61297344</v>
      </c>
      <c r="AG2357" s="7">
        <v>61292094</v>
      </c>
      <c r="AH2357" s="7">
        <v>61099155</v>
      </c>
      <c r="AI2357" s="5">
        <v>71.400000000000006</v>
      </c>
      <c r="AJ2357" s="7">
        <v>205</v>
      </c>
      <c r="AK2357" s="7">
        <v>43767778</v>
      </c>
      <c r="AL2357" s="6">
        <v>410.10407900000001</v>
      </c>
      <c r="AM2357" s="7">
        <v>55187525</v>
      </c>
      <c r="AN2357" s="5">
        <v>90.023650000000004</v>
      </c>
    </row>
    <row r="2358" spans="1:40" x14ac:dyDescent="0.3">
      <c r="A2358" s="4" t="s">
        <v>2407</v>
      </c>
      <c r="B2358" s="2">
        <v>102886</v>
      </c>
      <c r="C2358" s="1" t="s">
        <v>41</v>
      </c>
      <c r="D2358" s="5">
        <v>602.13760060000004</v>
      </c>
      <c r="E2358" s="6">
        <v>1180.1922500000001</v>
      </c>
      <c r="F2358" s="6">
        <v>1180.191601</v>
      </c>
      <c r="G2358" s="5">
        <v>3.99</v>
      </c>
      <c r="H2358" s="5">
        <v>7.5902310000000002</v>
      </c>
      <c r="I2358" s="5">
        <v>3.99</v>
      </c>
      <c r="J2358" s="5">
        <v>7.5902310000000002</v>
      </c>
      <c r="K2358" s="5">
        <v>1.50720733</v>
      </c>
      <c r="L2358" s="5">
        <v>1.44772257</v>
      </c>
      <c r="M2358" s="5">
        <v>2.6101160000000001</v>
      </c>
      <c r="N2358" s="5">
        <v>5.8623792457395298</v>
      </c>
      <c r="O2358" s="5">
        <v>4.7830111494084697</v>
      </c>
      <c r="P2358" s="5">
        <v>2.116028</v>
      </c>
      <c r="Q2358" s="5">
        <v>5.6088680000000002</v>
      </c>
      <c r="R2358" s="5">
        <v>5.6088680000000002</v>
      </c>
      <c r="S2358" s="1" t="s">
        <v>98</v>
      </c>
      <c r="T2358" s="7">
        <v>573001.70200000005</v>
      </c>
      <c r="U2358" s="7">
        <v>611357.201</v>
      </c>
      <c r="V2358" s="7">
        <v>585645.36100000003</v>
      </c>
      <c r="W2358" s="7">
        <v>530840.38899999997</v>
      </c>
      <c r="X2358" s="7">
        <v>557739.36</v>
      </c>
      <c r="Y2358" s="7">
        <v>563205.17700000003</v>
      </c>
      <c r="Z2358" s="7">
        <v>573001.70200000005</v>
      </c>
      <c r="AA2358" s="7">
        <v>575497.08400000003</v>
      </c>
      <c r="AB2358" s="5">
        <v>72.605000000000004</v>
      </c>
      <c r="AC2358" s="5">
        <v>70.954999999999998</v>
      </c>
      <c r="AD2358" s="5">
        <v>27.629000000000001</v>
      </c>
      <c r="AE2358" s="8">
        <v>28.9</v>
      </c>
      <c r="AF2358" s="7">
        <v>5401953</v>
      </c>
      <c r="AG2358" s="7">
        <v>5479821</v>
      </c>
      <c r="AH2358" s="7">
        <v>5782211</v>
      </c>
      <c r="AI2358" s="5">
        <v>51.69</v>
      </c>
      <c r="AJ2358" s="7">
        <v>187</v>
      </c>
      <c r="AK2358" s="7">
        <v>2782149</v>
      </c>
      <c r="AL2358" s="6">
        <v>311.26683000000003</v>
      </c>
      <c r="AM2358" s="7">
        <v>2504099</v>
      </c>
      <c r="AN2358" s="5">
        <v>46.527340000000002</v>
      </c>
    </row>
    <row r="2359" spans="1:40" x14ac:dyDescent="0.3">
      <c r="A2359" s="4" t="s">
        <v>2408</v>
      </c>
      <c r="B2359" s="2">
        <v>5721766</v>
      </c>
      <c r="C2359" s="1" t="s">
        <v>54</v>
      </c>
      <c r="D2359" s="5">
        <v>615.30716474999997</v>
      </c>
      <c r="E2359" s="6">
        <v>989.00716399999999</v>
      </c>
      <c r="F2359" s="6" t="s">
        <v>42</v>
      </c>
      <c r="G2359" s="5">
        <v>0.95499999999999996</v>
      </c>
      <c r="H2359" s="5" t="s">
        <v>42</v>
      </c>
      <c r="I2359" s="5">
        <v>0.95499999999999996</v>
      </c>
      <c r="J2359" s="5" t="s">
        <v>42</v>
      </c>
      <c r="K2359" s="5" t="s">
        <v>42</v>
      </c>
      <c r="L2359" s="5" t="s">
        <v>42</v>
      </c>
      <c r="M2359" s="5" t="s">
        <v>42</v>
      </c>
      <c r="N2359" s="5" t="s">
        <v>42</v>
      </c>
      <c r="O2359" s="5" t="s">
        <v>42</v>
      </c>
      <c r="P2359" s="5" t="s">
        <v>42</v>
      </c>
      <c r="Q2359" s="5" t="s">
        <v>42</v>
      </c>
      <c r="R2359" s="5" t="s">
        <v>42</v>
      </c>
      <c r="S2359" s="1" t="s">
        <v>56</v>
      </c>
      <c r="T2359" s="7">
        <v>57277.446000000004</v>
      </c>
      <c r="U2359" s="7">
        <v>53380.228000000003</v>
      </c>
      <c r="V2359" s="7">
        <v>52000.264999999999</v>
      </c>
      <c r="W2359" s="7">
        <v>53023.184000000001</v>
      </c>
      <c r="X2359" s="7">
        <v>57277.446000000004</v>
      </c>
      <c r="Y2359" s="7">
        <v>56434.006999999998</v>
      </c>
      <c r="Z2359" s="7">
        <v>55590.567999999999</v>
      </c>
      <c r="AA2359" s="7">
        <v>54485.398000000001</v>
      </c>
      <c r="AB2359" s="8">
        <v>100</v>
      </c>
      <c r="AC2359" s="8">
        <v>100</v>
      </c>
      <c r="AD2359" s="5" t="s">
        <v>42</v>
      </c>
      <c r="AE2359" s="5" t="s">
        <v>42</v>
      </c>
      <c r="AF2359" s="7">
        <v>49185225</v>
      </c>
      <c r="AG2359" s="7">
        <v>49185225</v>
      </c>
      <c r="AH2359" s="7">
        <v>49185225</v>
      </c>
      <c r="AI2359" s="8">
        <v>18.3</v>
      </c>
      <c r="AJ2359" s="7">
        <v>92</v>
      </c>
      <c r="AK2359" s="7">
        <v>8999356</v>
      </c>
      <c r="AL2359" s="6">
        <v>112.581943</v>
      </c>
      <c r="AM2359" s="7" t="s">
        <v>42</v>
      </c>
      <c r="AN2359" s="5" t="s">
        <v>42</v>
      </c>
    </row>
    <row r="2360" spans="1:40" x14ac:dyDescent="0.3">
      <c r="A2360" s="4" t="s">
        <v>2409</v>
      </c>
      <c r="B2360" s="2">
        <v>8874700</v>
      </c>
      <c r="C2360" s="1" t="s">
        <v>54</v>
      </c>
      <c r="D2360" s="5">
        <v>574.47583229999998</v>
      </c>
      <c r="E2360" s="6">
        <v>934.47583199999997</v>
      </c>
      <c r="F2360" s="6" t="s">
        <v>42</v>
      </c>
      <c r="G2360" s="5">
        <v>-9.7000000000000003E-2</v>
      </c>
      <c r="H2360" s="5" t="s">
        <v>799</v>
      </c>
      <c r="I2360" s="5">
        <v>-9.7000000000000003E-2</v>
      </c>
      <c r="J2360" s="5" t="s">
        <v>799</v>
      </c>
      <c r="K2360" s="5" t="s">
        <v>799</v>
      </c>
      <c r="L2360" s="5">
        <v>1.0176991200000001</v>
      </c>
      <c r="M2360" s="5">
        <v>23.630137000000001</v>
      </c>
      <c r="N2360" s="5" t="s">
        <v>42</v>
      </c>
      <c r="O2360" s="5" t="s">
        <v>42</v>
      </c>
      <c r="P2360" s="5">
        <v>2.637527</v>
      </c>
      <c r="Q2360" s="5">
        <v>17.598414999999999</v>
      </c>
      <c r="R2360" s="5">
        <v>17.598414999999999</v>
      </c>
      <c r="S2360" s="1" t="s">
        <v>49</v>
      </c>
      <c r="T2360" s="7">
        <v>336300</v>
      </c>
      <c r="U2360" s="7">
        <v>326500</v>
      </c>
      <c r="V2360" s="7">
        <v>383900</v>
      </c>
      <c r="W2360" s="7">
        <v>298200</v>
      </c>
      <c r="X2360" s="7">
        <v>354300</v>
      </c>
      <c r="Y2360" s="7">
        <v>344900</v>
      </c>
      <c r="Z2360" s="7">
        <v>340400</v>
      </c>
      <c r="AA2360" s="7">
        <v>336300</v>
      </c>
      <c r="AB2360" s="5">
        <v>36.664000000000001</v>
      </c>
      <c r="AC2360" s="5">
        <v>37.398000000000003</v>
      </c>
      <c r="AD2360" s="5">
        <v>16.741</v>
      </c>
      <c r="AE2360" s="8">
        <v>12.842000000000001</v>
      </c>
      <c r="AF2360" s="7">
        <v>83230863</v>
      </c>
      <c r="AG2360" s="7">
        <v>83211011</v>
      </c>
      <c r="AH2360" s="7">
        <v>82573414</v>
      </c>
      <c r="AI2360" s="5">
        <v>51.49</v>
      </c>
      <c r="AJ2360" s="7">
        <v>180</v>
      </c>
      <c r="AK2360" s="7">
        <v>42867850</v>
      </c>
      <c r="AL2360" s="6">
        <v>295.78816499999999</v>
      </c>
      <c r="AM2360" s="7">
        <v>43017802</v>
      </c>
      <c r="AN2360" s="5">
        <v>51.668460000000003</v>
      </c>
    </row>
    <row r="2361" spans="1:40" x14ac:dyDescent="0.3">
      <c r="A2361" s="4" t="s">
        <v>2410</v>
      </c>
      <c r="B2361" s="2">
        <v>4885921</v>
      </c>
      <c r="C2361" s="1" t="s">
        <v>41</v>
      </c>
      <c r="D2361" s="5">
        <v>533.30932953000001</v>
      </c>
      <c r="E2361" s="6">
        <v>600.43332899999996</v>
      </c>
      <c r="F2361" s="6">
        <v>600.43333000000007</v>
      </c>
      <c r="G2361" s="5">
        <v>-1.4E-2</v>
      </c>
      <c r="H2361" s="5">
        <v>14.215686</v>
      </c>
      <c r="I2361" s="5">
        <v>-1.4E-2</v>
      </c>
      <c r="J2361" s="5">
        <v>14.215686</v>
      </c>
      <c r="K2361" s="5">
        <v>1.47357724</v>
      </c>
      <c r="L2361" s="5">
        <v>1.47357724</v>
      </c>
      <c r="M2361" s="5">
        <v>7.7069099999999997</v>
      </c>
      <c r="N2361" s="5" t="s">
        <v>42</v>
      </c>
      <c r="O2361" s="5" t="s">
        <v>42</v>
      </c>
      <c r="P2361" s="5">
        <v>0.86005699999999996</v>
      </c>
      <c r="Q2361" s="5">
        <v>5.3388939999999998</v>
      </c>
      <c r="R2361" s="5">
        <v>5.3388939999999998</v>
      </c>
      <c r="S2361" s="1" t="s">
        <v>49</v>
      </c>
      <c r="T2361" s="7">
        <v>693524</v>
      </c>
      <c r="U2361" s="7">
        <v>565688</v>
      </c>
      <c r="V2361" s="7">
        <v>283394</v>
      </c>
      <c r="W2361" s="7">
        <v>168915</v>
      </c>
      <c r="X2361" s="7">
        <v>698132</v>
      </c>
      <c r="Y2361" s="7">
        <v>717686</v>
      </c>
      <c r="Z2361" s="7">
        <v>699840</v>
      </c>
      <c r="AA2361" s="7">
        <v>693524</v>
      </c>
      <c r="AB2361" s="5">
        <v>28.798999999999999</v>
      </c>
      <c r="AC2361" s="5">
        <v>23.134</v>
      </c>
      <c r="AD2361" s="5">
        <v>21.757999999999999</v>
      </c>
      <c r="AE2361" s="5">
        <v>16.081</v>
      </c>
      <c r="AF2361" s="7">
        <v>52529295</v>
      </c>
      <c r="AG2361" s="7">
        <v>52447718</v>
      </c>
      <c r="AH2361" s="7">
        <v>52685995</v>
      </c>
      <c r="AI2361" s="5">
        <v>41.16</v>
      </c>
      <c r="AJ2361" s="7">
        <v>179</v>
      </c>
      <c r="AK2361" s="7">
        <v>21707084</v>
      </c>
      <c r="AL2361" s="6">
        <v>220.32690199999999</v>
      </c>
      <c r="AM2361" s="7">
        <v>32385499</v>
      </c>
      <c r="AN2361" s="5">
        <v>61.409979999999997</v>
      </c>
    </row>
    <row r="2362" spans="1:40" x14ac:dyDescent="0.3">
      <c r="A2362" s="4" t="s">
        <v>2411</v>
      </c>
      <c r="B2362" s="2">
        <v>4157464</v>
      </c>
      <c r="C2362" s="1" t="s">
        <v>54</v>
      </c>
      <c r="D2362" s="5">
        <v>597.18868305000001</v>
      </c>
      <c r="E2362" s="6">
        <v>1119.461683</v>
      </c>
      <c r="F2362" s="6" t="s">
        <v>42</v>
      </c>
      <c r="G2362" s="5">
        <v>0.21199999999999999</v>
      </c>
      <c r="H2362" s="5">
        <v>4.5219120000000004</v>
      </c>
      <c r="I2362" s="5">
        <v>0.21199999999999999</v>
      </c>
      <c r="J2362" s="5">
        <v>4.5219120000000004</v>
      </c>
      <c r="K2362" s="5">
        <v>0.7670646499999999</v>
      </c>
      <c r="L2362" s="5">
        <v>0.7424771</v>
      </c>
      <c r="M2362" s="5">
        <v>1.1784049999999999</v>
      </c>
      <c r="N2362" s="5" t="s">
        <v>42</v>
      </c>
      <c r="O2362" s="5" t="s">
        <v>42</v>
      </c>
      <c r="P2362" s="5">
        <v>0.85914199999999996</v>
      </c>
      <c r="Q2362" s="5">
        <v>2.0862479999999999</v>
      </c>
      <c r="R2362" s="5">
        <v>2.0862479999999999</v>
      </c>
      <c r="S2362" s="1" t="s">
        <v>49</v>
      </c>
      <c r="T2362" s="7">
        <v>1464975</v>
      </c>
      <c r="U2362" s="7">
        <v>1190184</v>
      </c>
      <c r="V2362" s="7">
        <v>682508</v>
      </c>
      <c r="W2362" s="7">
        <v>1146255</v>
      </c>
      <c r="X2362" s="7">
        <v>1303000</v>
      </c>
      <c r="Y2362" s="7">
        <v>1342063</v>
      </c>
      <c r="Z2362" s="7">
        <v>1411324</v>
      </c>
      <c r="AA2362" s="7">
        <v>1464975</v>
      </c>
      <c r="AB2362" s="5">
        <v>46.292999999999999</v>
      </c>
      <c r="AC2362" s="5">
        <v>41.915999999999997</v>
      </c>
      <c r="AD2362" s="5">
        <v>40.392000000000003</v>
      </c>
      <c r="AE2362" s="5">
        <v>35.030999999999999</v>
      </c>
      <c r="AF2362" s="7">
        <v>87692905</v>
      </c>
      <c r="AG2362" s="7">
        <v>91835937</v>
      </c>
      <c r="AH2362" s="7">
        <v>90949328</v>
      </c>
      <c r="AI2362" s="5">
        <v>81.38</v>
      </c>
      <c r="AJ2362" s="7">
        <v>186</v>
      </c>
      <c r="AK2362" s="7">
        <v>71365316</v>
      </c>
      <c r="AL2362" s="6">
        <v>485.99780099999998</v>
      </c>
      <c r="AM2362" s="7">
        <v>55756893</v>
      </c>
      <c r="AN2362" s="5">
        <v>63.581989999999998</v>
      </c>
    </row>
    <row r="2363" spans="1:40" x14ac:dyDescent="0.3">
      <c r="A2363" s="4" t="s">
        <v>2412</v>
      </c>
      <c r="B2363" s="2">
        <v>5721392</v>
      </c>
      <c r="C2363" s="1" t="s">
        <v>54</v>
      </c>
      <c r="D2363" s="5">
        <v>589.1086616</v>
      </c>
      <c r="E2363" s="6">
        <v>582.86648100000002</v>
      </c>
      <c r="F2363" s="6" t="s">
        <v>42</v>
      </c>
      <c r="G2363" s="8">
        <v>1.4990000000000001</v>
      </c>
      <c r="H2363" s="5">
        <v>3.4316300000000002</v>
      </c>
      <c r="I2363" s="8">
        <v>1.4990000000000001</v>
      </c>
      <c r="J2363" s="5">
        <v>3.4316300000000002</v>
      </c>
      <c r="K2363" s="5">
        <v>0.78810073000000003</v>
      </c>
      <c r="L2363" s="5">
        <v>0.78810073000000003</v>
      </c>
      <c r="M2363" s="5" t="s">
        <v>42</v>
      </c>
      <c r="N2363" s="5" t="s">
        <v>42</v>
      </c>
      <c r="O2363" s="5" t="s">
        <v>42</v>
      </c>
      <c r="P2363" s="5">
        <v>118.24127900000001</v>
      </c>
      <c r="Q2363" s="5" t="s">
        <v>42</v>
      </c>
      <c r="R2363" s="5" t="s">
        <v>42</v>
      </c>
      <c r="S2363" s="1" t="s">
        <v>49</v>
      </c>
      <c r="T2363" s="7">
        <v>5449.0330000000004</v>
      </c>
      <c r="U2363" s="7">
        <v>5459.259</v>
      </c>
      <c r="V2363" s="7">
        <v>5660.2690000000002</v>
      </c>
      <c r="W2363" s="7">
        <v>6475.1530000000002</v>
      </c>
      <c r="X2363" s="7">
        <v>4929.4669999999996</v>
      </c>
      <c r="Y2363" s="7">
        <v>5189.25</v>
      </c>
      <c r="Z2363" s="7">
        <v>5449.0330000000004</v>
      </c>
      <c r="AA2363" s="7">
        <v>5606.0410000000002</v>
      </c>
      <c r="AB2363" s="8">
        <v>100</v>
      </c>
      <c r="AC2363" s="8">
        <v>100</v>
      </c>
      <c r="AD2363" s="5" t="s">
        <v>42</v>
      </c>
      <c r="AE2363" s="5" t="s">
        <v>42</v>
      </c>
      <c r="AF2363" s="7">
        <v>37926872</v>
      </c>
      <c r="AG2363" s="7">
        <v>37926872</v>
      </c>
      <c r="AH2363" s="7">
        <v>30042030</v>
      </c>
      <c r="AI2363" s="5">
        <v>16.489999999999998</v>
      </c>
      <c r="AJ2363" s="7">
        <v>94</v>
      </c>
      <c r="AK2363" s="7">
        <v>6255875</v>
      </c>
      <c r="AL2363" s="6">
        <v>98.279796000000005</v>
      </c>
      <c r="AM2363" s="7" t="s">
        <v>42</v>
      </c>
      <c r="AN2363" s="5" t="s">
        <v>42</v>
      </c>
    </row>
    <row r="2364" spans="1:40" x14ac:dyDescent="0.3">
      <c r="A2364" s="4" t="s">
        <v>2413</v>
      </c>
      <c r="B2364" s="2">
        <v>7330901</v>
      </c>
      <c r="C2364" s="1" t="s">
        <v>54</v>
      </c>
      <c r="D2364" s="5">
        <v>651.71421199999997</v>
      </c>
      <c r="E2364" s="6">
        <v>1036.755212</v>
      </c>
      <c r="F2364" s="6" t="s">
        <v>42</v>
      </c>
      <c r="G2364" s="5">
        <v>-0.38900000000000001</v>
      </c>
      <c r="H2364" s="5" t="s">
        <v>799</v>
      </c>
      <c r="I2364" s="5">
        <v>-0.38900000000000001</v>
      </c>
      <c r="J2364" s="5" t="s">
        <v>799</v>
      </c>
      <c r="K2364" s="5" t="s">
        <v>799</v>
      </c>
      <c r="L2364" s="5">
        <v>1.4507139</v>
      </c>
      <c r="M2364" s="5" t="s">
        <v>799</v>
      </c>
      <c r="N2364" s="5" t="s">
        <v>42</v>
      </c>
      <c r="O2364" s="5" t="s">
        <v>42</v>
      </c>
      <c r="P2364" s="5">
        <v>1.5403169999999999</v>
      </c>
      <c r="Q2364" s="5">
        <v>20.573397</v>
      </c>
      <c r="R2364" s="5">
        <v>20.573397</v>
      </c>
      <c r="S2364" s="1" t="s">
        <v>49</v>
      </c>
      <c r="T2364" s="7">
        <v>624208</v>
      </c>
      <c r="U2364" s="7">
        <v>544416</v>
      </c>
      <c r="V2364" s="7">
        <v>546413</v>
      </c>
      <c r="W2364" s="7">
        <v>328243</v>
      </c>
      <c r="X2364" s="7">
        <v>673079</v>
      </c>
      <c r="Y2364" s="7">
        <v>662329</v>
      </c>
      <c r="Z2364" s="7">
        <v>648105</v>
      </c>
      <c r="AA2364" s="7">
        <v>624208</v>
      </c>
      <c r="AB2364" s="5">
        <v>38.497999999999998</v>
      </c>
      <c r="AC2364" s="8">
        <v>39.36</v>
      </c>
      <c r="AD2364" s="8">
        <v>3.9049999999999998</v>
      </c>
      <c r="AE2364" s="8">
        <v>5.1959999999999997</v>
      </c>
      <c r="AF2364" s="7">
        <v>34296493</v>
      </c>
      <c r="AG2364" s="7">
        <v>34168713</v>
      </c>
      <c r="AH2364" s="7">
        <v>30167657</v>
      </c>
      <c r="AI2364" s="5">
        <v>101.86</v>
      </c>
      <c r="AJ2364" s="7">
        <v>241</v>
      </c>
      <c r="AK2364" s="7">
        <v>34938927</v>
      </c>
      <c r="AL2364" s="6">
        <v>663.83961299999999</v>
      </c>
      <c r="AM2364" s="7">
        <v>31934599</v>
      </c>
      <c r="AN2364" s="5">
        <v>93.101759999999999</v>
      </c>
    </row>
    <row r="2365" spans="1:40" x14ac:dyDescent="0.3">
      <c r="A2365" s="4" t="s">
        <v>2414</v>
      </c>
      <c r="B2365" s="2">
        <v>5233646</v>
      </c>
      <c r="C2365" s="1" t="s">
        <v>41</v>
      </c>
      <c r="D2365" s="5">
        <v>1226.34757128</v>
      </c>
      <c r="E2365" s="6">
        <v>1621.4395709999999</v>
      </c>
      <c r="F2365" s="6" t="s">
        <v>42</v>
      </c>
      <c r="G2365" s="5">
        <v>-0.16600000000000001</v>
      </c>
      <c r="H2365" s="5" t="s">
        <v>799</v>
      </c>
      <c r="I2365" s="5">
        <v>-0.16600000000000001</v>
      </c>
      <c r="J2365" s="5" t="s">
        <v>799</v>
      </c>
      <c r="K2365" s="5" t="s">
        <v>799</v>
      </c>
      <c r="L2365" s="5" t="s">
        <v>799</v>
      </c>
      <c r="M2365" s="5" t="s">
        <v>799</v>
      </c>
      <c r="N2365" s="5" t="s">
        <v>42</v>
      </c>
      <c r="O2365" s="5" t="s">
        <v>42</v>
      </c>
      <c r="P2365" s="5">
        <v>2.7962509999999998</v>
      </c>
      <c r="Q2365" s="5" t="s">
        <v>799</v>
      </c>
      <c r="R2365" s="5" t="s">
        <v>799</v>
      </c>
      <c r="S2365" s="1" t="s">
        <v>49</v>
      </c>
      <c r="T2365" s="7">
        <v>549304</v>
      </c>
      <c r="U2365" s="7">
        <v>603493</v>
      </c>
      <c r="V2365" s="7">
        <v>467692</v>
      </c>
      <c r="W2365" s="7">
        <v>299949</v>
      </c>
      <c r="X2365" s="7">
        <v>579862</v>
      </c>
      <c r="Y2365" s="7">
        <v>565279</v>
      </c>
      <c r="Z2365" s="7">
        <v>551200</v>
      </c>
      <c r="AA2365" s="7">
        <v>549304</v>
      </c>
      <c r="AB2365" s="5">
        <v>68.501000000000005</v>
      </c>
      <c r="AC2365" s="5">
        <v>74.415000000000006</v>
      </c>
      <c r="AD2365" s="5">
        <v>-16.347000000000001</v>
      </c>
      <c r="AE2365" s="5">
        <v>-5.4889999999999999</v>
      </c>
      <c r="AF2365" s="7">
        <v>109689946</v>
      </c>
      <c r="AG2365" s="7">
        <v>108495705</v>
      </c>
      <c r="AH2365" s="7">
        <v>103310783</v>
      </c>
      <c r="AI2365" s="5">
        <v>67.53</v>
      </c>
      <c r="AJ2365" s="7">
        <v>188</v>
      </c>
      <c r="AK2365" s="7">
        <v>74074902</v>
      </c>
      <c r="AL2365" s="6">
        <v>828.15740400000004</v>
      </c>
      <c r="AM2365" s="7">
        <v>91517654</v>
      </c>
      <c r="AN2365" s="5">
        <v>83.432090000000002</v>
      </c>
    </row>
    <row r="2366" spans="1:40" x14ac:dyDescent="0.3">
      <c r="A2366" s="4" t="s">
        <v>2415</v>
      </c>
      <c r="B2366" s="2">
        <v>4309281</v>
      </c>
      <c r="C2366" s="1" t="s">
        <v>41</v>
      </c>
      <c r="D2366" s="5">
        <v>587.20828459999996</v>
      </c>
      <c r="E2366" s="6" t="s">
        <v>42</v>
      </c>
      <c r="F2366" s="6">
        <v>544.46728499999995</v>
      </c>
      <c r="G2366" s="5">
        <v>0.76</v>
      </c>
      <c r="H2366" s="5">
        <v>10.7056962025316</v>
      </c>
      <c r="I2366" s="5">
        <v>0.76</v>
      </c>
      <c r="J2366" s="5">
        <v>10.7056962025316</v>
      </c>
      <c r="K2366" s="5">
        <v>1.18807495676026</v>
      </c>
      <c r="L2366" s="5">
        <v>1.0972693003385101</v>
      </c>
      <c r="M2366" s="5">
        <v>6.6555179999999998</v>
      </c>
      <c r="N2366" s="5" t="s">
        <v>42</v>
      </c>
      <c r="O2366" s="5" t="s">
        <v>42</v>
      </c>
      <c r="P2366" s="5" t="s">
        <v>42</v>
      </c>
      <c r="Q2366" s="5" t="s">
        <v>42</v>
      </c>
      <c r="R2366" s="5" t="s">
        <v>42</v>
      </c>
      <c r="S2366" s="1" t="s">
        <v>49</v>
      </c>
      <c r="T2366" s="7">
        <v>185883</v>
      </c>
      <c r="U2366" s="7">
        <v>149883</v>
      </c>
      <c r="V2366" s="7">
        <v>143143</v>
      </c>
      <c r="W2366" s="7">
        <v>134436</v>
      </c>
      <c r="X2366" s="7">
        <v>197770</v>
      </c>
      <c r="Y2366" s="7">
        <v>197109</v>
      </c>
      <c r="Z2366" s="7">
        <v>197532</v>
      </c>
      <c r="AA2366" s="7">
        <v>185883</v>
      </c>
      <c r="AB2366" s="5" t="s">
        <v>42</v>
      </c>
      <c r="AC2366" s="5" t="s">
        <v>42</v>
      </c>
      <c r="AD2366" s="5" t="s">
        <v>42</v>
      </c>
      <c r="AE2366" s="5" t="s">
        <v>42</v>
      </c>
      <c r="AF2366" s="7">
        <v>17514922</v>
      </c>
      <c r="AG2366" s="7">
        <v>17437326</v>
      </c>
      <c r="AH2366" s="7">
        <v>17370063</v>
      </c>
      <c r="AI2366" s="5">
        <v>49.01</v>
      </c>
      <c r="AJ2366" s="7">
        <v>141</v>
      </c>
      <c r="AK2366" s="7">
        <v>8506876</v>
      </c>
      <c r="AL2366" s="6">
        <v>287.78761500000002</v>
      </c>
      <c r="AM2366" s="7">
        <v>11349695</v>
      </c>
      <c r="AN2366" s="5">
        <v>65.387389999999996</v>
      </c>
    </row>
    <row r="2367" spans="1:40" x14ac:dyDescent="0.3">
      <c r="A2367" s="4" t="s">
        <v>2416</v>
      </c>
      <c r="B2367" s="2">
        <v>102988</v>
      </c>
      <c r="C2367" s="1" t="s">
        <v>54</v>
      </c>
      <c r="D2367" s="5">
        <v>578.94782248000001</v>
      </c>
      <c r="E2367" s="6">
        <v>983.38182200000006</v>
      </c>
      <c r="F2367" s="6">
        <v>983.65282200000001</v>
      </c>
      <c r="G2367" s="5">
        <v>0.23</v>
      </c>
      <c r="H2367" s="5">
        <v>16.709876543209901</v>
      </c>
      <c r="I2367" s="5">
        <v>0.23</v>
      </c>
      <c r="J2367" s="5">
        <v>16.709876543209901</v>
      </c>
      <c r="K2367" s="5">
        <v>1.93175419986594</v>
      </c>
      <c r="L2367" s="5">
        <v>1.8379979748633202</v>
      </c>
      <c r="M2367" s="5">
        <v>14.824754</v>
      </c>
      <c r="N2367" s="5" t="s">
        <v>42</v>
      </c>
      <c r="O2367" s="5" t="s">
        <v>42</v>
      </c>
      <c r="P2367" s="5">
        <v>11.031632999999999</v>
      </c>
      <c r="Q2367" s="5">
        <v>19.145351000000002</v>
      </c>
      <c r="R2367" s="5">
        <v>12.303503764649999</v>
      </c>
      <c r="S2367" s="1" t="s">
        <v>49</v>
      </c>
      <c r="T2367" s="7">
        <v>89976</v>
      </c>
      <c r="U2367" s="7">
        <v>92701</v>
      </c>
      <c r="V2367" s="7">
        <v>83016</v>
      </c>
      <c r="W2367" s="7">
        <v>82007</v>
      </c>
      <c r="X2367" s="7">
        <v>90390</v>
      </c>
      <c r="Y2367" s="7">
        <v>89563</v>
      </c>
      <c r="Z2367" s="7">
        <v>89939</v>
      </c>
      <c r="AA2367" s="7">
        <v>89976</v>
      </c>
      <c r="AB2367" s="8">
        <v>81.36</v>
      </c>
      <c r="AC2367" s="5">
        <v>80.631</v>
      </c>
      <c r="AD2367" s="5">
        <v>56.487000000000002</v>
      </c>
      <c r="AE2367" s="5">
        <v>56.134999999999998</v>
      </c>
      <c r="AF2367" s="7">
        <v>20653000</v>
      </c>
      <c r="AG2367" s="7">
        <v>20593000</v>
      </c>
      <c r="AH2367" s="7">
        <v>20409000</v>
      </c>
      <c r="AI2367" s="5">
        <v>47.78</v>
      </c>
      <c r="AJ2367" s="7">
        <v>162</v>
      </c>
      <c r="AK2367" s="7">
        <v>10218789</v>
      </c>
      <c r="AL2367" s="6">
        <v>276.62261799999999</v>
      </c>
      <c r="AM2367" s="7">
        <v>18022402</v>
      </c>
      <c r="AN2367" s="5">
        <v>84.267769999999999</v>
      </c>
    </row>
    <row r="2368" spans="1:40" x14ac:dyDescent="0.3">
      <c r="A2368" s="4" t="s">
        <v>2417</v>
      </c>
      <c r="B2368" s="2">
        <v>5269671</v>
      </c>
      <c r="C2368" s="1" t="s">
        <v>41</v>
      </c>
      <c r="D2368" s="5">
        <v>572.04335160000005</v>
      </c>
      <c r="E2368" s="6">
        <v>308.19735100000003</v>
      </c>
      <c r="F2368" s="6" t="s">
        <v>42</v>
      </c>
      <c r="G2368" s="5">
        <v>-0.46899999999999997</v>
      </c>
      <c r="H2368" s="5" t="s">
        <v>799</v>
      </c>
      <c r="I2368" s="5">
        <v>-0.46899999999999997</v>
      </c>
      <c r="J2368" s="5" t="s">
        <v>799</v>
      </c>
      <c r="K2368" s="5">
        <v>2.4635036500000003</v>
      </c>
      <c r="L2368" s="5">
        <v>2.4635036500000003</v>
      </c>
      <c r="M2368" s="5" t="s">
        <v>799</v>
      </c>
      <c r="N2368" s="5" t="s">
        <v>42</v>
      </c>
      <c r="O2368" s="5" t="s">
        <v>42</v>
      </c>
      <c r="P2368" s="5">
        <v>18.407534999999999</v>
      </c>
      <c r="Q2368" s="5" t="s">
        <v>799</v>
      </c>
      <c r="R2368" s="5">
        <v>-2.7436780000000001</v>
      </c>
      <c r="S2368" s="1" t="s">
        <v>49</v>
      </c>
      <c r="T2368" s="7">
        <v>8780</v>
      </c>
      <c r="U2368" s="7">
        <v>12405</v>
      </c>
      <c r="V2368" s="7" t="s">
        <v>42</v>
      </c>
      <c r="W2368" s="7" t="s">
        <v>42</v>
      </c>
      <c r="X2368" s="7">
        <v>16743</v>
      </c>
      <c r="Y2368" s="7">
        <v>15157</v>
      </c>
      <c r="Z2368" s="7">
        <v>7844</v>
      </c>
      <c r="AA2368" s="7">
        <v>8780</v>
      </c>
      <c r="AB2368" s="8">
        <v>100</v>
      </c>
      <c r="AC2368" s="8">
        <v>100</v>
      </c>
      <c r="AD2368" s="5" t="s">
        <v>799</v>
      </c>
      <c r="AE2368" s="5" t="s">
        <v>799</v>
      </c>
      <c r="AF2368" s="7">
        <v>52941191</v>
      </c>
      <c r="AG2368" s="7">
        <v>52305641</v>
      </c>
      <c r="AH2368" s="7">
        <v>44293115</v>
      </c>
      <c r="AI2368" s="5">
        <v>81.25</v>
      </c>
      <c r="AJ2368" s="7">
        <v>147</v>
      </c>
      <c r="AK2368" s="7">
        <v>43037515</v>
      </c>
      <c r="AL2368" s="6">
        <v>464.805162</v>
      </c>
      <c r="AM2368" s="7">
        <v>36754138</v>
      </c>
      <c r="AN2368" s="5">
        <v>69.39067</v>
      </c>
    </row>
    <row r="2369" spans="1:40" x14ac:dyDescent="0.3">
      <c r="A2369" s="4" t="s">
        <v>2418</v>
      </c>
      <c r="B2369" s="2">
        <v>4064745</v>
      </c>
      <c r="C2369" s="1" t="s">
        <v>41</v>
      </c>
      <c r="D2369" s="5">
        <v>608.59880960999999</v>
      </c>
      <c r="E2369" s="6">
        <v>1515.813809</v>
      </c>
      <c r="F2369" s="6" t="s">
        <v>42</v>
      </c>
      <c r="G2369" s="5">
        <v>0.32</v>
      </c>
      <c r="H2369" s="5">
        <v>13.566591000000001</v>
      </c>
      <c r="I2369" s="5">
        <v>0.32</v>
      </c>
      <c r="J2369" s="5">
        <v>13.566591000000001</v>
      </c>
      <c r="K2369" s="5">
        <v>1.24336253</v>
      </c>
      <c r="L2369" s="5">
        <v>0.77896829000000001</v>
      </c>
      <c r="M2369" s="5" t="s">
        <v>799</v>
      </c>
      <c r="N2369" s="5" t="s">
        <v>42</v>
      </c>
      <c r="O2369" s="5" t="s">
        <v>42</v>
      </c>
      <c r="P2369" s="5">
        <v>0.15900900000000001</v>
      </c>
      <c r="Q2369" s="5">
        <v>5.0444399999999998</v>
      </c>
      <c r="R2369" s="5">
        <v>5.0444399999999998</v>
      </c>
      <c r="S2369" s="1" t="s">
        <v>49</v>
      </c>
      <c r="T2369" s="7">
        <v>9729219</v>
      </c>
      <c r="U2369" s="7">
        <v>9643100</v>
      </c>
      <c r="V2369" s="7">
        <v>8931039</v>
      </c>
      <c r="W2369" s="7">
        <v>9348485</v>
      </c>
      <c r="X2369" s="7">
        <v>9532883</v>
      </c>
      <c r="Y2369" s="7">
        <v>9546450</v>
      </c>
      <c r="Z2369" s="7">
        <v>9628088</v>
      </c>
      <c r="AA2369" s="7">
        <v>9729219</v>
      </c>
      <c r="AB2369" s="5">
        <v>15.269</v>
      </c>
      <c r="AC2369" s="5">
        <v>15.598000000000001</v>
      </c>
      <c r="AD2369" s="8">
        <v>2.294</v>
      </c>
      <c r="AE2369" s="8">
        <v>2.524</v>
      </c>
      <c r="AF2369" s="7">
        <v>33755000</v>
      </c>
      <c r="AG2369" s="7">
        <v>33750000</v>
      </c>
      <c r="AH2369" s="7">
        <v>34629000</v>
      </c>
      <c r="AI2369" s="5">
        <v>84.41</v>
      </c>
      <c r="AJ2369" s="7">
        <v>266</v>
      </c>
      <c r="AK2369" s="7">
        <v>28494016</v>
      </c>
      <c r="AL2369" s="6">
        <v>513.74710800000003</v>
      </c>
      <c r="AM2369" s="7">
        <v>33219982</v>
      </c>
      <c r="AN2369" s="5">
        <v>98.415620000000004</v>
      </c>
    </row>
    <row r="2370" spans="1:40" x14ac:dyDescent="0.3">
      <c r="A2370" s="4" t="s">
        <v>2419</v>
      </c>
      <c r="B2370" s="2">
        <v>4040161</v>
      </c>
      <c r="C2370" s="1" t="s">
        <v>54</v>
      </c>
      <c r="D2370" s="5">
        <v>581.56486824000001</v>
      </c>
      <c r="E2370" s="6">
        <v>349.32086800000002</v>
      </c>
      <c r="F2370" s="6">
        <v>280.78586800000005</v>
      </c>
      <c r="G2370" s="5">
        <v>-0.56999999999999995</v>
      </c>
      <c r="H2370" s="5">
        <v>8.3577235772357703</v>
      </c>
      <c r="I2370" s="5">
        <v>-0.56999999999999995</v>
      </c>
      <c r="J2370" s="5">
        <v>8.3577235772357703</v>
      </c>
      <c r="K2370" s="5">
        <v>1.46184553045804</v>
      </c>
      <c r="L2370" s="5">
        <v>1.4533735520873601</v>
      </c>
      <c r="M2370" s="5">
        <v>2.57803128084063</v>
      </c>
      <c r="N2370" s="5" t="s">
        <v>42</v>
      </c>
      <c r="O2370" s="5" t="s">
        <v>42</v>
      </c>
      <c r="P2370" s="5">
        <v>0.231157</v>
      </c>
      <c r="Q2370" s="5">
        <v>2.9862350000000002</v>
      </c>
      <c r="R2370" s="5">
        <v>2.9862350000000002</v>
      </c>
      <c r="S2370" s="1" t="s">
        <v>49</v>
      </c>
      <c r="T2370" s="7">
        <v>1391582</v>
      </c>
      <c r="U2370" s="7">
        <v>1222658</v>
      </c>
      <c r="V2370" s="7">
        <v>1121851</v>
      </c>
      <c r="W2370" s="7">
        <v>1072770</v>
      </c>
      <c r="X2370" s="7">
        <v>1511183</v>
      </c>
      <c r="Y2370" s="7">
        <v>1483677</v>
      </c>
      <c r="Z2370" s="7">
        <v>1443033</v>
      </c>
      <c r="AA2370" s="7">
        <v>1391582</v>
      </c>
      <c r="AB2370" s="5">
        <v>28.669</v>
      </c>
      <c r="AC2370" s="5">
        <v>28.831</v>
      </c>
      <c r="AD2370" s="8">
        <v>7.3440000000000003</v>
      </c>
      <c r="AE2370" s="8">
        <v>7.7409999999999997</v>
      </c>
      <c r="AF2370" s="7">
        <v>28286000</v>
      </c>
      <c r="AG2370" s="7">
        <v>28513000</v>
      </c>
      <c r="AH2370" s="7">
        <v>29186000</v>
      </c>
      <c r="AI2370" s="5">
        <v>70.349999999999994</v>
      </c>
      <c r="AJ2370" s="7">
        <v>214</v>
      </c>
      <c r="AK2370" s="7">
        <v>19899732</v>
      </c>
      <c r="AL2370" s="6">
        <v>409.13848899999999</v>
      </c>
      <c r="AM2370" s="7">
        <v>25624088</v>
      </c>
      <c r="AN2370" s="5">
        <v>90.588560000000001</v>
      </c>
    </row>
    <row r="2371" spans="1:40" x14ac:dyDescent="0.3">
      <c r="A2371" s="4" t="s">
        <v>2420</v>
      </c>
      <c r="B2371" s="2">
        <v>4349405</v>
      </c>
      <c r="C2371" s="1" t="s">
        <v>54</v>
      </c>
      <c r="D2371" s="5">
        <v>448.93374819000002</v>
      </c>
      <c r="E2371" s="6">
        <v>1411.4337479999999</v>
      </c>
      <c r="F2371" s="6">
        <v>1346.2337479999999</v>
      </c>
      <c r="G2371" s="5">
        <v>-1.1679999999999999</v>
      </c>
      <c r="H2371" s="5" t="s">
        <v>799</v>
      </c>
      <c r="I2371" s="5">
        <v>-1.1679999999999999</v>
      </c>
      <c r="J2371" s="5" t="s">
        <v>799</v>
      </c>
      <c r="K2371" s="5">
        <v>6.3743378499999999</v>
      </c>
      <c r="L2371" s="5">
        <v>1.4155012400000002</v>
      </c>
      <c r="M2371" s="5" t="s">
        <v>799</v>
      </c>
      <c r="N2371" s="5" t="s">
        <v>799</v>
      </c>
      <c r="O2371" s="5" t="s">
        <v>799</v>
      </c>
      <c r="P2371" s="5">
        <v>1.2631410000000001</v>
      </c>
      <c r="Q2371" s="5">
        <v>8.1632949999999997</v>
      </c>
      <c r="R2371" s="5">
        <v>8.1632949999999997</v>
      </c>
      <c r="S2371" s="1" t="s">
        <v>43</v>
      </c>
      <c r="T2371" s="7">
        <v>1117400</v>
      </c>
      <c r="U2371" s="7">
        <v>1204700</v>
      </c>
      <c r="V2371" s="7">
        <v>1245200</v>
      </c>
      <c r="W2371" s="7">
        <v>836600</v>
      </c>
      <c r="X2371" s="7">
        <v>1117400</v>
      </c>
      <c r="Y2371" s="7">
        <v>1142200</v>
      </c>
      <c r="Z2371" s="7">
        <v>1146900</v>
      </c>
      <c r="AA2371" s="7">
        <v>1194000</v>
      </c>
      <c r="AB2371" s="5">
        <v>17.451000000000001</v>
      </c>
      <c r="AC2371" s="5">
        <v>17.451000000000001</v>
      </c>
      <c r="AD2371" s="5">
        <v>15.894</v>
      </c>
      <c r="AE2371" s="5">
        <v>15.894</v>
      </c>
      <c r="AF2371" s="7">
        <v>41381951</v>
      </c>
      <c r="AG2371" s="7">
        <v>41362545</v>
      </c>
      <c r="AH2371" s="7">
        <v>41159796</v>
      </c>
      <c r="AI2371" s="8">
        <v>85.1</v>
      </c>
      <c r="AJ2371" s="7">
        <v>259</v>
      </c>
      <c r="AK2371" s="7">
        <v>35275099</v>
      </c>
      <c r="AL2371" s="6">
        <v>382.02932199999998</v>
      </c>
      <c r="AM2371" s="7">
        <v>41088265</v>
      </c>
      <c r="AN2371" s="5">
        <v>99.120620000000002</v>
      </c>
    </row>
    <row r="2372" spans="1:40" x14ac:dyDescent="0.3">
      <c r="A2372" s="4" t="s">
        <v>2421</v>
      </c>
      <c r="B2372" s="2">
        <v>4912216</v>
      </c>
      <c r="C2372" s="1" t="s">
        <v>54</v>
      </c>
      <c r="D2372" s="5">
        <v>581.96995984</v>
      </c>
      <c r="E2372" s="6">
        <v>488.32095900000002</v>
      </c>
      <c r="F2372" s="6" t="s">
        <v>42</v>
      </c>
      <c r="G2372" s="5">
        <v>0.28000000000000003</v>
      </c>
      <c r="H2372" s="5">
        <v>20.011547</v>
      </c>
      <c r="I2372" s="5">
        <v>0.28000000000000003</v>
      </c>
      <c r="J2372" s="5">
        <v>20.011547</v>
      </c>
      <c r="K2372" s="5">
        <v>1.8478434699999999</v>
      </c>
      <c r="L2372" s="5">
        <v>1.8478434699999999</v>
      </c>
      <c r="M2372" s="5">
        <v>19.515765999999999</v>
      </c>
      <c r="N2372" s="5" t="s">
        <v>42</v>
      </c>
      <c r="O2372" s="5" t="s">
        <v>42</v>
      </c>
      <c r="P2372" s="5">
        <v>0.93820400000000004</v>
      </c>
      <c r="Q2372" s="5">
        <v>9.6107250000000004</v>
      </c>
      <c r="R2372" s="5">
        <v>9.6107250000000004</v>
      </c>
      <c r="S2372" s="1" t="s">
        <v>49</v>
      </c>
      <c r="T2372" s="7">
        <v>543767</v>
      </c>
      <c r="U2372" s="7">
        <v>595842</v>
      </c>
      <c r="V2372" s="7">
        <v>730736</v>
      </c>
      <c r="W2372" s="7">
        <v>568868</v>
      </c>
      <c r="X2372" s="7">
        <v>520485</v>
      </c>
      <c r="Y2372" s="7">
        <v>519091</v>
      </c>
      <c r="Z2372" s="7">
        <v>531134</v>
      </c>
      <c r="AA2372" s="7">
        <v>543767</v>
      </c>
      <c r="AB2372" s="5">
        <v>24.664999999999999</v>
      </c>
      <c r="AC2372" s="8">
        <v>21.9</v>
      </c>
      <c r="AD2372" s="5">
        <v>13.786</v>
      </c>
      <c r="AE2372" s="8">
        <v>9.7620000000000005</v>
      </c>
      <c r="AF2372" s="7">
        <v>16790824</v>
      </c>
      <c r="AG2372" s="7">
        <v>17011666</v>
      </c>
      <c r="AH2372" s="7">
        <v>17722682</v>
      </c>
      <c r="AI2372" s="5">
        <v>68.14</v>
      </c>
      <c r="AJ2372" s="7">
        <v>243</v>
      </c>
      <c r="AK2372" s="7">
        <v>11440724</v>
      </c>
      <c r="AL2372" s="6">
        <v>396.53549299999997</v>
      </c>
      <c r="AM2372" s="7">
        <v>16301449</v>
      </c>
      <c r="AN2372" s="5">
        <v>97.085459999999998</v>
      </c>
    </row>
    <row r="2373" spans="1:40" x14ac:dyDescent="0.3">
      <c r="A2373" s="4" t="s">
        <v>2422</v>
      </c>
      <c r="B2373" s="2">
        <v>102752</v>
      </c>
      <c r="C2373" s="1" t="s">
        <v>54</v>
      </c>
      <c r="D2373" s="5">
        <v>669.99135484999999</v>
      </c>
      <c r="E2373" s="6" t="s">
        <v>42</v>
      </c>
      <c r="F2373" s="6">
        <v>1800.2483549999999</v>
      </c>
      <c r="G2373" s="8">
        <v>2.16</v>
      </c>
      <c r="H2373" s="5">
        <v>10.0855365474339</v>
      </c>
      <c r="I2373" s="8">
        <v>2.16</v>
      </c>
      <c r="J2373" s="5">
        <v>10.0855365474339</v>
      </c>
      <c r="K2373" s="5">
        <v>1.0127370021842099</v>
      </c>
      <c r="L2373" s="5">
        <v>0.79966694617575196</v>
      </c>
      <c r="M2373" s="5" t="s">
        <v>799</v>
      </c>
      <c r="N2373" s="5" t="s">
        <v>42</v>
      </c>
      <c r="O2373" s="5" t="s">
        <v>42</v>
      </c>
      <c r="P2373" s="5" t="s">
        <v>42</v>
      </c>
      <c r="Q2373" s="5" t="s">
        <v>42</v>
      </c>
      <c r="R2373" s="5">
        <v>7.4312123788982696</v>
      </c>
      <c r="S2373" s="1" t="s">
        <v>49</v>
      </c>
      <c r="T2373" s="7">
        <v>1166578</v>
      </c>
      <c r="U2373" s="7">
        <v>1073712</v>
      </c>
      <c r="V2373" s="7">
        <v>1369899</v>
      </c>
      <c r="W2373" s="7">
        <v>1167648</v>
      </c>
      <c r="X2373" s="7">
        <v>1267216</v>
      </c>
      <c r="Y2373" s="7">
        <v>1210627</v>
      </c>
      <c r="Z2373" s="7">
        <v>1190567</v>
      </c>
      <c r="AA2373" s="7">
        <v>1166578</v>
      </c>
      <c r="AB2373" s="8">
        <v>90.15</v>
      </c>
      <c r="AC2373" s="5">
        <v>90.331000000000003</v>
      </c>
      <c r="AD2373" s="5" t="s">
        <v>42</v>
      </c>
      <c r="AE2373" s="5" t="s">
        <v>42</v>
      </c>
      <c r="AF2373" s="7">
        <v>10331401</v>
      </c>
      <c r="AG2373" s="7">
        <v>10327510</v>
      </c>
      <c r="AH2373" s="7">
        <v>10388898</v>
      </c>
      <c r="AI2373" s="5">
        <v>35.65</v>
      </c>
      <c r="AJ2373" s="7">
        <v>101</v>
      </c>
      <c r="AK2373" s="7">
        <v>3683089</v>
      </c>
      <c r="AL2373" s="6">
        <v>238.848321</v>
      </c>
      <c r="AM2373" s="7">
        <v>5826466</v>
      </c>
      <c r="AN2373" s="8">
        <v>56.395699999999998</v>
      </c>
    </row>
    <row r="2374" spans="1:40" x14ac:dyDescent="0.3">
      <c r="A2374" s="4" t="s">
        <v>2423</v>
      </c>
      <c r="B2374" s="2">
        <v>4811248</v>
      </c>
      <c r="C2374" s="1" t="s">
        <v>41</v>
      </c>
      <c r="D2374" s="5">
        <v>560.67712096000002</v>
      </c>
      <c r="E2374" s="6">
        <v>541.42812000000004</v>
      </c>
      <c r="F2374" s="6" t="s">
        <v>42</v>
      </c>
      <c r="G2374" s="5">
        <v>3.9E-2</v>
      </c>
      <c r="H2374" s="5">
        <v>57.020408000000003</v>
      </c>
      <c r="I2374" s="5">
        <v>3.9E-2</v>
      </c>
      <c r="J2374" s="5">
        <v>57.020408000000003</v>
      </c>
      <c r="K2374" s="5">
        <v>20.364431490000001</v>
      </c>
      <c r="L2374" s="5">
        <v>3.0710046200000001</v>
      </c>
      <c r="M2374" s="5">
        <v>61.951219999999999</v>
      </c>
      <c r="N2374" s="5" t="s">
        <v>42</v>
      </c>
      <c r="O2374" s="5" t="s">
        <v>42</v>
      </c>
      <c r="P2374" s="5">
        <v>7.7332510000000001</v>
      </c>
      <c r="Q2374" s="5">
        <v>42.312294000000001</v>
      </c>
      <c r="R2374" s="5">
        <v>42.312294000000001</v>
      </c>
      <c r="S2374" s="1" t="s">
        <v>66</v>
      </c>
      <c r="T2374" s="7">
        <v>70013</v>
      </c>
      <c r="U2374" s="7">
        <v>59577</v>
      </c>
      <c r="V2374" s="7">
        <v>53906</v>
      </c>
      <c r="W2374" s="7">
        <v>46466</v>
      </c>
      <c r="X2374" s="7">
        <v>70013</v>
      </c>
      <c r="Y2374" s="7">
        <v>66978</v>
      </c>
      <c r="Z2374" s="7">
        <v>64668</v>
      </c>
      <c r="AA2374" s="7">
        <v>62113</v>
      </c>
      <c r="AB2374" s="5">
        <v>61.633000000000003</v>
      </c>
      <c r="AC2374" s="5">
        <v>61.633000000000003</v>
      </c>
      <c r="AD2374" s="5">
        <v>17.562000000000001</v>
      </c>
      <c r="AE2374" s="5">
        <v>17.562000000000001</v>
      </c>
      <c r="AF2374" s="7">
        <v>20051134</v>
      </c>
      <c r="AG2374" s="7">
        <v>20007488</v>
      </c>
      <c r="AH2374" s="7">
        <v>19937961</v>
      </c>
      <c r="AI2374" s="5">
        <v>77.23</v>
      </c>
      <c r="AJ2374" s="7">
        <v>220</v>
      </c>
      <c r="AK2374" s="7">
        <v>15497017</v>
      </c>
      <c r="AL2374" s="6">
        <v>432.98665399999999</v>
      </c>
      <c r="AM2374" s="7">
        <v>16435756</v>
      </c>
      <c r="AN2374" s="5">
        <v>81.903649999999999</v>
      </c>
    </row>
    <row r="2375" spans="1:40" x14ac:dyDescent="0.3">
      <c r="A2375" s="4" t="s">
        <v>2424</v>
      </c>
      <c r="B2375" s="2">
        <v>1023897</v>
      </c>
      <c r="C2375" s="1" t="s">
        <v>41</v>
      </c>
      <c r="D2375" s="5">
        <v>571.50740932999997</v>
      </c>
      <c r="E2375" s="6" t="s">
        <v>42</v>
      </c>
      <c r="F2375" s="6">
        <v>210.6474090000001</v>
      </c>
      <c r="G2375" s="5">
        <v>0.66</v>
      </c>
      <c r="H2375" s="5">
        <v>13.568093385214</v>
      </c>
      <c r="I2375" s="5">
        <v>0.66</v>
      </c>
      <c r="J2375" s="5">
        <v>13.568093385214</v>
      </c>
      <c r="K2375" s="5">
        <v>1.3542731136813402</v>
      </c>
      <c r="L2375" s="5">
        <v>1.2894906673331499</v>
      </c>
      <c r="M2375" s="5">
        <v>9.6325970000000005</v>
      </c>
      <c r="N2375" s="5" t="s">
        <v>42</v>
      </c>
      <c r="O2375" s="5" t="s">
        <v>42</v>
      </c>
      <c r="P2375" s="5" t="s">
        <v>42</v>
      </c>
      <c r="Q2375" s="5" t="s">
        <v>42</v>
      </c>
      <c r="R2375" s="5" t="s">
        <v>42</v>
      </c>
      <c r="S2375" s="1" t="s">
        <v>49</v>
      </c>
      <c r="T2375" s="7">
        <v>181786</v>
      </c>
      <c r="U2375" s="7">
        <v>212521</v>
      </c>
      <c r="V2375" s="7">
        <v>219233</v>
      </c>
      <c r="W2375" s="7">
        <v>223888</v>
      </c>
      <c r="X2375" s="7">
        <v>186911</v>
      </c>
      <c r="Y2375" s="7">
        <v>187358</v>
      </c>
      <c r="Z2375" s="7">
        <v>183557</v>
      </c>
      <c r="AA2375" s="7">
        <v>181786</v>
      </c>
      <c r="AB2375" s="5" t="s">
        <v>42</v>
      </c>
      <c r="AC2375" s="5" t="s">
        <v>42</v>
      </c>
      <c r="AD2375" s="5" t="s">
        <v>42</v>
      </c>
      <c r="AE2375" s="5" t="s">
        <v>42</v>
      </c>
      <c r="AF2375" s="7">
        <v>16386627</v>
      </c>
      <c r="AG2375" s="7">
        <v>16424021</v>
      </c>
      <c r="AH2375" s="7">
        <v>16600442</v>
      </c>
      <c r="AI2375" s="5">
        <v>37.479999999999997</v>
      </c>
      <c r="AJ2375" s="7">
        <v>138</v>
      </c>
      <c r="AK2375" s="7">
        <v>6142082</v>
      </c>
      <c r="AL2375" s="6">
        <v>214.17439899999999</v>
      </c>
      <c r="AM2375" s="7">
        <v>11692144</v>
      </c>
      <c r="AN2375" s="5">
        <v>71.338539999999995</v>
      </c>
    </row>
    <row r="2376" spans="1:40" x14ac:dyDescent="0.3">
      <c r="A2376" s="4" t="s">
        <v>2425</v>
      </c>
      <c r="B2376" s="2">
        <v>5721160</v>
      </c>
      <c r="C2376" s="1" t="s">
        <v>54</v>
      </c>
      <c r="D2376" s="5">
        <v>583.44052506000003</v>
      </c>
      <c r="E2376" s="6">
        <v>1019.105265</v>
      </c>
      <c r="F2376" s="6" t="s">
        <v>42</v>
      </c>
      <c r="G2376" s="5">
        <v>0.20499999999999999</v>
      </c>
      <c r="H2376" s="5">
        <v>27.772151999999998</v>
      </c>
      <c r="I2376" s="5">
        <v>0.20499999999999999</v>
      </c>
      <c r="J2376" s="5">
        <v>27.772151999999998</v>
      </c>
      <c r="K2376" s="5">
        <v>0.82992887999999998</v>
      </c>
      <c r="L2376" s="5">
        <v>0.82992887999999998</v>
      </c>
      <c r="M2376" s="5">
        <v>15.278551999999999</v>
      </c>
      <c r="N2376" s="5" t="s">
        <v>42</v>
      </c>
      <c r="O2376" s="5" t="s">
        <v>42</v>
      </c>
      <c r="P2376" s="5">
        <v>21.105709999999998</v>
      </c>
      <c r="Q2376" s="5" t="s">
        <v>42</v>
      </c>
      <c r="R2376" s="5" t="s">
        <v>42</v>
      </c>
      <c r="S2376" s="1" t="s">
        <v>80</v>
      </c>
      <c r="T2376" s="7">
        <v>48001.591999999997</v>
      </c>
      <c r="U2376" s="7">
        <v>33432.913</v>
      </c>
      <c r="V2376" s="7">
        <v>28980.923999999999</v>
      </c>
      <c r="W2376" s="7">
        <v>30887.355</v>
      </c>
      <c r="X2376" s="7">
        <v>48285.760999999999</v>
      </c>
      <c r="Y2376" s="7">
        <v>48143.675999999999</v>
      </c>
      <c r="Z2376" s="7">
        <v>48001.591999999997</v>
      </c>
      <c r="AA2376" s="7">
        <v>45938.642999999996</v>
      </c>
      <c r="AB2376" s="8">
        <v>100</v>
      </c>
      <c r="AC2376" s="8">
        <v>100</v>
      </c>
      <c r="AD2376" s="5" t="s">
        <v>42</v>
      </c>
      <c r="AE2376" s="5" t="s">
        <v>42</v>
      </c>
      <c r="AF2376" s="7">
        <v>53185098</v>
      </c>
      <c r="AG2376" s="7">
        <v>53185098</v>
      </c>
      <c r="AH2376" s="7">
        <v>54251113</v>
      </c>
      <c r="AI2376" s="5">
        <v>13.29</v>
      </c>
      <c r="AJ2376" s="7">
        <v>64</v>
      </c>
      <c r="AK2376" s="7">
        <v>7068070</v>
      </c>
      <c r="AL2376" s="6">
        <v>77.536726999999999</v>
      </c>
      <c r="AM2376" s="7" t="s">
        <v>42</v>
      </c>
      <c r="AN2376" s="5" t="s">
        <v>42</v>
      </c>
    </row>
    <row r="2377" spans="1:40" x14ac:dyDescent="0.3">
      <c r="A2377" s="4" t="s">
        <v>2426</v>
      </c>
      <c r="B2377" s="2">
        <v>25868754</v>
      </c>
      <c r="C2377" s="1" t="s">
        <v>41</v>
      </c>
      <c r="D2377" s="5">
        <v>431.28153431999999</v>
      </c>
      <c r="E2377" s="6">
        <v>232.79353399999999</v>
      </c>
      <c r="F2377" s="6" t="s">
        <v>42</v>
      </c>
      <c r="G2377" s="5">
        <v>-0.29099999999999998</v>
      </c>
      <c r="H2377" s="5" t="s">
        <v>799</v>
      </c>
      <c r="I2377" s="5">
        <v>-0.29099999999999998</v>
      </c>
      <c r="J2377" s="5" t="s">
        <v>799</v>
      </c>
      <c r="K2377" s="5">
        <v>2.0974006599999999</v>
      </c>
      <c r="L2377" s="5">
        <v>2.0974006599999999</v>
      </c>
      <c r="M2377" s="5" t="s">
        <v>799</v>
      </c>
      <c r="N2377" s="5" t="s">
        <v>42</v>
      </c>
      <c r="O2377" s="5" t="s">
        <v>42</v>
      </c>
      <c r="P2377" s="5">
        <v>15.545477999999999</v>
      </c>
      <c r="Q2377" s="5" t="s">
        <v>799</v>
      </c>
      <c r="R2377" s="5">
        <v>-2.0944090000000002</v>
      </c>
      <c r="S2377" s="1" t="s">
        <v>49</v>
      </c>
      <c r="T2377" s="7" t="s">
        <v>42</v>
      </c>
      <c r="U2377" s="7" t="s">
        <v>42</v>
      </c>
      <c r="V2377" s="7" t="s">
        <v>42</v>
      </c>
      <c r="W2377" s="7" t="s">
        <v>42</v>
      </c>
      <c r="X2377" s="7">
        <v>14975</v>
      </c>
      <c r="Y2377" s="7">
        <v>5759</v>
      </c>
      <c r="Z2377" s="7">
        <v>1064</v>
      </c>
      <c r="AA2377" s="7" t="s">
        <v>42</v>
      </c>
      <c r="AB2377" s="5" t="s">
        <v>42</v>
      </c>
      <c r="AC2377" s="5">
        <v>112.033</v>
      </c>
      <c r="AD2377" s="5" t="s">
        <v>42</v>
      </c>
      <c r="AE2377" s="5" t="s">
        <v>799</v>
      </c>
      <c r="AF2377" s="7">
        <v>61377484</v>
      </c>
      <c r="AG2377" s="7">
        <v>61328282</v>
      </c>
      <c r="AH2377" s="7">
        <v>50065680</v>
      </c>
      <c r="AI2377" s="5">
        <v>53.51</v>
      </c>
      <c r="AJ2377" s="7">
        <v>101</v>
      </c>
      <c r="AK2377" s="7">
        <v>32877227</v>
      </c>
      <c r="AL2377" s="6">
        <v>230.79813300000001</v>
      </c>
      <c r="AM2377" s="7">
        <v>36954083</v>
      </c>
      <c r="AN2377" s="5">
        <v>60.150419999999997</v>
      </c>
    </row>
    <row r="2378" spans="1:40" x14ac:dyDescent="0.3">
      <c r="A2378" s="4" t="s">
        <v>2427</v>
      </c>
      <c r="B2378" s="2">
        <v>4288485</v>
      </c>
      <c r="C2378" s="1" t="s">
        <v>54</v>
      </c>
      <c r="D2378" s="5">
        <v>634.98140446000002</v>
      </c>
      <c r="E2378" s="6">
        <v>4730.4114040000004</v>
      </c>
      <c r="F2378" s="6">
        <v>4730.4114040000004</v>
      </c>
      <c r="G2378" s="5">
        <v>-0.214</v>
      </c>
      <c r="H2378" s="5" t="s">
        <v>799</v>
      </c>
      <c r="I2378" s="5">
        <v>-0.214</v>
      </c>
      <c r="J2378" s="5" t="s">
        <v>799</v>
      </c>
      <c r="K2378" s="5" t="s">
        <v>799</v>
      </c>
      <c r="L2378" s="5" t="s">
        <v>799</v>
      </c>
      <c r="M2378" s="5" t="s">
        <v>799</v>
      </c>
      <c r="N2378" s="5" t="s">
        <v>799</v>
      </c>
      <c r="O2378" s="5" t="s">
        <v>799</v>
      </c>
      <c r="P2378" s="5">
        <v>0.75817199999999996</v>
      </c>
      <c r="Q2378" s="5">
        <v>7.8297330000000001</v>
      </c>
      <c r="R2378" s="5">
        <v>7.8297330000000001</v>
      </c>
      <c r="S2378" s="1" t="s">
        <v>98</v>
      </c>
      <c r="T2378" s="7">
        <v>6956571</v>
      </c>
      <c r="U2378" s="7">
        <v>8694904</v>
      </c>
      <c r="V2378" s="7">
        <v>7947915</v>
      </c>
      <c r="W2378" s="7">
        <v>5227023</v>
      </c>
      <c r="X2378" s="7">
        <v>6239231</v>
      </c>
      <c r="Y2378" s="7">
        <v>6727726</v>
      </c>
      <c r="Z2378" s="7">
        <v>6956571</v>
      </c>
      <c r="AA2378" s="7">
        <v>7375811</v>
      </c>
      <c r="AB2378" s="5">
        <v>14.228</v>
      </c>
      <c r="AC2378" s="8">
        <v>15</v>
      </c>
      <c r="AD2378" s="8">
        <v>8.0960000000000001</v>
      </c>
      <c r="AE2378" s="8">
        <v>8.3879999999999999</v>
      </c>
      <c r="AF2378" s="7">
        <v>132012766</v>
      </c>
      <c r="AG2378" s="7">
        <v>132512766</v>
      </c>
      <c r="AH2378" s="7">
        <v>131927343</v>
      </c>
      <c r="AI2378" s="5">
        <v>43.63</v>
      </c>
      <c r="AJ2378" s="7">
        <v>94</v>
      </c>
      <c r="AK2378" s="7">
        <v>57600581</v>
      </c>
      <c r="AL2378" s="6">
        <v>277.05879399999998</v>
      </c>
      <c r="AM2378" s="7">
        <v>122972674</v>
      </c>
      <c r="AN2378" s="5">
        <v>93.152109999999993</v>
      </c>
    </row>
    <row r="2379" spans="1:40" x14ac:dyDescent="0.3">
      <c r="A2379" s="4" t="s">
        <v>2428</v>
      </c>
      <c r="B2379" s="2">
        <v>4964111</v>
      </c>
      <c r="C2379" s="1" t="s">
        <v>41</v>
      </c>
      <c r="D2379" s="5">
        <v>717.16522496000005</v>
      </c>
      <c r="E2379" s="6">
        <v>914.01722400000006</v>
      </c>
      <c r="F2379" s="6" t="s">
        <v>42</v>
      </c>
      <c r="G2379" s="5">
        <v>0.63</v>
      </c>
      <c r="H2379" s="5" t="s">
        <v>799</v>
      </c>
      <c r="I2379" s="5">
        <v>0.63</v>
      </c>
      <c r="J2379" s="5" t="s">
        <v>799</v>
      </c>
      <c r="K2379" s="5" t="s">
        <v>799</v>
      </c>
      <c r="L2379" s="5">
        <v>4.43250864</v>
      </c>
      <c r="M2379" s="5">
        <v>19.924551000000001</v>
      </c>
      <c r="N2379" s="5" t="s">
        <v>42</v>
      </c>
      <c r="O2379" s="5" t="s">
        <v>42</v>
      </c>
      <c r="P2379" s="5">
        <v>4.0021769999999997</v>
      </c>
      <c r="Q2379" s="5">
        <v>20.001033</v>
      </c>
      <c r="R2379" s="5">
        <v>20.001033</v>
      </c>
      <c r="S2379" s="1" t="s">
        <v>98</v>
      </c>
      <c r="T2379" s="7">
        <v>216187</v>
      </c>
      <c r="U2379" s="7">
        <v>219080</v>
      </c>
      <c r="V2379" s="7">
        <v>184335</v>
      </c>
      <c r="W2379" s="7">
        <v>133937</v>
      </c>
      <c r="X2379" s="7">
        <v>228380</v>
      </c>
      <c r="Y2379" s="7">
        <v>223712</v>
      </c>
      <c r="Z2379" s="7">
        <v>216187</v>
      </c>
      <c r="AA2379" s="7">
        <v>212874</v>
      </c>
      <c r="AB2379" s="5">
        <v>62.204999999999998</v>
      </c>
      <c r="AC2379" s="5">
        <v>63.545000000000002</v>
      </c>
      <c r="AD2379" s="8">
        <v>16.309999999999999</v>
      </c>
      <c r="AE2379" s="5">
        <v>18.219000000000001</v>
      </c>
      <c r="AF2379" s="7">
        <v>5419855</v>
      </c>
      <c r="AG2379" s="7">
        <v>5409155</v>
      </c>
      <c r="AH2379" s="7">
        <v>5391726</v>
      </c>
      <c r="AI2379" s="5">
        <v>91.79</v>
      </c>
      <c r="AJ2379" s="7">
        <v>218</v>
      </c>
      <c r="AK2379" s="7">
        <v>4985756</v>
      </c>
      <c r="AL2379" s="6">
        <v>658.31922199999997</v>
      </c>
      <c r="AM2379" s="7">
        <v>5288444</v>
      </c>
      <c r="AN2379" s="5">
        <v>97.367540000000005</v>
      </c>
    </row>
    <row r="2380" spans="1:40" x14ac:dyDescent="0.3">
      <c r="A2380" s="4" t="s">
        <v>2429</v>
      </c>
      <c r="B2380" s="2">
        <v>28655444</v>
      </c>
      <c r="C2380" s="1" t="s">
        <v>41</v>
      </c>
      <c r="D2380" s="5">
        <v>623.10373588000004</v>
      </c>
      <c r="E2380" s="6">
        <v>359.50073500000002</v>
      </c>
      <c r="F2380" s="6" t="s">
        <v>42</v>
      </c>
      <c r="G2380" s="5">
        <v>-1.131</v>
      </c>
      <c r="H2380" s="5" t="s">
        <v>799</v>
      </c>
      <c r="I2380" s="5">
        <v>-1.131</v>
      </c>
      <c r="J2380" s="5" t="s">
        <v>799</v>
      </c>
      <c r="K2380" s="5">
        <v>2.6291474199999998</v>
      </c>
      <c r="L2380" s="5">
        <v>2.6291474199999998</v>
      </c>
      <c r="M2380" s="5" t="s">
        <v>799</v>
      </c>
      <c r="N2380" s="5" t="s">
        <v>42</v>
      </c>
      <c r="O2380" s="5" t="s">
        <v>42</v>
      </c>
      <c r="P2380" s="5" t="s">
        <v>42</v>
      </c>
      <c r="Q2380" s="5" t="s">
        <v>42</v>
      </c>
      <c r="R2380" s="5" t="s">
        <v>42</v>
      </c>
      <c r="S2380" s="1" t="s">
        <v>49</v>
      </c>
      <c r="T2380" s="7" t="s">
        <v>42</v>
      </c>
      <c r="U2380" s="7" t="s">
        <v>42</v>
      </c>
      <c r="V2380" s="7" t="s">
        <v>42</v>
      </c>
      <c r="W2380" s="7" t="s">
        <v>42</v>
      </c>
      <c r="X2380" s="7" t="s">
        <v>42</v>
      </c>
      <c r="Y2380" s="7" t="s">
        <v>42</v>
      </c>
      <c r="Z2380" s="7" t="s">
        <v>42</v>
      </c>
      <c r="AA2380" s="7" t="s">
        <v>42</v>
      </c>
      <c r="AB2380" s="5" t="s">
        <v>42</v>
      </c>
      <c r="AC2380" s="5" t="s">
        <v>42</v>
      </c>
      <c r="AD2380" s="5" t="s">
        <v>42</v>
      </c>
      <c r="AE2380" s="5" t="s">
        <v>42</v>
      </c>
      <c r="AF2380" s="7">
        <v>49755946</v>
      </c>
      <c r="AG2380" s="7">
        <v>49710598</v>
      </c>
      <c r="AH2380" s="7">
        <v>41105118</v>
      </c>
      <c r="AI2380" s="5">
        <v>56.61</v>
      </c>
      <c r="AJ2380" s="7">
        <v>129</v>
      </c>
      <c r="AK2380" s="7">
        <v>28172677</v>
      </c>
      <c r="AL2380" s="6">
        <v>352.72191600000002</v>
      </c>
      <c r="AM2380" s="7">
        <v>27053411</v>
      </c>
      <c r="AN2380" s="5">
        <v>54.358319999999999</v>
      </c>
    </row>
    <row r="2381" spans="1:40" x14ac:dyDescent="0.3">
      <c r="A2381" s="4" t="s">
        <v>2430</v>
      </c>
      <c r="B2381" s="2">
        <v>100491</v>
      </c>
      <c r="C2381" s="1" t="s">
        <v>41</v>
      </c>
      <c r="D2381" s="5">
        <v>590.36261708999996</v>
      </c>
      <c r="E2381" s="6" t="s">
        <v>42</v>
      </c>
      <c r="F2381" s="6">
        <v>1732.537617</v>
      </c>
      <c r="G2381" s="5">
        <v>0.64</v>
      </c>
      <c r="H2381" s="5">
        <v>11.651685393258401</v>
      </c>
      <c r="I2381" s="5">
        <v>0.64</v>
      </c>
      <c r="J2381" s="5">
        <v>11.651685393258401</v>
      </c>
      <c r="K2381" s="5">
        <v>1.2193231374373601</v>
      </c>
      <c r="L2381" s="5">
        <v>1.0566638494192899</v>
      </c>
      <c r="M2381" s="5">
        <v>11.664792</v>
      </c>
      <c r="N2381" s="5" t="s">
        <v>42</v>
      </c>
      <c r="O2381" s="5" t="s">
        <v>42</v>
      </c>
      <c r="P2381" s="5" t="s">
        <v>42</v>
      </c>
      <c r="Q2381" s="5" t="s">
        <v>42</v>
      </c>
      <c r="R2381" s="5" t="s">
        <v>42</v>
      </c>
      <c r="S2381" s="1" t="s">
        <v>49</v>
      </c>
      <c r="T2381" s="7">
        <v>193238</v>
      </c>
      <c r="U2381" s="7">
        <v>218592</v>
      </c>
      <c r="V2381" s="7">
        <v>227829</v>
      </c>
      <c r="W2381" s="7">
        <v>225257</v>
      </c>
      <c r="X2381" s="7">
        <v>188479</v>
      </c>
      <c r="Y2381" s="7">
        <v>188922</v>
      </c>
      <c r="Z2381" s="7">
        <v>189490</v>
      </c>
      <c r="AA2381" s="7">
        <v>193238</v>
      </c>
      <c r="AB2381" s="5" t="s">
        <v>42</v>
      </c>
      <c r="AC2381" s="5" t="s">
        <v>42</v>
      </c>
      <c r="AD2381" s="5" t="s">
        <v>42</v>
      </c>
      <c r="AE2381" s="5" t="s">
        <v>42</v>
      </c>
      <c r="AF2381" s="7">
        <v>17058413</v>
      </c>
      <c r="AG2381" s="7">
        <v>17058411</v>
      </c>
      <c r="AH2381" s="7">
        <v>17019239</v>
      </c>
      <c r="AI2381" s="5">
        <v>69.83</v>
      </c>
      <c r="AJ2381" s="7">
        <v>174</v>
      </c>
      <c r="AK2381" s="7">
        <v>11917160</v>
      </c>
      <c r="AL2381" s="6">
        <v>370.74284699999998</v>
      </c>
      <c r="AM2381" s="7">
        <v>16715227</v>
      </c>
      <c r="AN2381" s="5">
        <v>97.951179999999994</v>
      </c>
    </row>
    <row r="2382" spans="1:40" x14ac:dyDescent="0.3">
      <c r="A2382" s="4" t="s">
        <v>2431</v>
      </c>
      <c r="B2382" s="2">
        <v>4986013</v>
      </c>
      <c r="C2382" s="1" t="s">
        <v>54</v>
      </c>
      <c r="D2382" s="5">
        <v>539.30711642999995</v>
      </c>
      <c r="E2382" s="6">
        <v>852.90411600000004</v>
      </c>
      <c r="F2382" s="6" t="s">
        <v>42</v>
      </c>
      <c r="G2382" s="5">
        <v>-0.35399999999999998</v>
      </c>
      <c r="H2382" s="5" t="s">
        <v>799</v>
      </c>
      <c r="I2382" s="5">
        <v>-0.35399999999999998</v>
      </c>
      <c r="J2382" s="5" t="s">
        <v>799</v>
      </c>
      <c r="K2382" s="5">
        <v>1.08220753</v>
      </c>
      <c r="L2382" s="5">
        <v>1.08080953</v>
      </c>
      <c r="M2382" s="5">
        <v>60.24</v>
      </c>
      <c r="N2382" s="5" t="s">
        <v>42</v>
      </c>
      <c r="O2382" s="5" t="s">
        <v>42</v>
      </c>
      <c r="P2382" s="5">
        <v>1.6398630000000001</v>
      </c>
      <c r="Q2382" s="5">
        <v>10.010729</v>
      </c>
      <c r="R2382" s="5">
        <v>10.010729</v>
      </c>
      <c r="S2382" s="1" t="s">
        <v>49</v>
      </c>
      <c r="T2382" s="7">
        <v>593709</v>
      </c>
      <c r="U2382" s="7">
        <v>901711</v>
      </c>
      <c r="V2382" s="7">
        <v>556239</v>
      </c>
      <c r="W2382" s="7">
        <v>351316</v>
      </c>
      <c r="X2382" s="7">
        <v>520107</v>
      </c>
      <c r="Y2382" s="7">
        <v>525177</v>
      </c>
      <c r="Z2382" s="7">
        <v>550949</v>
      </c>
      <c r="AA2382" s="7">
        <v>593709</v>
      </c>
      <c r="AB2382" s="5">
        <v>14.529</v>
      </c>
      <c r="AC2382" s="8">
        <v>10.336</v>
      </c>
      <c r="AD2382" s="8">
        <v>20.329999999999998</v>
      </c>
      <c r="AE2382" s="5">
        <v>15.473000000000001</v>
      </c>
      <c r="AF2382" s="7">
        <v>71621000</v>
      </c>
      <c r="AG2382" s="7">
        <v>71621000</v>
      </c>
      <c r="AH2382" s="7">
        <v>74400000</v>
      </c>
      <c r="AI2382" s="5">
        <v>54.09</v>
      </c>
      <c r="AJ2382" s="7">
        <v>165</v>
      </c>
      <c r="AK2382" s="7">
        <v>38737639</v>
      </c>
      <c r="AL2382" s="6">
        <v>291.69442099999998</v>
      </c>
      <c r="AM2382" s="7">
        <v>52757344</v>
      </c>
      <c r="AN2382" s="8">
        <v>73.661699999999996</v>
      </c>
    </row>
    <row r="2383" spans="1:40" x14ac:dyDescent="0.3">
      <c r="A2383" s="4" t="s">
        <v>2432</v>
      </c>
      <c r="B2383" s="2">
        <v>10465944</v>
      </c>
      <c r="C2383" s="1" t="s">
        <v>41</v>
      </c>
      <c r="D2383" s="5">
        <v>590.18753773000003</v>
      </c>
      <c r="E2383" s="6">
        <v>593.24253699999997</v>
      </c>
      <c r="F2383" s="6">
        <v>593.24253799999997</v>
      </c>
      <c r="G2383" s="5">
        <v>0.64</v>
      </c>
      <c r="H2383" s="5">
        <v>11.216713</v>
      </c>
      <c r="I2383" s="5">
        <v>0.64</v>
      </c>
      <c r="J2383" s="5">
        <v>11.216713</v>
      </c>
      <c r="K2383" s="5">
        <v>1.23141287</v>
      </c>
      <c r="L2383" s="5">
        <v>1.23141287</v>
      </c>
      <c r="M2383" s="5">
        <v>63.126615000000001</v>
      </c>
      <c r="N2383" s="5">
        <v>15.331764042219699</v>
      </c>
      <c r="O2383" s="5">
        <v>12.5245025459887</v>
      </c>
      <c r="P2383" s="5">
        <v>3.6235629999999999</v>
      </c>
      <c r="Q2383" s="5">
        <v>9.8669840000000004</v>
      </c>
      <c r="R2383" s="5">
        <v>9.8669840000000004</v>
      </c>
      <c r="S2383" s="1" t="s">
        <v>49</v>
      </c>
      <c r="T2383" s="7">
        <v>189144</v>
      </c>
      <c r="U2383" s="7">
        <v>257015</v>
      </c>
      <c r="V2383" s="7">
        <v>197507</v>
      </c>
      <c r="W2383" s="7">
        <v>176724</v>
      </c>
      <c r="X2383" s="7">
        <v>163718</v>
      </c>
      <c r="Y2383" s="7">
        <v>169389</v>
      </c>
      <c r="Z2383" s="7">
        <v>179530</v>
      </c>
      <c r="AA2383" s="7">
        <v>189144</v>
      </c>
      <c r="AB2383" s="5">
        <v>47.292999999999999</v>
      </c>
      <c r="AC2383" s="5">
        <v>50.170999999999999</v>
      </c>
      <c r="AD2383" s="8">
        <v>35.06</v>
      </c>
      <c r="AE2383" s="5">
        <v>36.448999999999998</v>
      </c>
      <c r="AF2383" s="7">
        <v>24158311</v>
      </c>
      <c r="AG2383" s="7">
        <v>24153496</v>
      </c>
      <c r="AH2383" s="7">
        <v>24391797</v>
      </c>
      <c r="AI2383" s="5">
        <v>40.090000000000003</v>
      </c>
      <c r="AJ2383" s="7">
        <v>148</v>
      </c>
      <c r="AK2383" s="7">
        <v>9684433</v>
      </c>
      <c r="AL2383" s="6">
        <v>236.590698</v>
      </c>
      <c r="AM2383" s="7">
        <v>11176392</v>
      </c>
      <c r="AN2383" s="5">
        <v>46.26314</v>
      </c>
    </row>
    <row r="2384" spans="1:40" x14ac:dyDescent="0.3">
      <c r="A2384" s="4" t="s">
        <v>2433</v>
      </c>
      <c r="B2384" s="2">
        <v>1137117</v>
      </c>
      <c r="C2384" s="1" t="s">
        <v>41</v>
      </c>
      <c r="D2384" s="5">
        <v>558.39452800000004</v>
      </c>
      <c r="E2384" s="6" t="s">
        <v>42</v>
      </c>
      <c r="F2384" s="6">
        <v>245.38852800000006</v>
      </c>
      <c r="G2384" s="5">
        <v>0.43</v>
      </c>
      <c r="H2384" s="5">
        <v>17.6795580110497</v>
      </c>
      <c r="I2384" s="5">
        <v>0.43</v>
      </c>
      <c r="J2384" s="5">
        <v>17.6795580110497</v>
      </c>
      <c r="K2384" s="5">
        <v>1.0032710085007901</v>
      </c>
      <c r="L2384" s="5">
        <v>0.92573229714917704</v>
      </c>
      <c r="M2384" s="5">
        <v>13.852814</v>
      </c>
      <c r="N2384" s="5" t="s">
        <v>42</v>
      </c>
      <c r="O2384" s="5" t="s">
        <v>42</v>
      </c>
      <c r="P2384" s="5" t="s">
        <v>42</v>
      </c>
      <c r="Q2384" s="5" t="s">
        <v>42</v>
      </c>
      <c r="R2384" s="5" t="s">
        <v>42</v>
      </c>
      <c r="S2384" s="1" t="s">
        <v>49</v>
      </c>
      <c r="T2384" s="7">
        <v>229626</v>
      </c>
      <c r="U2384" s="7">
        <v>248804</v>
      </c>
      <c r="V2384" s="7">
        <v>210640</v>
      </c>
      <c r="W2384" s="7">
        <v>189362</v>
      </c>
      <c r="X2384" s="7">
        <v>220284</v>
      </c>
      <c r="Y2384" s="7">
        <v>219589</v>
      </c>
      <c r="Z2384" s="7">
        <v>220484</v>
      </c>
      <c r="AA2384" s="7">
        <v>229626</v>
      </c>
      <c r="AB2384" s="5" t="s">
        <v>42</v>
      </c>
      <c r="AC2384" s="5" t="s">
        <v>42</v>
      </c>
      <c r="AD2384" s="5" t="s">
        <v>42</v>
      </c>
      <c r="AE2384" s="5" t="s">
        <v>42</v>
      </c>
      <c r="AF2384" s="7">
        <v>17577747</v>
      </c>
      <c r="AG2384" s="7">
        <v>17666490</v>
      </c>
      <c r="AH2384" s="7">
        <v>17816922</v>
      </c>
      <c r="AI2384" s="5">
        <v>75.150000000000006</v>
      </c>
      <c r="AJ2384" s="7">
        <v>157</v>
      </c>
      <c r="AK2384" s="7">
        <v>13113287</v>
      </c>
      <c r="AL2384" s="6">
        <v>419.62518399999999</v>
      </c>
      <c r="AM2384" s="7">
        <v>14817135</v>
      </c>
      <c r="AN2384" s="5">
        <v>84.912779999999998</v>
      </c>
    </row>
    <row r="2385" spans="1:40" x14ac:dyDescent="0.3">
      <c r="A2385" s="4" t="s">
        <v>2434</v>
      </c>
      <c r="B2385" s="2">
        <v>4980322</v>
      </c>
      <c r="C2385" s="1" t="s">
        <v>54</v>
      </c>
      <c r="D2385" s="5">
        <v>510.83240416000001</v>
      </c>
      <c r="E2385" s="6">
        <v>507.10100399999999</v>
      </c>
      <c r="F2385" s="6" t="s">
        <v>42</v>
      </c>
      <c r="G2385" s="5">
        <v>0.17299999999999999</v>
      </c>
      <c r="H2385" s="5">
        <v>14.087403999999999</v>
      </c>
      <c r="I2385" s="5">
        <v>0.17299999999999999</v>
      </c>
      <c r="J2385" s="5">
        <v>14.087403999999999</v>
      </c>
      <c r="K2385" s="5" t="s">
        <v>799</v>
      </c>
      <c r="L2385" s="5" t="s">
        <v>799</v>
      </c>
      <c r="M2385" s="5" t="s">
        <v>42</v>
      </c>
      <c r="N2385" s="5" t="s">
        <v>42</v>
      </c>
      <c r="O2385" s="5" t="s">
        <v>42</v>
      </c>
      <c r="P2385" s="5">
        <v>13.438378</v>
      </c>
      <c r="Q2385" s="5" t="s">
        <v>42</v>
      </c>
      <c r="R2385" s="5" t="s">
        <v>42</v>
      </c>
      <c r="S2385" s="1" t="s">
        <v>49</v>
      </c>
      <c r="T2385" s="7">
        <v>29096.582999999999</v>
      </c>
      <c r="U2385" s="7">
        <v>54466.228000000003</v>
      </c>
      <c r="V2385" s="7">
        <v>11810.626</v>
      </c>
      <c r="W2385" s="7">
        <v>12049.921</v>
      </c>
      <c r="X2385" s="7">
        <v>37735.284</v>
      </c>
      <c r="Y2385" s="7">
        <v>32655.923999999999</v>
      </c>
      <c r="Z2385" s="7">
        <v>29920.563999999998</v>
      </c>
      <c r="AA2385" s="7">
        <v>29096.582999999999</v>
      </c>
      <c r="AB2385" s="8">
        <v>100</v>
      </c>
      <c r="AC2385" s="8">
        <v>100</v>
      </c>
      <c r="AD2385" s="5" t="s">
        <v>42</v>
      </c>
      <c r="AE2385" s="5" t="s">
        <v>42</v>
      </c>
      <c r="AF2385" s="7">
        <v>46608796</v>
      </c>
      <c r="AG2385" s="7">
        <v>46608796</v>
      </c>
      <c r="AH2385" s="7">
        <v>46608796</v>
      </c>
      <c r="AI2385" s="5">
        <v>19.87</v>
      </c>
      <c r="AJ2385" s="7">
        <v>94</v>
      </c>
      <c r="AK2385" s="7">
        <v>9262598</v>
      </c>
      <c r="AL2385" s="6">
        <v>101.518074</v>
      </c>
      <c r="AM2385" s="7">
        <v>37519902</v>
      </c>
      <c r="AN2385" s="5">
        <v>80.499619999999993</v>
      </c>
    </row>
    <row r="2386" spans="1:40" x14ac:dyDescent="0.3">
      <c r="A2386" s="4" t="s">
        <v>2435</v>
      </c>
      <c r="B2386" s="2">
        <v>4045490</v>
      </c>
      <c r="C2386" s="1" t="s">
        <v>41</v>
      </c>
      <c r="D2386" s="5">
        <v>540.45683552000003</v>
      </c>
      <c r="E2386" s="6">
        <v>3250.474835</v>
      </c>
      <c r="F2386" s="6">
        <v>3250.4748359999999</v>
      </c>
      <c r="G2386" s="5">
        <v>-0.41199999999999998</v>
      </c>
      <c r="H2386" s="5" t="s">
        <v>799</v>
      </c>
      <c r="I2386" s="5">
        <v>-0.41199999999999998</v>
      </c>
      <c r="J2386" s="5" t="s">
        <v>799</v>
      </c>
      <c r="K2386" s="5">
        <v>0.267488565172806</v>
      </c>
      <c r="L2386" s="5">
        <v>0.26384945329144099</v>
      </c>
      <c r="M2386" s="5">
        <v>6.1707989999999997</v>
      </c>
      <c r="N2386" s="5" t="s">
        <v>42</v>
      </c>
      <c r="O2386" s="5" t="s">
        <v>42</v>
      </c>
      <c r="P2386" s="5">
        <v>2.2002169999999999</v>
      </c>
      <c r="Q2386" s="5">
        <v>17.750032999999998</v>
      </c>
      <c r="R2386" s="5">
        <v>24.836673713037001</v>
      </c>
      <c r="S2386" s="1" t="s">
        <v>49</v>
      </c>
      <c r="T2386" s="7">
        <v>1405383</v>
      </c>
      <c r="U2386" s="7">
        <v>1305550</v>
      </c>
      <c r="V2386" s="7">
        <v>1403847</v>
      </c>
      <c r="W2386" s="7">
        <v>1650247</v>
      </c>
      <c r="X2386" s="7">
        <v>1455042</v>
      </c>
      <c r="Y2386" s="7">
        <v>1437922</v>
      </c>
      <c r="Z2386" s="7">
        <v>1430716</v>
      </c>
      <c r="AA2386" s="7">
        <v>1405383</v>
      </c>
      <c r="AB2386" s="5">
        <v>15.976000000000001</v>
      </c>
      <c r="AC2386" s="5">
        <v>16.873999999999999</v>
      </c>
      <c r="AD2386" s="5">
        <v>14.106</v>
      </c>
      <c r="AE2386" s="5">
        <v>14.593999999999999</v>
      </c>
      <c r="AF2386" s="7">
        <v>241281373</v>
      </c>
      <c r="AG2386" s="7">
        <v>240619470</v>
      </c>
      <c r="AH2386" s="7">
        <v>240457549</v>
      </c>
      <c r="AI2386" s="8">
        <v>61.6</v>
      </c>
      <c r="AJ2386" s="7">
        <v>229</v>
      </c>
      <c r="AK2386" s="7">
        <v>148636579</v>
      </c>
      <c r="AL2386" s="6">
        <v>332.94593600000002</v>
      </c>
      <c r="AM2386" s="7">
        <v>186010872</v>
      </c>
      <c r="AN2386" s="5">
        <v>77.094840000000005</v>
      </c>
    </row>
    <row r="2387" spans="1:40" x14ac:dyDescent="0.3">
      <c r="A2387" s="4" t="s">
        <v>2436</v>
      </c>
      <c r="B2387" s="2">
        <v>4308712</v>
      </c>
      <c r="C2387" s="1" t="s">
        <v>54</v>
      </c>
      <c r="D2387" s="5">
        <v>599.46685875000003</v>
      </c>
      <c r="E2387" s="6">
        <v>1624.620858</v>
      </c>
      <c r="F2387" s="6">
        <v>1571.117859</v>
      </c>
      <c r="G2387" s="5">
        <v>-7.0000000000000001E-3</v>
      </c>
      <c r="H2387" s="5">
        <v>7.6219510000000001</v>
      </c>
      <c r="I2387" s="5">
        <v>-7.0000000000000001E-3</v>
      </c>
      <c r="J2387" s="5">
        <v>7.6219510000000001</v>
      </c>
      <c r="K2387" s="5">
        <v>0.72636880000000004</v>
      </c>
      <c r="L2387" s="5">
        <v>0.72636880000000004</v>
      </c>
      <c r="M2387" s="5">
        <v>7.8616349999999997</v>
      </c>
      <c r="N2387" s="5" t="s">
        <v>42</v>
      </c>
      <c r="O2387" s="5" t="s">
        <v>42</v>
      </c>
      <c r="P2387" s="5">
        <v>6.3826510000000001</v>
      </c>
      <c r="Q2387" s="5" t="s">
        <v>42</v>
      </c>
      <c r="R2387" s="5">
        <v>8.9709983769478097</v>
      </c>
      <c r="S2387" s="1" t="s">
        <v>49</v>
      </c>
      <c r="T2387" s="7">
        <v>251010</v>
      </c>
      <c r="U2387" s="7">
        <v>194898</v>
      </c>
      <c r="V2387" s="7">
        <v>157348</v>
      </c>
      <c r="W2387" s="7">
        <v>163842</v>
      </c>
      <c r="X2387" s="7">
        <v>254537</v>
      </c>
      <c r="Y2387" s="7">
        <v>262450</v>
      </c>
      <c r="Z2387" s="7">
        <v>259589</v>
      </c>
      <c r="AA2387" s="7">
        <v>251010</v>
      </c>
      <c r="AB2387" s="8">
        <v>100</v>
      </c>
      <c r="AC2387" s="8">
        <v>100</v>
      </c>
      <c r="AD2387" s="5" t="s">
        <v>42</v>
      </c>
      <c r="AE2387" s="5" t="s">
        <v>42</v>
      </c>
      <c r="AF2387" s="7">
        <v>54184636</v>
      </c>
      <c r="AG2387" s="7">
        <v>53525623</v>
      </c>
      <c r="AH2387" s="7">
        <v>54464804</v>
      </c>
      <c r="AI2387" s="5">
        <v>33.53</v>
      </c>
      <c r="AJ2387" s="7">
        <v>191</v>
      </c>
      <c r="AK2387" s="7">
        <v>17864835</v>
      </c>
      <c r="AL2387" s="6">
        <v>200.97939299999999</v>
      </c>
      <c r="AM2387" s="7">
        <v>111916443</v>
      </c>
      <c r="AN2387" s="5">
        <v>99.89385</v>
      </c>
    </row>
    <row r="2388" spans="1:40" x14ac:dyDescent="0.3">
      <c r="A2388" s="4" t="s">
        <v>2437</v>
      </c>
      <c r="B2388" s="2">
        <v>4066585</v>
      </c>
      <c r="C2388" s="1" t="s">
        <v>41</v>
      </c>
      <c r="D2388" s="5">
        <v>632.38140864000002</v>
      </c>
      <c r="E2388" s="6">
        <v>962.66540799999996</v>
      </c>
      <c r="F2388" s="6">
        <v>962.66540899999995</v>
      </c>
      <c r="G2388" s="8">
        <v>1.4550000000000001</v>
      </c>
      <c r="H2388" s="5">
        <v>6.5268499999999996</v>
      </c>
      <c r="I2388" s="8">
        <v>1.4550000000000001</v>
      </c>
      <c r="J2388" s="5">
        <v>6.5268499999999996</v>
      </c>
      <c r="K2388" s="5">
        <v>1.3369842299999999</v>
      </c>
      <c r="L2388" s="5">
        <v>1.3369842299999999</v>
      </c>
      <c r="M2388" s="5">
        <v>190.067114</v>
      </c>
      <c r="N2388" s="5" t="s">
        <v>42</v>
      </c>
      <c r="O2388" s="5" t="s">
        <v>42</v>
      </c>
      <c r="P2388" s="5">
        <v>9.9633140000000004</v>
      </c>
      <c r="Q2388" s="5" t="s">
        <v>42</v>
      </c>
      <c r="R2388" s="5">
        <v>8.1374928879120905</v>
      </c>
      <c r="S2388" s="1" t="s">
        <v>43</v>
      </c>
      <c r="T2388" s="7">
        <v>96621</v>
      </c>
      <c r="U2388" s="7">
        <v>86434</v>
      </c>
      <c r="V2388" s="7">
        <v>63150</v>
      </c>
      <c r="W2388" s="7">
        <v>53794</v>
      </c>
      <c r="X2388" s="7">
        <v>96621</v>
      </c>
      <c r="Y2388" s="7">
        <v>96663</v>
      </c>
      <c r="Z2388" s="7">
        <v>93797</v>
      </c>
      <c r="AA2388" s="7">
        <v>90361</v>
      </c>
      <c r="AB2388" s="8">
        <v>100</v>
      </c>
      <c r="AC2388" s="8">
        <v>100</v>
      </c>
      <c r="AD2388" s="5" t="s">
        <v>42</v>
      </c>
      <c r="AE2388" s="5" t="s">
        <v>42</v>
      </c>
      <c r="AF2388" s="7">
        <v>22230587</v>
      </c>
      <c r="AG2388" s="7">
        <v>21754449</v>
      </c>
      <c r="AH2388" s="7">
        <v>21754449</v>
      </c>
      <c r="AI2388" s="5">
        <v>10.95</v>
      </c>
      <c r="AJ2388" s="7">
        <v>71</v>
      </c>
      <c r="AK2388" s="7">
        <v>2445906</v>
      </c>
      <c r="AL2388" s="6">
        <v>69.268056999999999</v>
      </c>
      <c r="AM2388" s="7">
        <v>26811278</v>
      </c>
      <c r="AN2388" s="8">
        <v>94.058999999999997</v>
      </c>
    </row>
    <row r="2389" spans="1:40" x14ac:dyDescent="0.3">
      <c r="A2389" s="4" t="s">
        <v>2438</v>
      </c>
      <c r="B2389" s="2">
        <v>13588274</v>
      </c>
      <c r="C2389" s="1" t="s">
        <v>41</v>
      </c>
      <c r="D2389" s="5">
        <v>359.46291129000002</v>
      </c>
      <c r="E2389" s="6">
        <v>256.53991100000002</v>
      </c>
      <c r="F2389" s="6" t="s">
        <v>42</v>
      </c>
      <c r="G2389" s="5">
        <v>-0.255</v>
      </c>
      <c r="H2389" s="5" t="s">
        <v>799</v>
      </c>
      <c r="I2389" s="5">
        <v>-0.255</v>
      </c>
      <c r="J2389" s="5" t="s">
        <v>799</v>
      </c>
      <c r="K2389" s="5">
        <v>3.8795180699999996</v>
      </c>
      <c r="L2389" s="5">
        <v>1.22807018</v>
      </c>
      <c r="M2389" s="5" t="s">
        <v>799</v>
      </c>
      <c r="N2389" s="5" t="s">
        <v>42</v>
      </c>
      <c r="O2389" s="5" t="s">
        <v>42</v>
      </c>
      <c r="P2389" s="5" t="s">
        <v>42</v>
      </c>
      <c r="Q2389" s="5" t="s">
        <v>799</v>
      </c>
      <c r="R2389" s="5">
        <v>-1.0608230000000001</v>
      </c>
      <c r="S2389" s="1" t="s">
        <v>49</v>
      </c>
      <c r="T2389" s="7" t="s">
        <v>42</v>
      </c>
      <c r="U2389" s="7" t="s">
        <v>42</v>
      </c>
      <c r="V2389" s="7" t="s">
        <v>42</v>
      </c>
      <c r="W2389" s="7" t="s">
        <v>42</v>
      </c>
      <c r="X2389" s="7" t="s">
        <v>42</v>
      </c>
      <c r="Y2389" s="7" t="s">
        <v>42</v>
      </c>
      <c r="Z2389" s="7" t="s">
        <v>42</v>
      </c>
      <c r="AA2389" s="7" t="s">
        <v>42</v>
      </c>
      <c r="AB2389" s="5" t="s">
        <v>42</v>
      </c>
      <c r="AC2389" s="5" t="s">
        <v>42</v>
      </c>
      <c r="AD2389" s="5" t="s">
        <v>42</v>
      </c>
      <c r="AE2389" s="5" t="s">
        <v>42</v>
      </c>
      <c r="AF2389" s="7">
        <v>223108000</v>
      </c>
      <c r="AG2389" s="7">
        <v>222209000</v>
      </c>
      <c r="AH2389" s="7">
        <v>197062322</v>
      </c>
      <c r="AI2389" s="5">
        <v>57.78</v>
      </c>
      <c r="AJ2389" s="7">
        <v>193</v>
      </c>
      <c r="AK2389" s="7">
        <v>128994235</v>
      </c>
      <c r="AL2389" s="6">
        <v>207.68071800000001</v>
      </c>
      <c r="AM2389" s="7">
        <v>130914786</v>
      </c>
      <c r="AN2389" s="5">
        <v>58.635480000000001</v>
      </c>
    </row>
    <row r="2390" spans="1:40" x14ac:dyDescent="0.3">
      <c r="A2390" s="4" t="s">
        <v>2439</v>
      </c>
      <c r="B2390" s="2">
        <v>14950168</v>
      </c>
      <c r="C2390" s="1" t="s">
        <v>54</v>
      </c>
      <c r="D2390" s="5">
        <v>575.41984500000001</v>
      </c>
      <c r="E2390" s="6">
        <v>1026.0228649999999</v>
      </c>
      <c r="F2390" s="6" t="s">
        <v>42</v>
      </c>
      <c r="G2390" s="5">
        <v>0.86499999999999999</v>
      </c>
      <c r="H2390" s="5">
        <v>75</v>
      </c>
      <c r="I2390" s="5">
        <v>0.86499999999999999</v>
      </c>
      <c r="J2390" s="5">
        <v>75</v>
      </c>
      <c r="K2390" s="5">
        <v>0.91248804999999999</v>
      </c>
      <c r="L2390" s="5">
        <v>0.91248804999999999</v>
      </c>
      <c r="M2390" s="5">
        <v>10.692463999999999</v>
      </c>
      <c r="N2390" s="5" t="s">
        <v>42</v>
      </c>
      <c r="O2390" s="5" t="s">
        <v>42</v>
      </c>
      <c r="P2390" s="5">
        <v>17.408581000000002</v>
      </c>
      <c r="Q2390" s="5" t="s">
        <v>42</v>
      </c>
      <c r="R2390" s="5" t="s">
        <v>42</v>
      </c>
      <c r="S2390" s="1" t="s">
        <v>56</v>
      </c>
      <c r="T2390" s="7">
        <v>56064.773000000001</v>
      </c>
      <c r="U2390" s="7">
        <v>62184.192999999999</v>
      </c>
      <c r="V2390" s="7">
        <v>61207.67</v>
      </c>
      <c r="W2390" s="7">
        <v>55248.642999999996</v>
      </c>
      <c r="X2390" s="7">
        <v>58937.764999999999</v>
      </c>
      <c r="Y2390" s="7">
        <v>57501.269</v>
      </c>
      <c r="Z2390" s="7">
        <v>56064.773000000001</v>
      </c>
      <c r="AA2390" s="7">
        <v>59838.989000000001</v>
      </c>
      <c r="AB2390" s="8">
        <v>100</v>
      </c>
      <c r="AC2390" s="8">
        <v>100</v>
      </c>
      <c r="AD2390" s="5" t="s">
        <v>42</v>
      </c>
      <c r="AE2390" s="5" t="s">
        <v>42</v>
      </c>
      <c r="AF2390" s="7">
        <v>54801890</v>
      </c>
      <c r="AG2390" s="7">
        <v>54801890</v>
      </c>
      <c r="AH2390" s="7">
        <v>54801890</v>
      </c>
      <c r="AI2390" s="5">
        <v>18.73</v>
      </c>
      <c r="AJ2390" s="7">
        <v>59</v>
      </c>
      <c r="AK2390" s="7">
        <v>10265472</v>
      </c>
      <c r="AL2390" s="6">
        <v>107.78745600000001</v>
      </c>
      <c r="AM2390" s="7" t="s">
        <v>42</v>
      </c>
      <c r="AN2390" s="5" t="s">
        <v>42</v>
      </c>
    </row>
    <row r="2391" spans="1:40" x14ac:dyDescent="0.3">
      <c r="A2391" s="4" t="s">
        <v>2440</v>
      </c>
      <c r="B2391" s="2">
        <v>8706666</v>
      </c>
      <c r="C2391" s="1" t="s">
        <v>41</v>
      </c>
      <c r="D2391" s="5">
        <v>719.66665680000006</v>
      </c>
      <c r="E2391" s="6">
        <v>999.13465599999995</v>
      </c>
      <c r="F2391" s="6" t="s">
        <v>42</v>
      </c>
      <c r="G2391" s="5">
        <v>0.08</v>
      </c>
      <c r="H2391" s="5" t="s">
        <v>799</v>
      </c>
      <c r="I2391" s="5">
        <v>0.08</v>
      </c>
      <c r="J2391" s="5" t="s">
        <v>799</v>
      </c>
      <c r="K2391" s="5" t="s">
        <v>799</v>
      </c>
      <c r="L2391" s="5">
        <v>3.0414438499999998</v>
      </c>
      <c r="M2391" s="5">
        <v>9.6877220000000008</v>
      </c>
      <c r="N2391" s="5" t="s">
        <v>42</v>
      </c>
      <c r="O2391" s="5" t="s">
        <v>42</v>
      </c>
      <c r="P2391" s="5">
        <v>0.95395799999999997</v>
      </c>
      <c r="Q2391" s="5">
        <v>12.645353</v>
      </c>
      <c r="R2391" s="5">
        <v>12.645353</v>
      </c>
      <c r="S2391" s="1" t="s">
        <v>49</v>
      </c>
      <c r="T2391" s="7">
        <v>1096086</v>
      </c>
      <c r="U2391" s="7">
        <v>1322706</v>
      </c>
      <c r="V2391" s="7">
        <v>1029293</v>
      </c>
      <c r="W2391" s="7">
        <v>652537</v>
      </c>
      <c r="X2391" s="7">
        <v>1047357</v>
      </c>
      <c r="Y2391" s="7">
        <v>1067536</v>
      </c>
      <c r="Z2391" s="7">
        <v>1059907</v>
      </c>
      <c r="AA2391" s="7">
        <v>1096086</v>
      </c>
      <c r="AB2391" s="5">
        <v>31.172999999999998</v>
      </c>
      <c r="AC2391" s="5">
        <v>37.427</v>
      </c>
      <c r="AD2391" s="5">
        <v>-2.6360000000000001</v>
      </c>
      <c r="AE2391" s="8">
        <v>4.4580000000000002</v>
      </c>
      <c r="AF2391" s="7">
        <v>52692000</v>
      </c>
      <c r="AG2391" s="7">
        <v>52488000</v>
      </c>
      <c r="AH2391" s="7">
        <v>48727000</v>
      </c>
      <c r="AI2391" s="5">
        <v>42.53</v>
      </c>
      <c r="AJ2391" s="7">
        <v>160</v>
      </c>
      <c r="AK2391" s="7">
        <v>22421418</v>
      </c>
      <c r="AL2391" s="6">
        <v>306.05235499999998</v>
      </c>
      <c r="AM2391" s="7">
        <v>22756424</v>
      </c>
      <c r="AN2391" s="5">
        <v>43.162370000000003</v>
      </c>
    </row>
    <row r="2392" spans="1:40" x14ac:dyDescent="0.3">
      <c r="A2392" s="4" t="s">
        <v>2441</v>
      </c>
      <c r="B2392" s="2">
        <v>13546564</v>
      </c>
      <c r="C2392" s="1" t="s">
        <v>41</v>
      </c>
      <c r="D2392" s="5">
        <v>599.12122160000001</v>
      </c>
      <c r="E2392" s="6">
        <v>638.92022099999997</v>
      </c>
      <c r="F2392" s="6" t="s">
        <v>42</v>
      </c>
      <c r="G2392" s="5">
        <v>0.45</v>
      </c>
      <c r="H2392" s="5">
        <v>21.204819000000001</v>
      </c>
      <c r="I2392" s="5">
        <v>0.45</v>
      </c>
      <c r="J2392" s="5">
        <v>21.204819000000001</v>
      </c>
      <c r="K2392" s="5">
        <v>3.9024390200000001</v>
      </c>
      <c r="L2392" s="5">
        <v>3.80806924</v>
      </c>
      <c r="M2392" s="5">
        <v>13.048408</v>
      </c>
      <c r="N2392" s="5" t="s">
        <v>42</v>
      </c>
      <c r="O2392" s="5" t="s">
        <v>42</v>
      </c>
      <c r="P2392" s="5">
        <v>1.533779</v>
      </c>
      <c r="Q2392" s="5">
        <v>10.744475</v>
      </c>
      <c r="R2392" s="5">
        <v>10.744475</v>
      </c>
      <c r="S2392" s="1" t="s">
        <v>49</v>
      </c>
      <c r="T2392" s="7">
        <v>405651</v>
      </c>
      <c r="U2392" s="7">
        <v>422957</v>
      </c>
      <c r="V2392" s="7">
        <v>364244</v>
      </c>
      <c r="W2392" s="7">
        <v>295518</v>
      </c>
      <c r="X2392" s="7">
        <v>416566</v>
      </c>
      <c r="Y2392" s="7">
        <v>409323</v>
      </c>
      <c r="Z2392" s="7">
        <v>405463</v>
      </c>
      <c r="AA2392" s="7">
        <v>405651</v>
      </c>
      <c r="AB2392" s="5">
        <v>37.728000000000002</v>
      </c>
      <c r="AC2392" s="5">
        <v>38.073</v>
      </c>
      <c r="AD2392" s="5">
        <v>13.653</v>
      </c>
      <c r="AE2392" s="8">
        <v>11.663</v>
      </c>
      <c r="AF2392" s="7">
        <v>20021105</v>
      </c>
      <c r="AG2392" s="7">
        <v>20014665</v>
      </c>
      <c r="AH2392" s="7">
        <v>19893839</v>
      </c>
      <c r="AI2392" s="5">
        <v>26.39</v>
      </c>
      <c r="AJ2392" s="7">
        <v>133</v>
      </c>
      <c r="AK2392" s="7">
        <v>5284191</v>
      </c>
      <c r="AL2392" s="6">
        <v>158.102994</v>
      </c>
      <c r="AM2392" s="7">
        <v>6890685</v>
      </c>
      <c r="AN2392" s="5">
        <v>34.411949999999997</v>
      </c>
    </row>
    <row r="2393" spans="1:40" x14ac:dyDescent="0.3">
      <c r="A2393" s="4" t="s">
        <v>2442</v>
      </c>
      <c r="B2393" s="2">
        <v>4965969</v>
      </c>
      <c r="C2393" s="1" t="s">
        <v>41</v>
      </c>
      <c r="D2393" s="5">
        <v>576.42584069999998</v>
      </c>
      <c r="E2393" s="6">
        <v>594.22184000000004</v>
      </c>
      <c r="F2393" s="6" t="s">
        <v>42</v>
      </c>
      <c r="G2393" s="5">
        <v>0.17</v>
      </c>
      <c r="H2393" s="5">
        <v>16.795421999999999</v>
      </c>
      <c r="I2393" s="5">
        <v>0.17</v>
      </c>
      <c r="J2393" s="5">
        <v>16.795421999999999</v>
      </c>
      <c r="K2393" s="5">
        <v>9.4830371600000003</v>
      </c>
      <c r="L2393" s="5">
        <v>2.0629063400000001</v>
      </c>
      <c r="M2393" s="5">
        <v>12.065776</v>
      </c>
      <c r="N2393" s="5" t="s">
        <v>42</v>
      </c>
      <c r="O2393" s="5" t="s">
        <v>42</v>
      </c>
      <c r="P2393" s="5">
        <v>1.109693</v>
      </c>
      <c r="Q2393" s="5">
        <v>7.95784</v>
      </c>
      <c r="R2393" s="5">
        <v>7.95784</v>
      </c>
      <c r="S2393" s="1" t="s">
        <v>49</v>
      </c>
      <c r="T2393" s="7">
        <v>535052</v>
      </c>
      <c r="U2393" s="7">
        <v>566792</v>
      </c>
      <c r="V2393" s="7">
        <v>480325</v>
      </c>
      <c r="W2393" s="7">
        <v>371194</v>
      </c>
      <c r="X2393" s="7">
        <v>535483</v>
      </c>
      <c r="Y2393" s="7">
        <v>523332</v>
      </c>
      <c r="Z2393" s="7">
        <v>535052</v>
      </c>
      <c r="AA2393" s="7">
        <v>556653</v>
      </c>
      <c r="AB2393" s="5">
        <v>28.593</v>
      </c>
      <c r="AC2393" s="8">
        <v>28.42</v>
      </c>
      <c r="AD2393" s="8">
        <v>12.933</v>
      </c>
      <c r="AE2393" s="8">
        <v>12.99</v>
      </c>
      <c r="AF2393" s="7">
        <v>49099000</v>
      </c>
      <c r="AG2393" s="7">
        <v>49099000</v>
      </c>
      <c r="AH2393" s="7">
        <v>49093000</v>
      </c>
      <c r="AI2393" s="8">
        <v>28.9</v>
      </c>
      <c r="AJ2393" s="7">
        <v>97</v>
      </c>
      <c r="AK2393" s="7">
        <v>14191649</v>
      </c>
      <c r="AL2393" s="6">
        <v>166.609959</v>
      </c>
      <c r="AM2393" s="7">
        <v>25974771</v>
      </c>
      <c r="AN2393" s="5">
        <v>52.902520000000003</v>
      </c>
    </row>
    <row r="2394" spans="1:40" x14ac:dyDescent="0.3">
      <c r="A2394" s="4" t="s">
        <v>2443</v>
      </c>
      <c r="B2394" s="2">
        <v>4338125</v>
      </c>
      <c r="C2394" s="1" t="s">
        <v>54</v>
      </c>
      <c r="D2394" s="5">
        <v>603.59607359999995</v>
      </c>
      <c r="E2394" s="6">
        <v>1167.1820729999999</v>
      </c>
      <c r="F2394" s="6" t="s">
        <v>42</v>
      </c>
      <c r="G2394" s="5">
        <v>0.63</v>
      </c>
      <c r="H2394" s="5">
        <v>17.772299</v>
      </c>
      <c r="I2394" s="5">
        <v>0.63</v>
      </c>
      <c r="J2394" s="5">
        <v>17.772299</v>
      </c>
      <c r="K2394" s="5" t="s">
        <v>799</v>
      </c>
      <c r="L2394" s="5">
        <v>3.0464848299999998</v>
      </c>
      <c r="M2394" s="5">
        <v>14.878049000000001</v>
      </c>
      <c r="N2394" s="5" t="s">
        <v>42</v>
      </c>
      <c r="O2394" s="5" t="s">
        <v>42</v>
      </c>
      <c r="P2394" s="5">
        <v>2.8795709999999999</v>
      </c>
      <c r="Q2394" s="5">
        <v>10.189368999999999</v>
      </c>
      <c r="R2394" s="5">
        <v>10.189368999999999</v>
      </c>
      <c r="S2394" s="1" t="s">
        <v>49</v>
      </c>
      <c r="T2394" s="7">
        <v>382520</v>
      </c>
      <c r="U2394" s="7">
        <v>370174</v>
      </c>
      <c r="V2394" s="7">
        <v>375886</v>
      </c>
      <c r="W2394" s="7">
        <v>329448</v>
      </c>
      <c r="X2394" s="7">
        <v>405332</v>
      </c>
      <c r="Y2394" s="7">
        <v>395139</v>
      </c>
      <c r="Z2394" s="7">
        <v>390499</v>
      </c>
      <c r="AA2394" s="7">
        <v>382520</v>
      </c>
      <c r="AB2394" s="5">
        <v>36.197000000000003</v>
      </c>
      <c r="AC2394" s="5">
        <v>39.048000000000002</v>
      </c>
      <c r="AD2394" s="5">
        <v>27.158999999999999</v>
      </c>
      <c r="AE2394" s="5">
        <v>27.158000000000001</v>
      </c>
      <c r="AF2394" s="7">
        <v>15223104</v>
      </c>
      <c r="AG2394" s="7">
        <v>15236369</v>
      </c>
      <c r="AH2394" s="7">
        <v>14981459</v>
      </c>
      <c r="AI2394" s="5">
        <v>69.66</v>
      </c>
      <c r="AJ2394" s="7">
        <v>174</v>
      </c>
      <c r="AK2394" s="7">
        <v>10604910</v>
      </c>
      <c r="AL2394" s="6">
        <v>420.48468100000002</v>
      </c>
      <c r="AM2394" s="7">
        <v>12734030</v>
      </c>
      <c r="AN2394" s="5">
        <v>83.649370000000005</v>
      </c>
    </row>
    <row r="2395" spans="1:40" x14ac:dyDescent="0.3">
      <c r="A2395" s="4" t="s">
        <v>2444</v>
      </c>
      <c r="B2395" s="2">
        <v>4254612</v>
      </c>
      <c r="C2395" s="1" t="s">
        <v>54</v>
      </c>
      <c r="D2395" s="5">
        <v>527.08728636000001</v>
      </c>
      <c r="E2395" s="6" t="s">
        <v>42</v>
      </c>
      <c r="F2395" s="6">
        <v>395.07328599999994</v>
      </c>
      <c r="G2395" s="5">
        <v>0.54</v>
      </c>
      <c r="H2395" s="5">
        <v>16.051546391752598</v>
      </c>
      <c r="I2395" s="5">
        <v>0.54</v>
      </c>
      <c r="J2395" s="5">
        <v>16.051546391752598</v>
      </c>
      <c r="K2395" s="5">
        <v>1.3736999219700901</v>
      </c>
      <c r="L2395" s="5">
        <v>1.07783741533629</v>
      </c>
      <c r="M2395" s="5">
        <v>12.942643</v>
      </c>
      <c r="N2395" s="5" t="s">
        <v>42</v>
      </c>
      <c r="O2395" s="5" t="s">
        <v>42</v>
      </c>
      <c r="P2395" s="5" t="s">
        <v>42</v>
      </c>
      <c r="Q2395" s="5" t="s">
        <v>42</v>
      </c>
      <c r="R2395" s="5" t="s">
        <v>42</v>
      </c>
      <c r="S2395" s="1" t="s">
        <v>49</v>
      </c>
      <c r="T2395" s="7">
        <v>152405</v>
      </c>
      <c r="U2395" s="7">
        <v>165216</v>
      </c>
      <c r="V2395" s="7">
        <v>137206</v>
      </c>
      <c r="W2395" s="7">
        <v>115827</v>
      </c>
      <c r="X2395" s="7">
        <v>162157</v>
      </c>
      <c r="Y2395" s="7">
        <v>149683</v>
      </c>
      <c r="Z2395" s="7">
        <v>148253</v>
      </c>
      <c r="AA2395" s="7">
        <v>152405</v>
      </c>
      <c r="AB2395" s="5" t="s">
        <v>42</v>
      </c>
      <c r="AC2395" s="5" t="s">
        <v>42</v>
      </c>
      <c r="AD2395" s="5" t="s">
        <v>42</v>
      </c>
      <c r="AE2395" s="5" t="s">
        <v>42</v>
      </c>
      <c r="AF2395" s="7">
        <v>16926374</v>
      </c>
      <c r="AG2395" s="7">
        <v>16925902</v>
      </c>
      <c r="AH2395" s="7">
        <v>16994543</v>
      </c>
      <c r="AI2395" s="5">
        <v>55.72</v>
      </c>
      <c r="AJ2395" s="7">
        <v>140</v>
      </c>
      <c r="AK2395" s="7">
        <v>9431689</v>
      </c>
      <c r="AL2395" s="6">
        <v>293.70279499999998</v>
      </c>
      <c r="AM2395" s="7">
        <v>14314956</v>
      </c>
      <c r="AN2395" s="8">
        <v>84.571899999999999</v>
      </c>
    </row>
    <row r="2396" spans="1:40" x14ac:dyDescent="0.3">
      <c r="A2396" s="4" t="s">
        <v>2445</v>
      </c>
      <c r="B2396" s="2">
        <v>5721298</v>
      </c>
      <c r="C2396" s="1" t="s">
        <v>54</v>
      </c>
      <c r="D2396" s="5">
        <v>584.50009590000002</v>
      </c>
      <c r="E2396" s="6">
        <v>1012.530655</v>
      </c>
      <c r="F2396" s="6" t="s">
        <v>42</v>
      </c>
      <c r="G2396" s="5">
        <v>0.40200000000000002</v>
      </c>
      <c r="H2396" s="5">
        <v>14.453583999999999</v>
      </c>
      <c r="I2396" s="5">
        <v>0.40200000000000002</v>
      </c>
      <c r="J2396" s="5">
        <v>14.453583999999999</v>
      </c>
      <c r="K2396" s="5">
        <v>0.92307692000000008</v>
      </c>
      <c r="L2396" s="5">
        <v>0.92307692000000008</v>
      </c>
      <c r="M2396" s="5">
        <v>21.925134</v>
      </c>
      <c r="N2396" s="5" t="s">
        <v>42</v>
      </c>
      <c r="O2396" s="5" t="s">
        <v>42</v>
      </c>
      <c r="P2396" s="5">
        <v>21.755635000000002</v>
      </c>
      <c r="Q2396" s="5" t="s">
        <v>42</v>
      </c>
      <c r="R2396" s="5" t="s">
        <v>42</v>
      </c>
      <c r="S2396" s="1" t="s">
        <v>315</v>
      </c>
      <c r="T2396" s="7">
        <v>46541.076000000001</v>
      </c>
      <c r="U2396" s="7">
        <v>44997.857000000004</v>
      </c>
      <c r="V2396" s="7">
        <v>44445.675999999999</v>
      </c>
      <c r="W2396" s="7">
        <v>45103.063999999998</v>
      </c>
      <c r="X2396" s="7">
        <v>46541.076000000001</v>
      </c>
      <c r="Y2396" s="7">
        <v>46357.11</v>
      </c>
      <c r="Z2396" s="7">
        <v>46173.144999999997</v>
      </c>
      <c r="AA2396" s="7">
        <v>45585.500999999997</v>
      </c>
      <c r="AB2396" s="8">
        <v>100</v>
      </c>
      <c r="AC2396" s="8">
        <v>100</v>
      </c>
      <c r="AD2396" s="5" t="s">
        <v>42</v>
      </c>
      <c r="AE2396" s="5" t="s">
        <v>42</v>
      </c>
      <c r="AF2396" s="7">
        <v>47520333</v>
      </c>
      <c r="AG2396" s="7">
        <v>47520333</v>
      </c>
      <c r="AH2396" s="7">
        <v>47520334</v>
      </c>
      <c r="AI2396" s="5">
        <v>16.37</v>
      </c>
      <c r="AJ2396" s="7">
        <v>68</v>
      </c>
      <c r="AK2396" s="7">
        <v>7776711</v>
      </c>
      <c r="AL2396" s="6">
        <v>95.653544999999994</v>
      </c>
      <c r="AM2396" s="7" t="s">
        <v>42</v>
      </c>
      <c r="AN2396" s="5" t="s">
        <v>42</v>
      </c>
    </row>
    <row r="2397" spans="1:40" x14ac:dyDescent="0.3">
      <c r="A2397" s="4" t="s">
        <v>2446</v>
      </c>
      <c r="B2397" s="2">
        <v>4287903</v>
      </c>
      <c r="C2397" s="1" t="s">
        <v>54</v>
      </c>
      <c r="D2397" s="5">
        <v>613.39462745000003</v>
      </c>
      <c r="E2397" s="6" t="s">
        <v>42</v>
      </c>
      <c r="F2397" s="6">
        <v>5522.1606269999993</v>
      </c>
      <c r="G2397" s="5">
        <v>0.23899999999999999</v>
      </c>
      <c r="H2397" s="5">
        <v>7.4380952380952401</v>
      </c>
      <c r="I2397" s="5">
        <v>0.23899999999999999</v>
      </c>
      <c r="J2397" s="5">
        <v>7.4380952380952401</v>
      </c>
      <c r="K2397" s="5">
        <v>0.92957796887004096</v>
      </c>
      <c r="L2397" s="5">
        <v>0.92957796887004096</v>
      </c>
      <c r="M2397" s="5">
        <v>34.6148322002079</v>
      </c>
      <c r="N2397" s="5" t="s">
        <v>42</v>
      </c>
      <c r="O2397" s="5" t="s">
        <v>42</v>
      </c>
      <c r="P2397" s="5" t="s">
        <v>42</v>
      </c>
      <c r="Q2397" s="5" t="s">
        <v>42</v>
      </c>
      <c r="R2397" s="5">
        <v>19.444432960383399</v>
      </c>
      <c r="S2397" s="1" t="s">
        <v>49</v>
      </c>
      <c r="T2397" s="7">
        <v>-20695</v>
      </c>
      <c r="U2397" s="7">
        <v>-237744</v>
      </c>
      <c r="V2397" s="7">
        <v>-49509</v>
      </c>
      <c r="W2397" s="7">
        <v>12672</v>
      </c>
      <c r="X2397" s="7">
        <v>75695</v>
      </c>
      <c r="Y2397" s="7">
        <v>-21382</v>
      </c>
      <c r="Z2397" s="7">
        <v>-5715</v>
      </c>
      <c r="AA2397" s="7">
        <v>-20695</v>
      </c>
      <c r="AB2397" s="5">
        <v>114.999</v>
      </c>
      <c r="AC2397" s="5">
        <v>95.597999999999999</v>
      </c>
      <c r="AD2397" s="5" t="s">
        <v>42</v>
      </c>
      <c r="AE2397" s="5" t="s">
        <v>42</v>
      </c>
      <c r="AF2397" s="7">
        <v>78082645</v>
      </c>
      <c r="AG2397" s="7">
        <v>64824374</v>
      </c>
      <c r="AH2397" s="7">
        <v>52332306</v>
      </c>
      <c r="AI2397" s="5">
        <v>30.94</v>
      </c>
      <c r="AJ2397" s="7">
        <v>144</v>
      </c>
      <c r="AK2397" s="7">
        <v>24300190</v>
      </c>
      <c r="AL2397" s="6">
        <v>189.78448299999999</v>
      </c>
      <c r="AM2397" s="7">
        <v>78323704</v>
      </c>
      <c r="AN2397" s="5">
        <v>99.725059999999999</v>
      </c>
    </row>
    <row r="2398" spans="1:40" x14ac:dyDescent="0.3">
      <c r="A2398" s="4" t="s">
        <v>2447</v>
      </c>
      <c r="B2398" s="2">
        <v>4330724</v>
      </c>
      <c r="C2398" s="1" t="s">
        <v>54</v>
      </c>
      <c r="D2398" s="5">
        <v>588.43188339000005</v>
      </c>
      <c r="E2398" s="6">
        <v>1107.8698830000001</v>
      </c>
      <c r="F2398" s="6">
        <v>1225.2448829999998</v>
      </c>
      <c r="G2398" s="5">
        <v>0.17</v>
      </c>
      <c r="H2398" s="5">
        <v>33.271186440678001</v>
      </c>
      <c r="I2398" s="5">
        <v>0.17</v>
      </c>
      <c r="J2398" s="5">
        <v>33.271186440678001</v>
      </c>
      <c r="K2398" s="5">
        <v>1.5888362339959599</v>
      </c>
      <c r="L2398" s="5">
        <v>1.23095540571811</v>
      </c>
      <c r="M2398" s="5">
        <v>9.9091369999999994</v>
      </c>
      <c r="N2398" s="5" t="s">
        <v>42</v>
      </c>
      <c r="O2398" s="5" t="s">
        <v>42</v>
      </c>
      <c r="P2398" s="5">
        <v>9.3363490000000002</v>
      </c>
      <c r="Q2398" s="5">
        <v>15.278855999999999</v>
      </c>
      <c r="R2398" s="5">
        <v>13.517855265283201</v>
      </c>
      <c r="S2398" s="1" t="s">
        <v>49</v>
      </c>
      <c r="T2398" s="7">
        <v>114795</v>
      </c>
      <c r="U2398" s="7">
        <v>84793</v>
      </c>
      <c r="V2398" s="7">
        <v>72377</v>
      </c>
      <c r="W2398" s="7">
        <v>58189</v>
      </c>
      <c r="X2398" s="7">
        <v>122304</v>
      </c>
      <c r="Y2398" s="7">
        <v>118937</v>
      </c>
      <c r="Z2398" s="7">
        <v>118358</v>
      </c>
      <c r="AA2398" s="7">
        <v>114795</v>
      </c>
      <c r="AB2398" s="5">
        <v>72.343999999999994</v>
      </c>
      <c r="AC2398" s="5">
        <v>73.043999999999997</v>
      </c>
      <c r="AD2398" s="5">
        <v>61.396000000000001</v>
      </c>
      <c r="AE2398" s="5">
        <v>61.106000000000002</v>
      </c>
      <c r="AF2398" s="7">
        <v>29971538</v>
      </c>
      <c r="AG2398" s="7">
        <v>23115110</v>
      </c>
      <c r="AH2398" s="7">
        <v>22701072</v>
      </c>
      <c r="AI2398" s="5">
        <v>65.33</v>
      </c>
      <c r="AJ2398" s="7">
        <v>224</v>
      </c>
      <c r="AK2398" s="7">
        <v>19584031</v>
      </c>
      <c r="AL2398" s="6">
        <v>384.434528</v>
      </c>
      <c r="AM2398" s="7">
        <v>27177738</v>
      </c>
      <c r="AN2398" s="5">
        <v>90.664529999999999</v>
      </c>
    </row>
    <row r="2399" spans="1:40" x14ac:dyDescent="0.3">
      <c r="A2399" s="4" t="s">
        <v>2448</v>
      </c>
      <c r="B2399" s="2">
        <v>12967848</v>
      </c>
      <c r="C2399" s="1" t="s">
        <v>41</v>
      </c>
      <c r="D2399" s="5">
        <v>505.20292469999998</v>
      </c>
      <c r="E2399" s="6">
        <v>3688.7029240000002</v>
      </c>
      <c r="F2399" s="6" t="s">
        <v>42</v>
      </c>
      <c r="G2399" s="5">
        <v>-0.82399999999999995</v>
      </c>
      <c r="H2399" s="5" t="s">
        <v>799</v>
      </c>
      <c r="I2399" s="5">
        <v>-0.82399999999999995</v>
      </c>
      <c r="J2399" s="5" t="s">
        <v>799</v>
      </c>
      <c r="K2399" s="5" t="s">
        <v>799</v>
      </c>
      <c r="L2399" s="5" t="s">
        <v>799</v>
      </c>
      <c r="M2399" s="5" t="s">
        <v>799</v>
      </c>
      <c r="N2399" s="5" t="s">
        <v>42</v>
      </c>
      <c r="O2399" s="5" t="s">
        <v>42</v>
      </c>
      <c r="P2399" s="5">
        <v>1.3310850000000001</v>
      </c>
      <c r="Q2399" s="5">
        <v>12.498782</v>
      </c>
      <c r="R2399" s="5">
        <v>12.498782</v>
      </c>
      <c r="S2399" s="1" t="s">
        <v>49</v>
      </c>
      <c r="T2399" s="7">
        <v>2957100</v>
      </c>
      <c r="U2399" s="7">
        <v>3122300</v>
      </c>
      <c r="V2399" s="7">
        <v>3009500</v>
      </c>
      <c r="W2399" s="7">
        <v>2707100</v>
      </c>
      <c r="X2399" s="7">
        <v>2771200</v>
      </c>
      <c r="Y2399" s="7">
        <v>2827800</v>
      </c>
      <c r="Z2399" s="7">
        <v>2889200</v>
      </c>
      <c r="AA2399" s="7">
        <v>2957100</v>
      </c>
      <c r="AB2399" s="5">
        <v>21.934000000000001</v>
      </c>
      <c r="AC2399" s="5">
        <v>20.568999999999999</v>
      </c>
      <c r="AD2399" s="8">
        <v>10.638999999999999</v>
      </c>
      <c r="AE2399" s="8">
        <v>7.2679999999999998</v>
      </c>
      <c r="AF2399" s="7">
        <v>227600000</v>
      </c>
      <c r="AG2399" s="7">
        <v>225600000</v>
      </c>
      <c r="AH2399" s="7">
        <v>216400000</v>
      </c>
      <c r="AI2399" s="5">
        <v>22.12</v>
      </c>
      <c r="AJ2399" s="7">
        <v>133</v>
      </c>
      <c r="AK2399" s="7">
        <v>50348423</v>
      </c>
      <c r="AL2399" s="6">
        <v>111.773499</v>
      </c>
      <c r="AM2399" s="7">
        <v>75457882</v>
      </c>
      <c r="AN2399" s="5">
        <v>33.158259999999999</v>
      </c>
    </row>
    <row r="2400" spans="1:40" x14ac:dyDescent="0.3">
      <c r="A2400" s="4" t="s">
        <v>2449</v>
      </c>
      <c r="B2400" s="2">
        <v>5720959</v>
      </c>
      <c r="C2400" s="1" t="s">
        <v>54</v>
      </c>
      <c r="D2400" s="5">
        <v>561.45929808999995</v>
      </c>
      <c r="E2400" s="6">
        <v>867.480638</v>
      </c>
      <c r="F2400" s="6" t="s">
        <v>42</v>
      </c>
      <c r="G2400" s="5">
        <v>-2.9000000000000001E-2</v>
      </c>
      <c r="H2400" s="5">
        <v>21.873684000000001</v>
      </c>
      <c r="I2400" s="5">
        <v>-2.9000000000000001E-2</v>
      </c>
      <c r="J2400" s="5">
        <v>21.873684000000001</v>
      </c>
      <c r="K2400" s="5">
        <v>0.98848825000000007</v>
      </c>
      <c r="L2400" s="5">
        <v>0.98848825000000007</v>
      </c>
      <c r="M2400" s="5">
        <v>13.853332999999999</v>
      </c>
      <c r="N2400" s="5" t="s">
        <v>42</v>
      </c>
      <c r="O2400" s="5" t="s">
        <v>42</v>
      </c>
      <c r="P2400" s="5">
        <v>16.605737000000001</v>
      </c>
      <c r="Q2400" s="5" t="s">
        <v>42</v>
      </c>
      <c r="R2400" s="5" t="s">
        <v>42</v>
      </c>
      <c r="S2400" s="1" t="s">
        <v>49</v>
      </c>
      <c r="T2400" s="7">
        <v>52028.082999999999</v>
      </c>
      <c r="U2400" s="7">
        <v>47754.93</v>
      </c>
      <c r="V2400" s="7">
        <v>46105.446000000004</v>
      </c>
      <c r="W2400" s="7">
        <v>46397.735999999997</v>
      </c>
      <c r="X2400" s="7">
        <v>52239.813999999998</v>
      </c>
      <c r="Y2400" s="7">
        <v>52133.949000000001</v>
      </c>
      <c r="Z2400" s="7">
        <v>52028.082999999999</v>
      </c>
      <c r="AA2400" s="7">
        <v>51314.987999999998</v>
      </c>
      <c r="AB2400" s="8">
        <v>100</v>
      </c>
      <c r="AC2400" s="8">
        <v>100</v>
      </c>
      <c r="AD2400" s="5" t="s">
        <v>42</v>
      </c>
      <c r="AE2400" s="5" t="s">
        <v>42</v>
      </c>
      <c r="AF2400" s="7">
        <v>54058073</v>
      </c>
      <c r="AG2400" s="7">
        <v>54058073</v>
      </c>
      <c r="AH2400" s="7">
        <v>54010702</v>
      </c>
      <c r="AI2400" s="5">
        <v>21.04</v>
      </c>
      <c r="AJ2400" s="7">
        <v>94</v>
      </c>
      <c r="AK2400" s="7">
        <v>11375482</v>
      </c>
      <c r="AL2400" s="6">
        <v>118.19125699999999</v>
      </c>
      <c r="AM2400" s="7" t="s">
        <v>42</v>
      </c>
      <c r="AN2400" s="5" t="s">
        <v>42</v>
      </c>
    </row>
    <row r="2401" spans="1:40" x14ac:dyDescent="0.3">
      <c r="A2401" s="4" t="s">
        <v>2450</v>
      </c>
      <c r="B2401" s="2">
        <v>103402</v>
      </c>
      <c r="C2401" s="1" t="s">
        <v>54</v>
      </c>
      <c r="D2401" s="5">
        <v>588.76937981000003</v>
      </c>
      <c r="E2401" s="6">
        <v>5847.7693790000003</v>
      </c>
      <c r="F2401" s="6">
        <v>4542.7693799999997</v>
      </c>
      <c r="G2401" s="5">
        <v>-0.63</v>
      </c>
      <c r="H2401" s="5" t="s">
        <v>799</v>
      </c>
      <c r="I2401" s="5">
        <v>-0.63</v>
      </c>
      <c r="J2401" s="5" t="s">
        <v>799</v>
      </c>
      <c r="K2401" s="5">
        <v>1.35972710053118</v>
      </c>
      <c r="L2401" s="5">
        <v>0.40188521128327603</v>
      </c>
      <c r="M2401" s="5">
        <v>4.9560700000000004</v>
      </c>
      <c r="N2401" s="5" t="s">
        <v>42</v>
      </c>
      <c r="O2401" s="5" t="s">
        <v>42</v>
      </c>
      <c r="P2401" s="5">
        <v>14.692888</v>
      </c>
      <c r="Q2401" s="5">
        <v>56.228552000000001</v>
      </c>
      <c r="R2401" s="5">
        <v>46.354789589897997</v>
      </c>
      <c r="S2401" s="1" t="s">
        <v>49</v>
      </c>
      <c r="T2401" s="7">
        <v>268000</v>
      </c>
      <c r="U2401" s="7">
        <v>424000</v>
      </c>
      <c r="V2401" s="7">
        <v>249000</v>
      </c>
      <c r="W2401" s="7">
        <v>156000</v>
      </c>
      <c r="X2401" s="7">
        <v>401000</v>
      </c>
      <c r="Y2401" s="7">
        <v>359000</v>
      </c>
      <c r="Z2401" s="7">
        <v>315000</v>
      </c>
      <c r="AA2401" s="7">
        <v>268000</v>
      </c>
      <c r="AB2401" s="5">
        <v>97.397999999999996</v>
      </c>
      <c r="AC2401" s="5">
        <v>67.838999999999999</v>
      </c>
      <c r="AD2401" s="5">
        <v>39.777000000000001</v>
      </c>
      <c r="AE2401" s="5">
        <v>25.126000000000001</v>
      </c>
      <c r="AF2401" s="7">
        <v>47442533</v>
      </c>
      <c r="AG2401" s="7">
        <v>45224972</v>
      </c>
      <c r="AH2401" s="7">
        <v>45187327</v>
      </c>
      <c r="AI2401" s="5">
        <v>85.79</v>
      </c>
      <c r="AJ2401" s="7">
        <v>212</v>
      </c>
      <c r="AK2401" s="7">
        <v>40702375</v>
      </c>
      <c r="AL2401" s="6">
        <v>505.11647299999998</v>
      </c>
      <c r="AM2401" s="7">
        <v>46086030</v>
      </c>
      <c r="AN2401" s="8">
        <v>97.139499999999998</v>
      </c>
    </row>
    <row r="2402" spans="1:40" x14ac:dyDescent="0.3">
      <c r="A2402" s="4" t="s">
        <v>2451</v>
      </c>
      <c r="B2402" s="2">
        <v>4910871</v>
      </c>
      <c r="C2402" s="1" t="s">
        <v>41</v>
      </c>
      <c r="D2402" s="5">
        <v>430.78646236999998</v>
      </c>
      <c r="E2402" s="6">
        <v>527.32646199999999</v>
      </c>
      <c r="F2402" s="6" t="s">
        <v>42</v>
      </c>
      <c r="G2402" s="5">
        <v>0.09</v>
      </c>
      <c r="H2402" s="5">
        <v>12.423857999999999</v>
      </c>
      <c r="I2402" s="5">
        <v>0.09</v>
      </c>
      <c r="J2402" s="5">
        <v>12.423857999999999</v>
      </c>
      <c r="K2402" s="5">
        <v>1.24570556</v>
      </c>
      <c r="L2402" s="5">
        <v>1.1730170099999999</v>
      </c>
      <c r="M2402" s="5">
        <v>82.966102000000006</v>
      </c>
      <c r="N2402" s="5" t="s">
        <v>42</v>
      </c>
      <c r="O2402" s="5" t="s">
        <v>42</v>
      </c>
      <c r="P2402" s="5">
        <v>1.0246409999999999</v>
      </c>
      <c r="Q2402" s="5">
        <v>6.9285509999999997</v>
      </c>
      <c r="R2402" s="5">
        <v>6.9285509999999997</v>
      </c>
      <c r="S2402" s="1" t="s">
        <v>152</v>
      </c>
      <c r="T2402" s="7">
        <v>535833</v>
      </c>
      <c r="U2402" s="7">
        <v>479242</v>
      </c>
      <c r="V2402" s="7">
        <v>864126</v>
      </c>
      <c r="W2402" s="7">
        <v>1059195</v>
      </c>
      <c r="X2402" s="7">
        <v>514645</v>
      </c>
      <c r="Y2402" s="7">
        <v>509924</v>
      </c>
      <c r="Z2402" s="7">
        <v>535833</v>
      </c>
      <c r="AA2402" s="7">
        <v>521463</v>
      </c>
      <c r="AB2402" s="5">
        <v>31.131</v>
      </c>
      <c r="AC2402" s="5">
        <v>31.561</v>
      </c>
      <c r="AD2402" s="5">
        <v>15.733000000000001</v>
      </c>
      <c r="AE2402" s="5">
        <v>14.512</v>
      </c>
      <c r="AF2402" s="7">
        <v>44219627</v>
      </c>
      <c r="AG2402" s="7">
        <v>44847258</v>
      </c>
      <c r="AH2402" s="7">
        <v>45636482</v>
      </c>
      <c r="AI2402" s="5">
        <v>54.56</v>
      </c>
      <c r="AJ2402" s="7">
        <v>222</v>
      </c>
      <c r="AK2402" s="7">
        <v>24009832</v>
      </c>
      <c r="AL2402" s="6">
        <v>235.05625499999999</v>
      </c>
      <c r="AM2402" s="7">
        <v>40541505</v>
      </c>
      <c r="AN2402" s="5">
        <v>92.134119999999996</v>
      </c>
    </row>
    <row r="2403" spans="1:40" x14ac:dyDescent="0.3">
      <c r="A2403" s="4" t="s">
        <v>2452</v>
      </c>
      <c r="B2403" s="2">
        <v>100886</v>
      </c>
      <c r="C2403" s="1" t="s">
        <v>41</v>
      </c>
      <c r="D2403" s="5">
        <v>551.31842434999999</v>
      </c>
      <c r="E2403" s="6">
        <v>328.46442400000001</v>
      </c>
      <c r="F2403" s="6">
        <v>328.46242400000006</v>
      </c>
      <c r="G2403" s="5">
        <v>0.21</v>
      </c>
      <c r="H2403" s="5">
        <v>24.184524</v>
      </c>
      <c r="I2403" s="5">
        <v>0.21</v>
      </c>
      <c r="J2403" s="5">
        <v>24.184524</v>
      </c>
      <c r="K2403" s="5">
        <v>2.5366797800000001</v>
      </c>
      <c r="L2403" s="5">
        <v>2.3221123600000002</v>
      </c>
      <c r="M2403" s="5">
        <v>36.40681</v>
      </c>
      <c r="N2403" s="5" t="s">
        <v>799</v>
      </c>
      <c r="O2403" s="5" t="s">
        <v>799</v>
      </c>
      <c r="P2403" s="5">
        <v>1.492837</v>
      </c>
      <c r="Q2403" s="5">
        <v>5.6499319999999997</v>
      </c>
      <c r="R2403" s="5">
        <v>5.6499319999999997</v>
      </c>
      <c r="S2403" s="1" t="s">
        <v>49</v>
      </c>
      <c r="T2403" s="7">
        <v>213227</v>
      </c>
      <c r="U2403" s="7">
        <v>187308</v>
      </c>
      <c r="V2403" s="7">
        <v>155188</v>
      </c>
      <c r="W2403" s="7">
        <v>148128</v>
      </c>
      <c r="X2403" s="7">
        <v>220027</v>
      </c>
      <c r="Y2403" s="7">
        <v>218450</v>
      </c>
      <c r="Z2403" s="7">
        <v>215929</v>
      </c>
      <c r="AA2403" s="7">
        <v>213227</v>
      </c>
      <c r="AB2403" s="5">
        <v>44.591999999999999</v>
      </c>
      <c r="AC2403" s="5">
        <v>45.429000000000002</v>
      </c>
      <c r="AD2403" s="5">
        <v>27.478000000000002</v>
      </c>
      <c r="AE2403" s="5">
        <v>24.846</v>
      </c>
      <c r="AF2403" s="7">
        <v>13582282</v>
      </c>
      <c r="AG2403" s="7">
        <v>13645248</v>
      </c>
      <c r="AH2403" s="7">
        <v>13596490</v>
      </c>
      <c r="AI2403" s="5">
        <v>65.81</v>
      </c>
      <c r="AJ2403" s="7">
        <v>165</v>
      </c>
      <c r="AK2403" s="7">
        <v>8929603</v>
      </c>
      <c r="AL2403" s="6">
        <v>362.80976900000002</v>
      </c>
      <c r="AM2403" s="7">
        <v>12109397</v>
      </c>
      <c r="AN2403" s="5">
        <v>89.241489999999999</v>
      </c>
    </row>
    <row r="2404" spans="1:40" x14ac:dyDescent="0.3">
      <c r="A2404" s="4" t="s">
        <v>2453</v>
      </c>
      <c r="B2404" s="2">
        <v>5721166</v>
      </c>
      <c r="C2404" s="1" t="s">
        <v>54</v>
      </c>
      <c r="D2404" s="5">
        <v>602.29152906000002</v>
      </c>
      <c r="E2404" s="6">
        <v>916.72289899999998</v>
      </c>
      <c r="F2404" s="6" t="s">
        <v>42</v>
      </c>
      <c r="G2404" s="5">
        <v>8.1000000000000003E-2</v>
      </c>
      <c r="H2404" s="5">
        <v>10.287958</v>
      </c>
      <c r="I2404" s="5">
        <v>8.1000000000000003E-2</v>
      </c>
      <c r="J2404" s="5">
        <v>10.287958</v>
      </c>
      <c r="K2404" s="5">
        <v>0.98372966000000006</v>
      </c>
      <c r="L2404" s="5">
        <v>0.98372966000000006</v>
      </c>
      <c r="M2404" s="5">
        <v>6.2380950000000004</v>
      </c>
      <c r="N2404" s="5" t="s">
        <v>42</v>
      </c>
      <c r="O2404" s="5" t="s">
        <v>42</v>
      </c>
      <c r="P2404" s="5">
        <v>9.1756100000000007</v>
      </c>
      <c r="Q2404" s="5" t="s">
        <v>42</v>
      </c>
      <c r="R2404" s="5" t="s">
        <v>42</v>
      </c>
      <c r="S2404" s="1" t="s">
        <v>315</v>
      </c>
      <c r="T2404" s="7">
        <v>102115.374</v>
      </c>
      <c r="U2404" s="7">
        <v>82624.862999999998</v>
      </c>
      <c r="V2404" s="7">
        <v>54517.464</v>
      </c>
      <c r="W2404" s="7">
        <v>48273.794999999998</v>
      </c>
      <c r="X2404" s="7">
        <v>99908.657999999996</v>
      </c>
      <c r="Y2404" s="7">
        <v>101012.016</v>
      </c>
      <c r="Z2404" s="7">
        <v>102115.374</v>
      </c>
      <c r="AA2404" s="7">
        <v>100927.77800000001</v>
      </c>
      <c r="AB2404" s="8">
        <v>100</v>
      </c>
      <c r="AC2404" s="8">
        <v>100</v>
      </c>
      <c r="AD2404" s="5" t="s">
        <v>42</v>
      </c>
      <c r="AE2404" s="5" t="s">
        <v>42</v>
      </c>
      <c r="AF2404" s="7">
        <v>153334625</v>
      </c>
      <c r="AG2404" s="7">
        <v>153334625</v>
      </c>
      <c r="AH2404" s="7">
        <v>153030736</v>
      </c>
      <c r="AI2404" s="5">
        <v>25.28</v>
      </c>
      <c r="AJ2404" s="7">
        <v>128</v>
      </c>
      <c r="AK2404" s="7">
        <v>38762739</v>
      </c>
      <c r="AL2404" s="6">
        <v>152.33756399999999</v>
      </c>
      <c r="AM2404" s="7" t="s">
        <v>42</v>
      </c>
      <c r="AN2404" s="5" t="s">
        <v>42</v>
      </c>
    </row>
    <row r="2405" spans="1:40" x14ac:dyDescent="0.3">
      <c r="A2405" s="4" t="s">
        <v>2454</v>
      </c>
      <c r="B2405" s="2">
        <v>4426904</v>
      </c>
      <c r="C2405" s="1" t="s">
        <v>54</v>
      </c>
      <c r="D2405" s="5">
        <v>557.90345378999996</v>
      </c>
      <c r="E2405" s="6">
        <v>1055.428453</v>
      </c>
      <c r="F2405" s="6">
        <v>1057.57042</v>
      </c>
      <c r="G2405" s="5">
        <v>0.02</v>
      </c>
      <c r="H2405" s="5">
        <v>43.2222222222222</v>
      </c>
      <c r="I2405" s="5">
        <v>0.02</v>
      </c>
      <c r="J2405" s="5">
        <v>43.2222222222222</v>
      </c>
      <c r="K2405" s="5">
        <v>1.11991448621459</v>
      </c>
      <c r="L2405" s="5">
        <v>1.1094713369514799</v>
      </c>
      <c r="M2405" s="5">
        <v>64.120879000000002</v>
      </c>
      <c r="N2405" s="5" t="s">
        <v>42</v>
      </c>
      <c r="O2405" s="5" t="s">
        <v>42</v>
      </c>
      <c r="P2405" s="5">
        <v>18.052313000000002</v>
      </c>
      <c r="Q2405" s="5">
        <v>31.345324999999999</v>
      </c>
      <c r="R2405" s="5">
        <v>22.818037885561399</v>
      </c>
      <c r="S2405" s="1" t="s">
        <v>49</v>
      </c>
      <c r="T2405" s="7">
        <v>57506</v>
      </c>
      <c r="U2405" s="7">
        <v>61925</v>
      </c>
      <c r="V2405" s="7">
        <v>51254</v>
      </c>
      <c r="W2405" s="7">
        <v>50578</v>
      </c>
      <c r="X2405" s="7">
        <v>59934</v>
      </c>
      <c r="Y2405" s="7">
        <v>58138</v>
      </c>
      <c r="Z2405" s="7">
        <v>58241</v>
      </c>
      <c r="AA2405" s="7">
        <v>57506</v>
      </c>
      <c r="AB2405" s="5">
        <v>76.658000000000001</v>
      </c>
      <c r="AC2405" s="5">
        <v>78.484999999999999</v>
      </c>
      <c r="AD2405" s="5">
        <v>54.563000000000002</v>
      </c>
      <c r="AE2405" s="5">
        <v>57.198</v>
      </c>
      <c r="AF2405" s="7">
        <v>48172637</v>
      </c>
      <c r="AG2405" s="7">
        <v>48166909</v>
      </c>
      <c r="AH2405" s="7">
        <v>48338160</v>
      </c>
      <c r="AI2405" s="5">
        <v>63.67</v>
      </c>
      <c r="AJ2405" s="7">
        <v>240</v>
      </c>
      <c r="AK2405" s="7">
        <v>30437021</v>
      </c>
      <c r="AL2405" s="6">
        <v>355.20003500000001</v>
      </c>
      <c r="AM2405" s="7">
        <v>43129815</v>
      </c>
      <c r="AN2405" s="5">
        <v>90.217209999999994</v>
      </c>
    </row>
    <row r="2406" spans="1:40" x14ac:dyDescent="0.3">
      <c r="A2406" s="4" t="s">
        <v>2455</v>
      </c>
      <c r="B2406" s="2">
        <v>4861692</v>
      </c>
      <c r="C2406" s="1" t="s">
        <v>41</v>
      </c>
      <c r="D2406" s="5">
        <v>575.86214324000002</v>
      </c>
      <c r="E2406" s="6">
        <v>656.21614299999999</v>
      </c>
      <c r="F2406" s="6" t="s">
        <v>42</v>
      </c>
      <c r="G2406" s="5">
        <v>7.0000000000000007E-2</v>
      </c>
      <c r="H2406" s="5">
        <v>75.650000000000006</v>
      </c>
      <c r="I2406" s="5">
        <v>7.0000000000000007E-2</v>
      </c>
      <c r="J2406" s="5">
        <v>75.650000000000006</v>
      </c>
      <c r="K2406" s="5">
        <v>1.3682401899999999</v>
      </c>
      <c r="L2406" s="5">
        <v>1.3682401899999999</v>
      </c>
      <c r="M2406" s="5">
        <v>16.961883</v>
      </c>
      <c r="N2406" s="5" t="s">
        <v>42</v>
      </c>
      <c r="O2406" s="5" t="s">
        <v>42</v>
      </c>
      <c r="P2406" s="5">
        <v>20.889289999999999</v>
      </c>
      <c r="Q2406" s="5">
        <v>53.385627999999997</v>
      </c>
      <c r="R2406" s="5">
        <v>53.385627999999997</v>
      </c>
      <c r="S2406" s="1" t="s">
        <v>49</v>
      </c>
      <c r="T2406" s="7">
        <v>29569</v>
      </c>
      <c r="U2406" s="7">
        <v>31760</v>
      </c>
      <c r="V2406" s="7">
        <v>25466</v>
      </c>
      <c r="W2406" s="7">
        <v>25010</v>
      </c>
      <c r="X2406" s="7">
        <v>31414</v>
      </c>
      <c r="Y2406" s="7">
        <v>31298</v>
      </c>
      <c r="Z2406" s="7">
        <v>30194</v>
      </c>
      <c r="AA2406" s="7">
        <v>29569</v>
      </c>
      <c r="AB2406" s="5">
        <v>35.793999999999997</v>
      </c>
      <c r="AC2406" s="5">
        <v>40.753</v>
      </c>
      <c r="AD2406" s="5">
        <v>36.314999999999998</v>
      </c>
      <c r="AE2406" s="5">
        <v>39.128999999999998</v>
      </c>
      <c r="AF2406" s="7">
        <v>19030474</v>
      </c>
      <c r="AG2406" s="7">
        <v>19030474</v>
      </c>
      <c r="AH2406" s="7">
        <v>18954208</v>
      </c>
      <c r="AI2406" s="5">
        <v>46.72</v>
      </c>
      <c r="AJ2406" s="7">
        <v>126</v>
      </c>
      <c r="AK2406" s="7">
        <v>8891524</v>
      </c>
      <c r="AL2406" s="6">
        <v>269.05751600000002</v>
      </c>
      <c r="AM2406" s="7">
        <v>11741435</v>
      </c>
      <c r="AN2406" s="5">
        <v>61.698070000000001</v>
      </c>
    </row>
    <row r="2407" spans="1:40" x14ac:dyDescent="0.3">
      <c r="A2407" s="4" t="s">
        <v>2456</v>
      </c>
      <c r="B2407" s="2">
        <v>15023264</v>
      </c>
      <c r="C2407" s="1" t="s">
        <v>41</v>
      </c>
      <c r="D2407" s="5">
        <v>547.01887999999997</v>
      </c>
      <c r="E2407" s="6">
        <v>731.33288000000005</v>
      </c>
      <c r="F2407" s="6" t="s">
        <v>42</v>
      </c>
      <c r="G2407" s="5">
        <v>-1.3240000000000001</v>
      </c>
      <c r="H2407" s="5" t="s">
        <v>799</v>
      </c>
      <c r="I2407" s="5">
        <v>-1.3240000000000001</v>
      </c>
      <c r="J2407" s="5" t="s">
        <v>799</v>
      </c>
      <c r="K2407" s="5" t="s">
        <v>799</v>
      </c>
      <c r="L2407" s="5" t="s">
        <v>799</v>
      </c>
      <c r="M2407" s="5" t="s">
        <v>799</v>
      </c>
      <c r="N2407" s="5" t="s">
        <v>42</v>
      </c>
      <c r="O2407" s="5" t="s">
        <v>42</v>
      </c>
      <c r="P2407" s="5">
        <v>27.839089000000001</v>
      </c>
      <c r="Q2407" s="5" t="s">
        <v>799</v>
      </c>
      <c r="R2407" s="5">
        <v>-2.6218469999999998</v>
      </c>
      <c r="S2407" s="1" t="s">
        <v>49</v>
      </c>
      <c r="T2407" s="7">
        <v>682</v>
      </c>
      <c r="U2407" s="7" t="s">
        <v>42</v>
      </c>
      <c r="V2407" s="7" t="s">
        <v>42</v>
      </c>
      <c r="W2407" s="7" t="s">
        <v>42</v>
      </c>
      <c r="X2407" s="7">
        <v>26270</v>
      </c>
      <c r="Y2407" s="7">
        <v>9918</v>
      </c>
      <c r="Z2407" s="7">
        <v>2594</v>
      </c>
      <c r="AA2407" s="7">
        <v>682</v>
      </c>
      <c r="AB2407" s="5">
        <v>75.513000000000005</v>
      </c>
      <c r="AC2407" s="5">
        <v>83.536000000000001</v>
      </c>
      <c r="AD2407" s="5" t="s">
        <v>799</v>
      </c>
      <c r="AE2407" s="5" t="s">
        <v>799</v>
      </c>
      <c r="AF2407" s="7">
        <v>68323919</v>
      </c>
      <c r="AG2407" s="7">
        <v>58601006</v>
      </c>
      <c r="AH2407" s="7">
        <v>56809066</v>
      </c>
      <c r="AI2407" s="5">
        <v>80.150000000000006</v>
      </c>
      <c r="AJ2407" s="7">
        <v>165</v>
      </c>
      <c r="AK2407" s="7">
        <v>54802040</v>
      </c>
      <c r="AL2407" s="6">
        <v>438.41631999999998</v>
      </c>
      <c r="AM2407" s="7">
        <v>55725608</v>
      </c>
      <c r="AN2407" s="5">
        <v>81.497159999999994</v>
      </c>
    </row>
    <row r="2408" spans="1:40" x14ac:dyDescent="0.3">
      <c r="A2408" s="4" t="s">
        <v>2457</v>
      </c>
      <c r="B2408" s="2">
        <v>4783704</v>
      </c>
      <c r="C2408" s="1" t="s">
        <v>54</v>
      </c>
      <c r="D2408" s="5">
        <v>546.74420868000004</v>
      </c>
      <c r="E2408" s="6">
        <v>546.59335799999997</v>
      </c>
      <c r="F2408" s="6" t="s">
        <v>42</v>
      </c>
      <c r="G2408" s="8">
        <v>1.2390000000000001</v>
      </c>
      <c r="H2408" s="5">
        <v>5.7710910000000002</v>
      </c>
      <c r="I2408" s="8">
        <v>1.2390000000000001</v>
      </c>
      <c r="J2408" s="5">
        <v>5.7710910000000002</v>
      </c>
      <c r="K2408" s="5">
        <v>0.79238600999999997</v>
      </c>
      <c r="L2408" s="5">
        <v>0.79238600999999997</v>
      </c>
      <c r="M2408" s="5" t="s">
        <v>42</v>
      </c>
      <c r="N2408" s="5" t="s">
        <v>42</v>
      </c>
      <c r="O2408" s="5" t="s">
        <v>42</v>
      </c>
      <c r="P2408" s="5">
        <v>26.449038999999999</v>
      </c>
      <c r="Q2408" s="5" t="s">
        <v>42</v>
      </c>
      <c r="R2408" s="5" t="s">
        <v>42</v>
      </c>
      <c r="S2408" s="1" t="s">
        <v>49</v>
      </c>
      <c r="T2408" s="7">
        <v>21211.115000000002</v>
      </c>
      <c r="U2408" s="7">
        <v>22929.654999999999</v>
      </c>
      <c r="V2408" s="7">
        <v>16844.23</v>
      </c>
      <c r="W2408" s="7">
        <v>17880.231</v>
      </c>
      <c r="X2408" s="7">
        <v>20665.905999999999</v>
      </c>
      <c r="Y2408" s="7">
        <v>20938.509999999998</v>
      </c>
      <c r="Z2408" s="7">
        <v>21211.115000000002</v>
      </c>
      <c r="AA2408" s="7">
        <v>21963.723000000002</v>
      </c>
      <c r="AB2408" s="8">
        <v>100</v>
      </c>
      <c r="AC2408" s="8">
        <v>100</v>
      </c>
      <c r="AD2408" s="5" t="s">
        <v>42</v>
      </c>
      <c r="AE2408" s="5" t="s">
        <v>42</v>
      </c>
      <c r="AF2408" s="7">
        <v>25453641</v>
      </c>
      <c r="AG2408" s="7">
        <v>25453641</v>
      </c>
      <c r="AH2408" s="7">
        <v>25033377</v>
      </c>
      <c r="AI2408" s="5">
        <v>26.78</v>
      </c>
      <c r="AJ2408" s="7">
        <v>88</v>
      </c>
      <c r="AK2408" s="7">
        <v>6816653</v>
      </c>
      <c r="AL2408" s="6">
        <v>146.421706</v>
      </c>
      <c r="AM2408" s="7">
        <v>22444782</v>
      </c>
      <c r="AN2408" s="5">
        <v>88.179060000000007</v>
      </c>
    </row>
    <row r="2409" spans="1:40" x14ac:dyDescent="0.3">
      <c r="A2409" s="4" t="s">
        <v>2458</v>
      </c>
      <c r="B2409" s="2">
        <v>4970301</v>
      </c>
      <c r="C2409" s="1" t="s">
        <v>41</v>
      </c>
      <c r="D2409" s="5">
        <v>593.82336299999997</v>
      </c>
      <c r="E2409" s="6">
        <v>535.94536300000004</v>
      </c>
      <c r="F2409" s="6" t="s">
        <v>42</v>
      </c>
      <c r="G2409" s="5">
        <v>0.68600000000000005</v>
      </c>
      <c r="H2409" s="5">
        <v>11.428025</v>
      </c>
      <c r="I2409" s="5">
        <v>0.68600000000000005</v>
      </c>
      <c r="J2409" s="5">
        <v>11.428025</v>
      </c>
      <c r="K2409" s="5">
        <v>4.4124168500000005</v>
      </c>
      <c r="L2409" s="5">
        <v>3.2456235700000002</v>
      </c>
      <c r="M2409" s="5">
        <v>9.8482350000000007</v>
      </c>
      <c r="N2409" s="5" t="s">
        <v>42</v>
      </c>
      <c r="O2409" s="5" t="s">
        <v>42</v>
      </c>
      <c r="P2409" s="5">
        <v>1.6182799999999999</v>
      </c>
      <c r="Q2409" s="5">
        <v>5.7062809999999997</v>
      </c>
      <c r="R2409" s="5">
        <v>5.7062809999999997</v>
      </c>
      <c r="S2409" s="1" t="s">
        <v>49</v>
      </c>
      <c r="T2409" s="7">
        <v>319978</v>
      </c>
      <c r="U2409" s="7">
        <v>293072</v>
      </c>
      <c r="V2409" s="7">
        <v>270884</v>
      </c>
      <c r="W2409" s="7">
        <v>245627</v>
      </c>
      <c r="X2409" s="7">
        <v>331182</v>
      </c>
      <c r="Y2409" s="7">
        <v>328756</v>
      </c>
      <c r="Z2409" s="7">
        <v>325532</v>
      </c>
      <c r="AA2409" s="7">
        <v>319978</v>
      </c>
      <c r="AB2409" s="5">
        <v>47.866</v>
      </c>
      <c r="AC2409" s="5">
        <v>47.679000000000002</v>
      </c>
      <c r="AD2409" s="5">
        <v>27.196999999999999</v>
      </c>
      <c r="AE2409" s="5">
        <v>27.366</v>
      </c>
      <c r="AF2409" s="7">
        <v>19894000</v>
      </c>
      <c r="AG2409" s="7">
        <v>19894000</v>
      </c>
      <c r="AH2409" s="7">
        <v>19912000</v>
      </c>
      <c r="AI2409" s="5">
        <v>58.97</v>
      </c>
      <c r="AJ2409" s="7">
        <v>150</v>
      </c>
      <c r="AK2409" s="7">
        <v>11732182</v>
      </c>
      <c r="AL2409" s="6">
        <v>350.20563199999998</v>
      </c>
      <c r="AM2409" s="7">
        <v>14587410</v>
      </c>
      <c r="AN2409" s="5">
        <v>73.327219999999997</v>
      </c>
    </row>
    <row r="2410" spans="1:40" x14ac:dyDescent="0.3">
      <c r="A2410" s="4" t="s">
        <v>2459</v>
      </c>
      <c r="B2410" s="2">
        <v>18141529</v>
      </c>
      <c r="C2410" s="1" t="s">
        <v>41</v>
      </c>
      <c r="D2410" s="5">
        <v>491.32232299999998</v>
      </c>
      <c r="E2410" s="6">
        <v>220.349323</v>
      </c>
      <c r="F2410" s="6" t="s">
        <v>42</v>
      </c>
      <c r="G2410" s="5">
        <v>-0.27500000000000002</v>
      </c>
      <c r="H2410" s="5" t="s">
        <v>799</v>
      </c>
      <c r="I2410" s="5">
        <v>-0.27500000000000002</v>
      </c>
      <c r="J2410" s="5" t="s">
        <v>799</v>
      </c>
      <c r="K2410" s="5">
        <v>2.2566520699999999</v>
      </c>
      <c r="L2410" s="5">
        <v>2.08462974</v>
      </c>
      <c r="M2410" s="5" t="s">
        <v>799</v>
      </c>
      <c r="N2410" s="5" t="s">
        <v>42</v>
      </c>
      <c r="O2410" s="5" t="s">
        <v>42</v>
      </c>
      <c r="P2410" s="5" t="s">
        <v>42</v>
      </c>
      <c r="Q2410" s="5" t="s">
        <v>42</v>
      </c>
      <c r="R2410" s="5" t="s">
        <v>42</v>
      </c>
      <c r="S2410" s="1" t="s">
        <v>49</v>
      </c>
      <c r="T2410" s="7" t="s">
        <v>42</v>
      </c>
      <c r="U2410" s="7" t="s">
        <v>42</v>
      </c>
      <c r="V2410" s="7" t="s">
        <v>42</v>
      </c>
      <c r="W2410" s="7" t="s">
        <v>42</v>
      </c>
      <c r="X2410" s="7" t="s">
        <v>42</v>
      </c>
      <c r="Y2410" s="7" t="s">
        <v>42</v>
      </c>
      <c r="Z2410" s="7" t="s">
        <v>42</v>
      </c>
      <c r="AA2410" s="7" t="s">
        <v>42</v>
      </c>
      <c r="AB2410" s="5" t="s">
        <v>42</v>
      </c>
      <c r="AC2410" s="5" t="s">
        <v>42</v>
      </c>
      <c r="AD2410" s="5" t="s">
        <v>42</v>
      </c>
      <c r="AE2410" s="5" t="s">
        <v>42</v>
      </c>
      <c r="AF2410" s="7">
        <v>81590491</v>
      </c>
      <c r="AG2410" s="7">
        <v>72075076</v>
      </c>
      <c r="AH2410" s="7">
        <v>40094708</v>
      </c>
      <c r="AI2410" s="5">
        <v>41.85</v>
      </c>
      <c r="AJ2410" s="7">
        <v>188</v>
      </c>
      <c r="AK2410" s="7">
        <v>30686107</v>
      </c>
      <c r="AL2410" s="6">
        <v>205.59691599999999</v>
      </c>
      <c r="AM2410" s="7">
        <v>53403263</v>
      </c>
      <c r="AN2410" s="5">
        <v>72.824259999999995</v>
      </c>
    </row>
    <row r="2411" spans="1:40" x14ac:dyDescent="0.3">
      <c r="A2411" s="4" t="s">
        <v>2460</v>
      </c>
      <c r="B2411" s="2">
        <v>4995489</v>
      </c>
      <c r="C2411" s="1" t="s">
        <v>54</v>
      </c>
      <c r="D2411" s="5">
        <v>540.40069979999998</v>
      </c>
      <c r="E2411" s="6">
        <v>818.80169899999999</v>
      </c>
      <c r="F2411" s="6" t="s">
        <v>42</v>
      </c>
      <c r="G2411" s="8">
        <v>1.3620000000000001</v>
      </c>
      <c r="H2411" s="5">
        <v>10.025707000000001</v>
      </c>
      <c r="I2411" s="8">
        <v>1.3620000000000001</v>
      </c>
      <c r="J2411" s="5">
        <v>10.025707000000001</v>
      </c>
      <c r="K2411" s="5">
        <v>16.65480427</v>
      </c>
      <c r="L2411" s="5">
        <v>2.0724470799999999</v>
      </c>
      <c r="M2411" s="5">
        <v>14.744802</v>
      </c>
      <c r="N2411" s="5" t="s">
        <v>42</v>
      </c>
      <c r="O2411" s="5" t="s">
        <v>42</v>
      </c>
      <c r="P2411" s="5">
        <v>1.4642379999999999</v>
      </c>
      <c r="Q2411" s="5">
        <v>11.01858</v>
      </c>
      <c r="R2411" s="5">
        <v>11.01858</v>
      </c>
      <c r="S2411" s="1" t="s">
        <v>49</v>
      </c>
      <c r="T2411" s="7">
        <v>568178</v>
      </c>
      <c r="U2411" s="7">
        <v>616068</v>
      </c>
      <c r="V2411" s="7">
        <v>541453</v>
      </c>
      <c r="W2411" s="7">
        <v>480154</v>
      </c>
      <c r="X2411" s="7">
        <v>559200</v>
      </c>
      <c r="Y2411" s="7">
        <v>573923</v>
      </c>
      <c r="Z2411" s="7">
        <v>581288</v>
      </c>
      <c r="AA2411" s="7">
        <v>568178</v>
      </c>
      <c r="AB2411" s="5">
        <v>23.632000000000001</v>
      </c>
      <c r="AC2411" s="5">
        <v>25.143000000000001</v>
      </c>
      <c r="AD2411" s="8">
        <v>11.717000000000001</v>
      </c>
      <c r="AE2411" s="8">
        <v>11.949</v>
      </c>
      <c r="AF2411" s="7">
        <v>23094047</v>
      </c>
      <c r="AG2411" s="7">
        <v>23094047</v>
      </c>
      <c r="AH2411" s="7">
        <v>22983965</v>
      </c>
      <c r="AI2411" s="5">
        <v>92.76</v>
      </c>
      <c r="AJ2411" s="7">
        <v>187</v>
      </c>
      <c r="AK2411" s="7">
        <v>21421933</v>
      </c>
      <c r="AL2411" s="6">
        <v>501.27323200000001</v>
      </c>
      <c r="AM2411" s="7">
        <v>22494145</v>
      </c>
      <c r="AN2411" s="5">
        <v>97.402349999999998</v>
      </c>
    </row>
    <row r="2412" spans="1:40" x14ac:dyDescent="0.3">
      <c r="A2412" s="4" t="s">
        <v>2461</v>
      </c>
      <c r="B2412" s="2">
        <v>5307819</v>
      </c>
      <c r="C2412" s="1" t="s">
        <v>41</v>
      </c>
      <c r="D2412" s="5">
        <v>359.75829505000002</v>
      </c>
      <c r="E2412" s="6">
        <v>186.828295</v>
      </c>
      <c r="F2412" s="6" t="s">
        <v>42</v>
      </c>
      <c r="G2412" s="5">
        <v>-1.0129999999999999</v>
      </c>
      <c r="H2412" s="5" t="s">
        <v>799</v>
      </c>
      <c r="I2412" s="5">
        <v>-1.0129999999999999</v>
      </c>
      <c r="J2412" s="5" t="s">
        <v>799</v>
      </c>
      <c r="K2412" s="5">
        <v>4.5557228900000002</v>
      </c>
      <c r="L2412" s="5">
        <v>4.5557228900000002</v>
      </c>
      <c r="M2412" s="5" t="s">
        <v>799</v>
      </c>
      <c r="N2412" s="5" t="s">
        <v>42</v>
      </c>
      <c r="O2412" s="5" t="s">
        <v>42</v>
      </c>
      <c r="P2412" s="5">
        <v>64.026145999999997</v>
      </c>
      <c r="Q2412" s="5" t="s">
        <v>799</v>
      </c>
      <c r="R2412" s="5">
        <v>-0.87826099999999996</v>
      </c>
      <c r="S2412" s="1" t="s">
        <v>49</v>
      </c>
      <c r="T2412" s="7">
        <v>2130</v>
      </c>
      <c r="U2412" s="7">
        <v>1069</v>
      </c>
      <c r="V2412" s="7" t="s">
        <v>42</v>
      </c>
      <c r="W2412" s="7" t="s">
        <v>42</v>
      </c>
      <c r="X2412" s="7">
        <v>2918</v>
      </c>
      <c r="Y2412" s="7">
        <v>2911</v>
      </c>
      <c r="Z2412" s="7">
        <v>2105</v>
      </c>
      <c r="AA2412" s="7">
        <v>2130</v>
      </c>
      <c r="AB2412" s="5" t="s">
        <v>799</v>
      </c>
      <c r="AC2412" s="5" t="s">
        <v>799</v>
      </c>
      <c r="AD2412" s="5" t="s">
        <v>799</v>
      </c>
      <c r="AE2412" s="5" t="s">
        <v>799</v>
      </c>
      <c r="AF2412" s="7">
        <v>59447298</v>
      </c>
      <c r="AG2412" s="7">
        <v>59239567</v>
      </c>
      <c r="AH2412" s="7">
        <v>58385229</v>
      </c>
      <c r="AI2412" s="5">
        <v>18.72</v>
      </c>
      <c r="AJ2412" s="7">
        <v>99</v>
      </c>
      <c r="AK2412" s="7">
        <v>11134598</v>
      </c>
      <c r="AL2412" s="6">
        <v>67.364317</v>
      </c>
      <c r="AM2412" s="7">
        <v>11699594</v>
      </c>
      <c r="AN2412" s="5">
        <v>19.67503</v>
      </c>
    </row>
    <row r="2413" spans="1:40" x14ac:dyDescent="0.3">
      <c r="A2413" s="4" t="s">
        <v>2462</v>
      </c>
      <c r="B2413" s="2">
        <v>5721743</v>
      </c>
      <c r="C2413" s="1" t="s">
        <v>54</v>
      </c>
      <c r="D2413" s="5">
        <v>553.99552702999995</v>
      </c>
      <c r="E2413" s="6">
        <v>857.45593699999995</v>
      </c>
      <c r="F2413" s="6" t="s">
        <v>42</v>
      </c>
      <c r="G2413" s="5">
        <v>0.17399999999999999</v>
      </c>
      <c r="H2413" s="5">
        <v>10.08569</v>
      </c>
      <c r="I2413" s="5">
        <v>0.17399999999999999</v>
      </c>
      <c r="J2413" s="5">
        <v>10.08569</v>
      </c>
      <c r="K2413" s="5">
        <v>0.86953310000000006</v>
      </c>
      <c r="L2413" s="5">
        <v>0.86953310000000006</v>
      </c>
      <c r="M2413" s="5">
        <v>11.145833</v>
      </c>
      <c r="N2413" s="5" t="s">
        <v>42</v>
      </c>
      <c r="O2413" s="5" t="s">
        <v>42</v>
      </c>
      <c r="P2413" s="5">
        <v>19.360493999999999</v>
      </c>
      <c r="Q2413" s="5" t="s">
        <v>42</v>
      </c>
      <c r="R2413" s="5" t="s">
        <v>42</v>
      </c>
      <c r="S2413" s="1" t="s">
        <v>315</v>
      </c>
      <c r="T2413" s="7">
        <v>44596.053999999996</v>
      </c>
      <c r="U2413" s="7">
        <v>45554.35</v>
      </c>
      <c r="V2413" s="7">
        <v>46781.53</v>
      </c>
      <c r="W2413" s="7">
        <v>48311.41</v>
      </c>
      <c r="X2413" s="7">
        <v>44288.949000000001</v>
      </c>
      <c r="Y2413" s="7">
        <v>44442.500999999997</v>
      </c>
      <c r="Z2413" s="7">
        <v>44596.053999999996</v>
      </c>
      <c r="AA2413" s="7">
        <v>45074.044999999998</v>
      </c>
      <c r="AB2413" s="8">
        <v>100</v>
      </c>
      <c r="AC2413" s="8">
        <v>100</v>
      </c>
      <c r="AD2413" s="5" t="s">
        <v>42</v>
      </c>
      <c r="AE2413" s="5" t="s">
        <v>42</v>
      </c>
      <c r="AF2413" s="7">
        <v>47068439</v>
      </c>
      <c r="AG2413" s="7">
        <v>47068439</v>
      </c>
      <c r="AH2413" s="7">
        <v>47068439</v>
      </c>
      <c r="AI2413" s="5">
        <v>21.78</v>
      </c>
      <c r="AJ2413" s="7">
        <v>104</v>
      </c>
      <c r="AK2413" s="7">
        <v>10253754</v>
      </c>
      <c r="AL2413" s="6">
        <v>120.686684</v>
      </c>
      <c r="AM2413" s="7" t="s">
        <v>42</v>
      </c>
      <c r="AN2413" s="5" t="s">
        <v>42</v>
      </c>
    </row>
    <row r="2414" spans="1:40" x14ac:dyDescent="0.3">
      <c r="A2414" s="4" t="s">
        <v>2463</v>
      </c>
      <c r="B2414" s="2">
        <v>4973290</v>
      </c>
      <c r="C2414" s="1" t="s">
        <v>41</v>
      </c>
      <c r="D2414" s="5">
        <v>645.95398804000001</v>
      </c>
      <c r="E2414" s="6">
        <v>1335.953988</v>
      </c>
      <c r="F2414" s="6" t="s">
        <v>42</v>
      </c>
      <c r="G2414" s="5">
        <v>0.71899999999999997</v>
      </c>
      <c r="H2414" s="5">
        <v>1.8380350000000001</v>
      </c>
      <c r="I2414" s="5">
        <v>0.71899999999999997</v>
      </c>
      <c r="J2414" s="5">
        <v>1.8380350000000001</v>
      </c>
      <c r="K2414" s="5">
        <v>18.967136149999998</v>
      </c>
      <c r="L2414" s="5">
        <v>0.73655423999999992</v>
      </c>
      <c r="M2414" s="5" t="s">
        <v>799</v>
      </c>
      <c r="N2414" s="5" t="s">
        <v>42</v>
      </c>
      <c r="O2414" s="5" t="s">
        <v>42</v>
      </c>
      <c r="P2414" s="5">
        <v>0.380722</v>
      </c>
      <c r="Q2414" s="5">
        <v>6.7643240000000002</v>
      </c>
      <c r="R2414" s="5">
        <v>6.7643240000000002</v>
      </c>
      <c r="S2414" s="1" t="s">
        <v>49</v>
      </c>
      <c r="T2414" s="7">
        <v>3722000</v>
      </c>
      <c r="U2414" s="7">
        <v>3858000</v>
      </c>
      <c r="V2414" s="7">
        <v>4140000</v>
      </c>
      <c r="W2414" s="7">
        <v>4163000</v>
      </c>
      <c r="X2414" s="7">
        <v>3509000</v>
      </c>
      <c r="Y2414" s="7">
        <v>3634000</v>
      </c>
      <c r="Z2414" s="7">
        <v>3721000</v>
      </c>
      <c r="AA2414" s="7">
        <v>3722000</v>
      </c>
      <c r="AB2414" s="5">
        <v>22.407</v>
      </c>
      <c r="AC2414" s="5">
        <v>19.977</v>
      </c>
      <c r="AD2414" s="8">
        <v>6.3140000000000001</v>
      </c>
      <c r="AE2414" s="8">
        <v>2.907</v>
      </c>
      <c r="AF2414" s="7">
        <v>159890000</v>
      </c>
      <c r="AG2414" s="7">
        <v>163779000</v>
      </c>
      <c r="AH2414" s="7">
        <v>216287000</v>
      </c>
      <c r="AI2414" s="5">
        <v>73.19</v>
      </c>
      <c r="AJ2414" s="7">
        <v>247</v>
      </c>
      <c r="AK2414" s="7">
        <v>117018819</v>
      </c>
      <c r="AL2414" s="6">
        <v>472.75602800000001</v>
      </c>
      <c r="AM2414" s="7">
        <v>146254089</v>
      </c>
      <c r="AN2414" s="5">
        <v>91.471919999999997</v>
      </c>
    </row>
    <row r="2415" spans="1:40" x14ac:dyDescent="0.3">
      <c r="A2415" s="4" t="s">
        <v>2464</v>
      </c>
      <c r="B2415" s="2">
        <v>8375584</v>
      </c>
      <c r="C2415" s="1" t="s">
        <v>54</v>
      </c>
      <c r="D2415" s="5">
        <v>543.58905236999999</v>
      </c>
      <c r="E2415" s="6">
        <v>-387.330758</v>
      </c>
      <c r="F2415" s="6">
        <v>-12.011759036674789</v>
      </c>
      <c r="G2415" s="5">
        <v>9.9116862602128222E-2</v>
      </c>
      <c r="H2415" s="5">
        <v>107.08305900000001</v>
      </c>
      <c r="I2415" s="5">
        <v>9.9116862602128222E-2</v>
      </c>
      <c r="J2415" s="5">
        <v>107.08305900000001</v>
      </c>
      <c r="K2415" s="5">
        <v>0.31662941999999999</v>
      </c>
      <c r="L2415" s="5">
        <v>0.31658459999999999</v>
      </c>
      <c r="M2415" s="5" t="s">
        <v>42</v>
      </c>
      <c r="N2415" s="5" t="s">
        <v>42</v>
      </c>
      <c r="O2415" s="5" t="s">
        <v>42</v>
      </c>
      <c r="P2415" s="5" t="s">
        <v>799</v>
      </c>
      <c r="Q2415" s="5">
        <v>10.982661</v>
      </c>
      <c r="R2415" s="5">
        <v>10.982661</v>
      </c>
      <c r="S2415" s="1" t="s">
        <v>49</v>
      </c>
      <c r="T2415" s="7">
        <v>17853.576310957174</v>
      </c>
      <c r="U2415" s="7">
        <v>78000.239146405918</v>
      </c>
      <c r="V2415" s="7">
        <v>245997.52045588367</v>
      </c>
      <c r="W2415" s="7">
        <v>524397.62800691475</v>
      </c>
      <c r="X2415" s="7">
        <v>31660.517198751477</v>
      </c>
      <c r="Y2415" s="7">
        <v>28051.691499403227</v>
      </c>
      <c r="Z2415" s="7">
        <v>22380.995361040492</v>
      </c>
      <c r="AA2415" s="7">
        <v>17853.576310957174</v>
      </c>
      <c r="AB2415" s="5">
        <v>-22.812000000000001</v>
      </c>
      <c r="AC2415" s="8">
        <v>9.6669999999999998</v>
      </c>
      <c r="AD2415" s="5">
        <v>-223.119</v>
      </c>
      <c r="AE2415" s="5">
        <v>-110.498</v>
      </c>
      <c r="AF2415" s="7">
        <v>180110964</v>
      </c>
      <c r="AG2415" s="7">
        <v>184571119</v>
      </c>
      <c r="AH2415" s="7">
        <v>214666210</v>
      </c>
      <c r="AI2415" s="5">
        <v>14.65</v>
      </c>
      <c r="AJ2415" s="7">
        <v>52</v>
      </c>
      <c r="AK2415" s="7">
        <v>27748048</v>
      </c>
      <c r="AL2415" s="6">
        <v>79.636897000000005</v>
      </c>
      <c r="AM2415" s="7">
        <v>121052979</v>
      </c>
      <c r="AN2415" s="5">
        <v>63.91263</v>
      </c>
    </row>
    <row r="2416" spans="1:40" x14ac:dyDescent="0.3">
      <c r="A2416" s="4" t="s">
        <v>2465</v>
      </c>
      <c r="B2416" s="2">
        <v>4677448</v>
      </c>
      <c r="C2416" s="1" t="s">
        <v>54</v>
      </c>
      <c r="D2416" s="5">
        <v>503.02921043999999</v>
      </c>
      <c r="E2416" s="6">
        <v>1215.7712100000001</v>
      </c>
      <c r="F2416" s="6">
        <v>1228.2510010000001</v>
      </c>
      <c r="G2416" s="5">
        <v>2.7E-2</v>
      </c>
      <c r="H2416" s="5" t="s">
        <v>799</v>
      </c>
      <c r="I2416" s="5">
        <v>2.7E-2</v>
      </c>
      <c r="J2416" s="5" t="s">
        <v>799</v>
      </c>
      <c r="K2416" s="5">
        <v>1.0958611968001701</v>
      </c>
      <c r="L2416" s="5">
        <v>1.0819474670217</v>
      </c>
      <c r="M2416" s="5">
        <v>7.9936309999999997</v>
      </c>
      <c r="N2416" s="5" t="s">
        <v>42</v>
      </c>
      <c r="O2416" s="5" t="s">
        <v>42</v>
      </c>
      <c r="P2416" s="5">
        <v>8.9012060000000002</v>
      </c>
      <c r="Q2416" s="5">
        <v>13.259005</v>
      </c>
      <c r="R2416" s="5">
        <v>13.8989196609709</v>
      </c>
      <c r="S2416" s="1" t="s">
        <v>49</v>
      </c>
      <c r="T2416" s="7">
        <v>141049</v>
      </c>
      <c r="U2416" s="7">
        <v>137283</v>
      </c>
      <c r="V2416" s="7">
        <v>115936</v>
      </c>
      <c r="W2416" s="7">
        <v>93730</v>
      </c>
      <c r="X2416" s="7">
        <v>136585</v>
      </c>
      <c r="Y2416" s="7">
        <v>137828</v>
      </c>
      <c r="Z2416" s="7">
        <v>139938</v>
      </c>
      <c r="AA2416" s="7">
        <v>141049</v>
      </c>
      <c r="AB2416" s="5">
        <v>99.968999999999994</v>
      </c>
      <c r="AC2416" s="8">
        <v>100</v>
      </c>
      <c r="AD2416" s="8">
        <v>65.13</v>
      </c>
      <c r="AE2416" s="5">
        <v>63.523000000000003</v>
      </c>
      <c r="AF2416" s="7">
        <v>66803000</v>
      </c>
      <c r="AG2416" s="7">
        <v>65588000</v>
      </c>
      <c r="AH2416" s="7">
        <v>65565000</v>
      </c>
      <c r="AI2416" s="5">
        <v>61.46</v>
      </c>
      <c r="AJ2416" s="7">
        <v>244</v>
      </c>
      <c r="AK2416" s="7">
        <v>41056738</v>
      </c>
      <c r="AL2416" s="6">
        <v>309.15723700000001</v>
      </c>
      <c r="AM2416" s="7">
        <v>63028185</v>
      </c>
      <c r="AN2416" s="5">
        <v>94.348839999999996</v>
      </c>
    </row>
    <row r="2417" spans="1:40" x14ac:dyDescent="0.3">
      <c r="A2417" s="4" t="s">
        <v>2466</v>
      </c>
      <c r="B2417" s="2">
        <v>4230054</v>
      </c>
      <c r="C2417" s="1" t="s">
        <v>54</v>
      </c>
      <c r="D2417" s="5">
        <v>607.42447489999995</v>
      </c>
      <c r="E2417" s="6">
        <v>2102.538474</v>
      </c>
      <c r="F2417" s="6" t="s">
        <v>42</v>
      </c>
      <c r="G2417" s="5">
        <v>-0.15</v>
      </c>
      <c r="H2417" s="5" t="s">
        <v>799</v>
      </c>
      <c r="I2417" s="5">
        <v>-0.16500000000000001</v>
      </c>
      <c r="J2417" s="5" t="s">
        <v>799</v>
      </c>
      <c r="K2417" s="5" t="s">
        <v>799</v>
      </c>
      <c r="L2417" s="5">
        <v>1.2549668899999999</v>
      </c>
      <c r="M2417" s="5" t="s">
        <v>799</v>
      </c>
      <c r="N2417" s="5" t="s">
        <v>42</v>
      </c>
      <c r="O2417" s="5" t="s">
        <v>42</v>
      </c>
      <c r="P2417" s="5">
        <v>1.0077</v>
      </c>
      <c r="Q2417" s="5">
        <v>5.727411</v>
      </c>
      <c r="R2417" s="5">
        <v>5.727411</v>
      </c>
      <c r="S2417" s="1" t="s">
        <v>49</v>
      </c>
      <c r="T2417" s="7">
        <v>2069225</v>
      </c>
      <c r="U2417" s="7">
        <v>1889065</v>
      </c>
      <c r="V2417" s="7">
        <v>1848399</v>
      </c>
      <c r="W2417" s="7">
        <v>1534033</v>
      </c>
      <c r="X2417" s="7">
        <v>2086473</v>
      </c>
      <c r="Y2417" s="7">
        <v>2109814</v>
      </c>
      <c r="Z2417" s="7">
        <v>2108837</v>
      </c>
      <c r="AA2417" s="7">
        <v>2069225</v>
      </c>
      <c r="AB2417" s="8">
        <v>21.05</v>
      </c>
      <c r="AC2417" s="5">
        <v>20.956</v>
      </c>
      <c r="AD2417" s="8">
        <v>12.981</v>
      </c>
      <c r="AE2417" s="5">
        <v>13.324999999999999</v>
      </c>
      <c r="AF2417" s="7">
        <v>80135155</v>
      </c>
      <c r="AG2417" s="7">
        <v>80111701</v>
      </c>
      <c r="AH2417" s="7">
        <v>79833575</v>
      </c>
      <c r="AI2417" s="5">
        <v>94.85</v>
      </c>
      <c r="AJ2417" s="7">
        <v>259</v>
      </c>
      <c r="AK2417" s="7">
        <v>76009482</v>
      </c>
      <c r="AL2417" s="6">
        <v>576.15187300000002</v>
      </c>
      <c r="AM2417" s="7">
        <v>73909496</v>
      </c>
      <c r="AN2417" s="5">
        <v>92.231049999999996</v>
      </c>
    </row>
    <row r="2418" spans="1:40" x14ac:dyDescent="0.3">
      <c r="A2418" s="4" t="s">
        <v>2467</v>
      </c>
      <c r="B2418" s="2">
        <v>5229250</v>
      </c>
      <c r="C2418" s="1" t="s">
        <v>41</v>
      </c>
      <c r="D2418" s="5">
        <v>544.15556480999999</v>
      </c>
      <c r="E2418" s="6">
        <v>402.34756399999998</v>
      </c>
      <c r="F2418" s="6" t="s">
        <v>42</v>
      </c>
      <c r="G2418" s="5">
        <v>-0.05</v>
      </c>
      <c r="H2418" s="5" t="s">
        <v>799</v>
      </c>
      <c r="I2418" s="5">
        <v>-0.05</v>
      </c>
      <c r="J2418" s="5" t="s">
        <v>799</v>
      </c>
      <c r="K2418" s="5">
        <v>2.8561917399999999</v>
      </c>
      <c r="L2418" s="5">
        <v>2.8561917399999999</v>
      </c>
      <c r="M2418" s="5">
        <v>158.88888900000001</v>
      </c>
      <c r="N2418" s="5" t="s">
        <v>42</v>
      </c>
      <c r="O2418" s="5" t="s">
        <v>42</v>
      </c>
      <c r="P2418" s="5">
        <v>0.31153500000000001</v>
      </c>
      <c r="Q2418" s="5" t="s">
        <v>799</v>
      </c>
      <c r="R2418" s="5" t="s">
        <v>799</v>
      </c>
      <c r="S2418" s="1" t="s">
        <v>80</v>
      </c>
      <c r="T2418" s="7">
        <v>1337468</v>
      </c>
      <c r="U2418" s="7">
        <v>1592521</v>
      </c>
      <c r="V2418" s="7">
        <v>2017804</v>
      </c>
      <c r="W2418" s="7">
        <v>2101258</v>
      </c>
      <c r="X2418" s="7">
        <v>1291501</v>
      </c>
      <c r="Y2418" s="7">
        <v>1337468</v>
      </c>
      <c r="Z2418" s="7">
        <v>1428559</v>
      </c>
      <c r="AA2418" s="7">
        <v>1489247</v>
      </c>
      <c r="AB2418" s="5">
        <v>44.265999999999998</v>
      </c>
      <c r="AC2418" s="5">
        <v>44.734000000000002</v>
      </c>
      <c r="AD2418" s="5">
        <v>-2.8769999999999998</v>
      </c>
      <c r="AE2418" s="5">
        <v>-2.2029999999999998</v>
      </c>
      <c r="AF2418" s="7">
        <v>126843333</v>
      </c>
      <c r="AG2418" s="7">
        <v>124758295</v>
      </c>
      <c r="AH2418" s="7">
        <v>117890925</v>
      </c>
      <c r="AI2418" s="8">
        <v>64.3</v>
      </c>
      <c r="AJ2418" s="7">
        <v>188</v>
      </c>
      <c r="AK2418" s="7">
        <v>81554406</v>
      </c>
      <c r="AL2418" s="6">
        <v>349.86840100000001</v>
      </c>
      <c r="AM2418" s="7">
        <v>86869782</v>
      </c>
      <c r="AN2418" s="5">
        <v>68.486180000000004</v>
      </c>
    </row>
    <row r="2419" spans="1:40" x14ac:dyDescent="0.3">
      <c r="A2419" s="4" t="s">
        <v>2468</v>
      </c>
      <c r="B2419" s="2">
        <v>5721982</v>
      </c>
      <c r="C2419" s="1" t="s">
        <v>54</v>
      </c>
      <c r="D2419" s="5">
        <v>584.57100160000005</v>
      </c>
      <c r="E2419" s="6">
        <v>695.70800099999997</v>
      </c>
      <c r="F2419" s="6" t="s">
        <v>42</v>
      </c>
      <c r="G2419" s="5">
        <v>0.105</v>
      </c>
      <c r="H2419" s="5">
        <v>8.6900580000000005</v>
      </c>
      <c r="I2419" s="5">
        <v>0.105</v>
      </c>
      <c r="J2419" s="5">
        <v>8.6900580000000005</v>
      </c>
      <c r="K2419" s="5">
        <v>1.0727692799999999</v>
      </c>
      <c r="L2419" s="5">
        <v>1.0727692799999999</v>
      </c>
      <c r="M2419" s="5">
        <v>5.8366059999999997</v>
      </c>
      <c r="N2419" s="5" t="s">
        <v>42</v>
      </c>
      <c r="O2419" s="5" t="s">
        <v>42</v>
      </c>
      <c r="P2419" s="5">
        <v>9.0719279999999998</v>
      </c>
      <c r="Q2419" s="5" t="s">
        <v>42</v>
      </c>
      <c r="R2419" s="5" t="s">
        <v>42</v>
      </c>
      <c r="S2419" s="1" t="s">
        <v>66</v>
      </c>
      <c r="T2419" s="7">
        <v>76688</v>
      </c>
      <c r="U2419" s="7">
        <v>77126</v>
      </c>
      <c r="V2419" s="7">
        <v>67220.721999999994</v>
      </c>
      <c r="W2419" s="7">
        <v>68758</v>
      </c>
      <c r="X2419" s="7">
        <v>76688</v>
      </c>
      <c r="Y2419" s="7">
        <v>77391</v>
      </c>
      <c r="Z2419" s="7">
        <v>78094</v>
      </c>
      <c r="AA2419" s="7">
        <v>77610</v>
      </c>
      <c r="AB2419" s="8">
        <v>100</v>
      </c>
      <c r="AC2419" s="8">
        <v>100</v>
      </c>
      <c r="AD2419" s="5" t="s">
        <v>42</v>
      </c>
      <c r="AE2419" s="5" t="s">
        <v>42</v>
      </c>
      <c r="AF2419" s="7">
        <v>87827000</v>
      </c>
      <c r="AG2419" s="7">
        <v>87827000</v>
      </c>
      <c r="AH2419" s="7">
        <v>84329000</v>
      </c>
      <c r="AI2419" s="5">
        <v>72.33</v>
      </c>
      <c r="AJ2419" s="7">
        <v>119</v>
      </c>
      <c r="AK2419" s="7">
        <v>63524636</v>
      </c>
      <c r="AL2419" s="6">
        <v>471.988045</v>
      </c>
      <c r="AM2419" s="7">
        <v>59684499</v>
      </c>
      <c r="AN2419" s="8">
        <v>100</v>
      </c>
    </row>
    <row r="2420" spans="1:40" x14ac:dyDescent="0.3">
      <c r="A2420" s="4" t="s">
        <v>2469</v>
      </c>
      <c r="B2420" s="2">
        <v>4211977</v>
      </c>
      <c r="C2420" s="1" t="s">
        <v>41</v>
      </c>
      <c r="D2420" s="5">
        <v>517.91243784000005</v>
      </c>
      <c r="E2420" s="6">
        <v>969.99443699999995</v>
      </c>
      <c r="F2420" s="6">
        <v>969.99443799999995</v>
      </c>
      <c r="G2420" s="5">
        <v>-4.343</v>
      </c>
      <c r="H2420" s="5" t="s">
        <v>799</v>
      </c>
      <c r="I2420" s="5">
        <v>-4.343</v>
      </c>
      <c r="J2420" s="5" t="s">
        <v>799</v>
      </c>
      <c r="K2420" s="5" t="s">
        <v>799</v>
      </c>
      <c r="L2420" s="5">
        <v>5.4939759000000006</v>
      </c>
      <c r="M2420" s="5">
        <v>9.1371990000000007</v>
      </c>
      <c r="N2420" s="5" t="s">
        <v>799</v>
      </c>
      <c r="O2420" s="5" t="s">
        <v>799</v>
      </c>
      <c r="P2420" s="5">
        <v>1.2547630000000001</v>
      </c>
      <c r="Q2420" s="5">
        <v>19.368607999999998</v>
      </c>
      <c r="R2420" s="5">
        <v>19.368607999999998</v>
      </c>
      <c r="S2420" s="1" t="s">
        <v>49</v>
      </c>
      <c r="T2420" s="7">
        <v>672502</v>
      </c>
      <c r="U2420" s="7">
        <v>984992</v>
      </c>
      <c r="V2420" s="7">
        <v>1098499</v>
      </c>
      <c r="W2420" s="7">
        <v>909990</v>
      </c>
      <c r="X2420" s="7">
        <v>773050</v>
      </c>
      <c r="Y2420" s="7">
        <v>667449</v>
      </c>
      <c r="Z2420" s="7">
        <v>639762</v>
      </c>
      <c r="AA2420" s="7">
        <v>672502</v>
      </c>
      <c r="AB2420" s="5">
        <v>94.236999999999995</v>
      </c>
      <c r="AC2420" s="5">
        <v>95.543000000000006</v>
      </c>
      <c r="AD2420" s="8">
        <v>3.25</v>
      </c>
      <c r="AE2420" s="8">
        <v>5.476</v>
      </c>
      <c r="AF2420" s="7">
        <v>13360355</v>
      </c>
      <c r="AG2420" s="7">
        <v>13339928</v>
      </c>
      <c r="AH2420" s="7">
        <v>13001846</v>
      </c>
      <c r="AI2420" s="5">
        <v>78.77</v>
      </c>
      <c r="AJ2420" s="7">
        <v>219</v>
      </c>
      <c r="AK2420" s="7">
        <v>10525075</v>
      </c>
      <c r="AL2420" s="6">
        <v>407.95190700000001</v>
      </c>
      <c r="AM2420" s="7">
        <v>10938809</v>
      </c>
      <c r="AN2420" s="5">
        <v>81.864850000000004</v>
      </c>
    </row>
    <row r="2421" spans="1:40" x14ac:dyDescent="0.3">
      <c r="A2421" s="4" t="s">
        <v>2470</v>
      </c>
      <c r="B2421" s="2">
        <v>5721254</v>
      </c>
      <c r="C2421" s="1" t="s">
        <v>54</v>
      </c>
      <c r="D2421" s="5">
        <v>533.67147130000001</v>
      </c>
      <c r="E2421" s="6">
        <v>923.14947099999995</v>
      </c>
      <c r="F2421" s="6" t="s">
        <v>42</v>
      </c>
      <c r="G2421" s="5">
        <v>-3.4000000000000002E-2</v>
      </c>
      <c r="H2421" s="5">
        <v>46.959063999999998</v>
      </c>
      <c r="I2421" s="5">
        <v>-3.4000000000000002E-2</v>
      </c>
      <c r="J2421" s="5">
        <v>46.959063999999998</v>
      </c>
      <c r="K2421" s="5">
        <v>0.91468276999999998</v>
      </c>
      <c r="L2421" s="5">
        <v>0.91468276999999998</v>
      </c>
      <c r="M2421" s="5">
        <v>7.3066420000000001</v>
      </c>
      <c r="N2421" s="5" t="s">
        <v>42</v>
      </c>
      <c r="O2421" s="5" t="s">
        <v>42</v>
      </c>
      <c r="P2421" s="5">
        <v>19.949636000000002</v>
      </c>
      <c r="Q2421" s="5" t="s">
        <v>42</v>
      </c>
      <c r="R2421" s="5" t="s">
        <v>42</v>
      </c>
      <c r="S2421" s="1" t="s">
        <v>49</v>
      </c>
      <c r="T2421" s="7">
        <v>47612</v>
      </c>
      <c r="U2421" s="7">
        <v>49629</v>
      </c>
      <c r="V2421" s="7">
        <v>51864</v>
      </c>
      <c r="W2421" s="7">
        <v>55648</v>
      </c>
      <c r="X2421" s="7">
        <v>46274</v>
      </c>
      <c r="Y2421" s="7">
        <v>46943</v>
      </c>
      <c r="Z2421" s="7">
        <v>47612</v>
      </c>
      <c r="AA2421" s="7">
        <v>48081</v>
      </c>
      <c r="AB2421" s="8">
        <v>100</v>
      </c>
      <c r="AC2421" s="8">
        <v>100</v>
      </c>
      <c r="AD2421" s="5" t="s">
        <v>42</v>
      </c>
      <c r="AE2421" s="5" t="s">
        <v>42</v>
      </c>
      <c r="AF2421" s="7">
        <v>66417000</v>
      </c>
      <c r="AG2421" s="7">
        <v>66417000</v>
      </c>
      <c r="AH2421" s="7">
        <v>66332000</v>
      </c>
      <c r="AI2421" s="5">
        <v>77.56</v>
      </c>
      <c r="AJ2421" s="7">
        <v>106</v>
      </c>
      <c r="AK2421" s="7">
        <v>51514439</v>
      </c>
      <c r="AL2421" s="6">
        <v>413.66094500000003</v>
      </c>
      <c r="AM2421" s="7" t="s">
        <v>42</v>
      </c>
      <c r="AN2421" s="5" t="s">
        <v>42</v>
      </c>
    </row>
    <row r="2422" spans="1:40" x14ac:dyDescent="0.3">
      <c r="A2422" s="4" t="s">
        <v>2471</v>
      </c>
      <c r="B2422" s="2">
        <v>4991209</v>
      </c>
      <c r="C2422" s="1" t="s">
        <v>41</v>
      </c>
      <c r="D2422" s="5">
        <v>559.57971099999997</v>
      </c>
      <c r="E2422" s="6">
        <v>617.14071100000001</v>
      </c>
      <c r="F2422" s="6" t="s">
        <v>42</v>
      </c>
      <c r="G2422" s="5">
        <v>0.22</v>
      </c>
      <c r="H2422" s="5">
        <v>24.839949000000001</v>
      </c>
      <c r="I2422" s="5">
        <v>0.22</v>
      </c>
      <c r="J2422" s="5">
        <v>24.839949000000001</v>
      </c>
      <c r="K2422" s="5">
        <v>6.8794326200000002</v>
      </c>
      <c r="L2422" s="5">
        <v>2.6459356200000004</v>
      </c>
      <c r="M2422" s="5">
        <v>14.233309</v>
      </c>
      <c r="N2422" s="5" t="s">
        <v>42</v>
      </c>
      <c r="O2422" s="5" t="s">
        <v>42</v>
      </c>
      <c r="P2422" s="5">
        <v>1.2743150000000001</v>
      </c>
      <c r="Q2422" s="5">
        <v>11.808593</v>
      </c>
      <c r="R2422" s="5">
        <v>11.808593</v>
      </c>
      <c r="S2422" s="1" t="s">
        <v>47</v>
      </c>
      <c r="T2422" s="7">
        <v>469638</v>
      </c>
      <c r="U2422" s="7">
        <v>496979</v>
      </c>
      <c r="V2422" s="7">
        <v>455120</v>
      </c>
      <c r="W2422" s="7">
        <v>315612</v>
      </c>
      <c r="X2422" s="7">
        <v>484292</v>
      </c>
      <c r="Y2422" s="7">
        <v>469638</v>
      </c>
      <c r="Z2422" s="7">
        <v>464268</v>
      </c>
      <c r="AA2422" s="7">
        <v>473552</v>
      </c>
      <c r="AB2422" s="5">
        <v>28.463999999999999</v>
      </c>
      <c r="AC2422" s="5">
        <v>26.995000000000001</v>
      </c>
      <c r="AD2422" s="8">
        <v>10.02</v>
      </c>
      <c r="AE2422" s="8">
        <v>9.4420000000000002</v>
      </c>
      <c r="AF2422" s="7">
        <v>28801636</v>
      </c>
      <c r="AG2422" s="7">
        <v>28185700</v>
      </c>
      <c r="AH2422" s="7">
        <v>28878038</v>
      </c>
      <c r="AI2422" s="5">
        <v>76.349999999999994</v>
      </c>
      <c r="AJ2422" s="7">
        <v>172</v>
      </c>
      <c r="AK2422" s="7">
        <v>22023355</v>
      </c>
      <c r="AL2422" s="6">
        <v>427.25308699999999</v>
      </c>
      <c r="AM2422" s="7">
        <v>25778173</v>
      </c>
      <c r="AN2422" s="5">
        <v>89.37003</v>
      </c>
    </row>
    <row r="2423" spans="1:40" x14ac:dyDescent="0.3">
      <c r="A2423" s="4" t="s">
        <v>2472</v>
      </c>
      <c r="B2423" s="2">
        <v>5311902</v>
      </c>
      <c r="C2423" s="1" t="s">
        <v>41</v>
      </c>
      <c r="D2423" s="5">
        <v>626.31839007999997</v>
      </c>
      <c r="E2423" s="6">
        <v>-155.04160999999999</v>
      </c>
      <c r="F2423" s="6" t="s">
        <v>42</v>
      </c>
      <c r="G2423" s="5">
        <v>-3.9430000000000001</v>
      </c>
      <c r="H2423" s="5" t="s">
        <v>799</v>
      </c>
      <c r="I2423" s="5">
        <v>-3.9430000000000001</v>
      </c>
      <c r="J2423" s="5" t="s">
        <v>799</v>
      </c>
      <c r="K2423" s="5">
        <v>1.15432252</v>
      </c>
      <c r="L2423" s="5">
        <v>0.23918288000000001</v>
      </c>
      <c r="M2423" s="5" t="s">
        <v>799</v>
      </c>
      <c r="N2423" s="5" t="s">
        <v>42</v>
      </c>
      <c r="O2423" s="5" t="s">
        <v>42</v>
      </c>
      <c r="P2423" s="5" t="s">
        <v>799</v>
      </c>
      <c r="Q2423" s="5">
        <v>0.257129</v>
      </c>
      <c r="R2423" s="5">
        <v>0.257129</v>
      </c>
      <c r="S2423" s="1" t="s">
        <v>49</v>
      </c>
      <c r="T2423" s="7">
        <v>93105</v>
      </c>
      <c r="U2423" s="7">
        <v>55550</v>
      </c>
      <c r="V2423" s="7">
        <v>14612</v>
      </c>
      <c r="W2423" s="7" t="s">
        <v>42</v>
      </c>
      <c r="X2423" s="7">
        <v>117669</v>
      </c>
      <c r="Y2423" s="7">
        <v>109739</v>
      </c>
      <c r="Z2423" s="7">
        <v>100183</v>
      </c>
      <c r="AA2423" s="7">
        <v>93105</v>
      </c>
      <c r="AB2423" s="5">
        <v>-102.69199999999999</v>
      </c>
      <c r="AC2423" s="5">
        <v>-68.585999999999999</v>
      </c>
      <c r="AD2423" s="5" t="s">
        <v>799</v>
      </c>
      <c r="AE2423" s="5" t="s">
        <v>799</v>
      </c>
      <c r="AF2423" s="7">
        <v>33203744</v>
      </c>
      <c r="AG2423" s="7">
        <v>31049148</v>
      </c>
      <c r="AH2423" s="7">
        <v>31049148</v>
      </c>
      <c r="AI2423" s="5">
        <v>47.83</v>
      </c>
      <c r="AJ2423" s="7">
        <v>452</v>
      </c>
      <c r="AK2423" s="7">
        <v>16071150</v>
      </c>
      <c r="AL2423" s="6">
        <v>299.566236</v>
      </c>
      <c r="AM2423" s="7">
        <v>22200226</v>
      </c>
      <c r="AN2423" s="5">
        <v>66.070580000000007</v>
      </c>
    </row>
    <row r="2424" spans="1:40" x14ac:dyDescent="0.3">
      <c r="A2424" s="4" t="s">
        <v>2473</v>
      </c>
      <c r="B2424" s="2">
        <v>5721694</v>
      </c>
      <c r="C2424" s="1" t="s">
        <v>54</v>
      </c>
      <c r="D2424" s="5">
        <v>559.30491704999997</v>
      </c>
      <c r="E2424" s="6">
        <v>789.29709700000001</v>
      </c>
      <c r="F2424" s="6" t="s">
        <v>42</v>
      </c>
      <c r="G2424" s="5">
        <v>0.155</v>
      </c>
      <c r="H2424" s="5">
        <v>7.9287489999999998</v>
      </c>
      <c r="I2424" s="5">
        <v>0.155</v>
      </c>
      <c r="J2424" s="5">
        <v>7.9287489999999998</v>
      </c>
      <c r="K2424" s="5">
        <v>0.92285438999999991</v>
      </c>
      <c r="L2424" s="5">
        <v>0.92285438999999991</v>
      </c>
      <c r="M2424" s="5">
        <v>6.1228410000000002</v>
      </c>
      <c r="N2424" s="5" t="s">
        <v>42</v>
      </c>
      <c r="O2424" s="5" t="s">
        <v>42</v>
      </c>
      <c r="P2424" s="5">
        <v>11.75667</v>
      </c>
      <c r="Q2424" s="5" t="s">
        <v>42</v>
      </c>
      <c r="R2424" s="5" t="s">
        <v>42</v>
      </c>
      <c r="S2424" s="1" t="s">
        <v>49</v>
      </c>
      <c r="T2424" s="7">
        <v>65480.974000000002</v>
      </c>
      <c r="U2424" s="7">
        <v>60691.163</v>
      </c>
      <c r="V2424" s="7">
        <v>70937.626000000004</v>
      </c>
      <c r="W2424" s="7">
        <v>74727.489000000001</v>
      </c>
      <c r="X2424" s="7">
        <v>67136.107999999993</v>
      </c>
      <c r="Y2424" s="7">
        <v>66308.540999999997</v>
      </c>
      <c r="Z2424" s="7">
        <v>65480.974000000002</v>
      </c>
      <c r="AA2424" s="7">
        <v>64009.415999999997</v>
      </c>
      <c r="AB2424" s="8">
        <v>100</v>
      </c>
      <c r="AC2424" s="8">
        <v>100</v>
      </c>
      <c r="AD2424" s="5" t="s">
        <v>42</v>
      </c>
      <c r="AE2424" s="5" t="s">
        <v>42</v>
      </c>
      <c r="AF2424" s="7">
        <v>58443565</v>
      </c>
      <c r="AG2424" s="7">
        <v>58443565</v>
      </c>
      <c r="AH2424" s="7">
        <v>60246012</v>
      </c>
      <c r="AI2424" s="5">
        <v>48.79</v>
      </c>
      <c r="AJ2424" s="7">
        <v>113</v>
      </c>
      <c r="AK2424" s="7">
        <v>28512718</v>
      </c>
      <c r="AL2424" s="6">
        <v>272.86671100000001</v>
      </c>
      <c r="AM2424" s="7" t="s">
        <v>42</v>
      </c>
      <c r="AN2424" s="5" t="s">
        <v>42</v>
      </c>
    </row>
    <row r="2425" spans="1:40" x14ac:dyDescent="0.3">
      <c r="A2425" s="4" t="s">
        <v>2474</v>
      </c>
      <c r="B2425" s="2">
        <v>103026</v>
      </c>
      <c r="C2425" s="1" t="s">
        <v>54</v>
      </c>
      <c r="D2425" s="5">
        <v>505.09374495999998</v>
      </c>
      <c r="E2425" s="6">
        <v>873.75874399999998</v>
      </c>
      <c r="F2425" s="6">
        <v>877.05874500000004</v>
      </c>
      <c r="G2425" s="5">
        <v>0.28899999999999998</v>
      </c>
      <c r="H2425" s="5">
        <v>27.839694656488501</v>
      </c>
      <c r="I2425" s="5">
        <v>0.28899999999999998</v>
      </c>
      <c r="J2425" s="5">
        <v>27.839694656488501</v>
      </c>
      <c r="K2425" s="5">
        <v>2.9047940446627201</v>
      </c>
      <c r="L2425" s="5">
        <v>2.7807271196163801</v>
      </c>
      <c r="M2425" s="5">
        <v>11.382647</v>
      </c>
      <c r="N2425" s="5" t="s">
        <v>42</v>
      </c>
      <c r="O2425" s="5" t="s">
        <v>42</v>
      </c>
      <c r="P2425" s="5">
        <v>8.7464209999999998</v>
      </c>
      <c r="Q2425" s="5">
        <v>13.376127</v>
      </c>
      <c r="R2425" s="5">
        <v>13.5876982239574</v>
      </c>
      <c r="S2425" s="1" t="s">
        <v>49</v>
      </c>
      <c r="T2425" s="7">
        <v>96782</v>
      </c>
      <c r="U2425" s="7">
        <v>91816</v>
      </c>
      <c r="V2425" s="7">
        <v>85986</v>
      </c>
      <c r="W2425" s="7">
        <v>79716</v>
      </c>
      <c r="X2425" s="7">
        <v>99899</v>
      </c>
      <c r="Y2425" s="7">
        <v>99642</v>
      </c>
      <c r="Z2425" s="7">
        <v>98710</v>
      </c>
      <c r="AA2425" s="7">
        <v>96782</v>
      </c>
      <c r="AB2425" s="8">
        <v>94.5</v>
      </c>
      <c r="AC2425" s="5">
        <v>94.534999999999997</v>
      </c>
      <c r="AD2425" s="5">
        <v>62.146000000000001</v>
      </c>
      <c r="AE2425" s="8">
        <v>64.680000000000007</v>
      </c>
      <c r="AF2425" s="7">
        <v>13849424</v>
      </c>
      <c r="AG2425" s="7">
        <v>13848950</v>
      </c>
      <c r="AH2425" s="7">
        <v>13823046</v>
      </c>
      <c r="AI2425" s="5">
        <v>65.11</v>
      </c>
      <c r="AJ2425" s="7">
        <v>222</v>
      </c>
      <c r="AK2425" s="7">
        <v>9017759</v>
      </c>
      <c r="AL2425" s="6">
        <v>328.87767000000002</v>
      </c>
      <c r="AM2425" s="7">
        <v>12766936</v>
      </c>
      <c r="AN2425" s="5">
        <v>92.182919999999996</v>
      </c>
    </row>
    <row r="2426" spans="1:40" x14ac:dyDescent="0.3">
      <c r="A2426" s="4" t="s">
        <v>2475</v>
      </c>
      <c r="B2426" s="2">
        <v>26021653</v>
      </c>
      <c r="C2426" s="1" t="s">
        <v>41</v>
      </c>
      <c r="D2426" s="5">
        <v>619.20015479999995</v>
      </c>
      <c r="E2426" s="6">
        <v>569.14115400000003</v>
      </c>
      <c r="F2426" s="6" t="s">
        <v>42</v>
      </c>
      <c r="G2426" s="5">
        <v>-5.1999999999999998E-2</v>
      </c>
      <c r="H2426" s="5" t="s">
        <v>799</v>
      </c>
      <c r="I2426" s="5">
        <v>-5.1999999999999998E-2</v>
      </c>
      <c r="J2426" s="5" t="s">
        <v>799</v>
      </c>
      <c r="K2426" s="5">
        <v>8.5402184699999992</v>
      </c>
      <c r="L2426" s="5">
        <v>3.1159420299999998</v>
      </c>
      <c r="M2426" s="5">
        <v>23.243243</v>
      </c>
      <c r="N2426" s="5" t="s">
        <v>42</v>
      </c>
      <c r="O2426" s="5" t="s">
        <v>42</v>
      </c>
      <c r="P2426" s="5">
        <v>1.674841</v>
      </c>
      <c r="Q2426" s="5">
        <v>92.082863000000003</v>
      </c>
      <c r="R2426" s="5">
        <v>92.082863000000003</v>
      </c>
      <c r="S2426" s="1" t="s">
        <v>45</v>
      </c>
      <c r="T2426" s="7">
        <v>313404</v>
      </c>
      <c r="U2426" s="7">
        <v>312062</v>
      </c>
      <c r="V2426" s="7">
        <v>474042</v>
      </c>
      <c r="W2426" s="7">
        <v>443458</v>
      </c>
      <c r="X2426" s="7">
        <v>339818</v>
      </c>
      <c r="Y2426" s="7">
        <v>330212</v>
      </c>
      <c r="Z2426" s="7">
        <v>322852</v>
      </c>
      <c r="AA2426" s="7">
        <v>313404</v>
      </c>
      <c r="AB2426" s="8">
        <v>68.73</v>
      </c>
      <c r="AC2426" s="5">
        <v>69.781000000000006</v>
      </c>
      <c r="AD2426" s="5">
        <v>-2.4279999999999999</v>
      </c>
      <c r="AE2426" s="5">
        <v>3.2000000000000001E-2</v>
      </c>
      <c r="AF2426" s="7">
        <v>72000018</v>
      </c>
      <c r="AG2426" s="7">
        <v>71894969</v>
      </c>
      <c r="AH2426" s="7">
        <v>70373809</v>
      </c>
      <c r="AI2426" s="5">
        <v>46.41</v>
      </c>
      <c r="AJ2426" s="7">
        <v>126</v>
      </c>
      <c r="AK2426" s="7">
        <v>33416083</v>
      </c>
      <c r="AL2426" s="6">
        <v>287.37831299999999</v>
      </c>
      <c r="AM2426" s="7">
        <v>49265449</v>
      </c>
      <c r="AN2426" s="5">
        <v>68.424220000000005</v>
      </c>
    </row>
    <row r="2427" spans="1:40" x14ac:dyDescent="0.3">
      <c r="A2427" s="4" t="s">
        <v>2476</v>
      </c>
      <c r="B2427" s="2">
        <v>10544137</v>
      </c>
      <c r="C2427" s="1" t="s">
        <v>41</v>
      </c>
      <c r="D2427" s="5">
        <v>556.42796910000004</v>
      </c>
      <c r="E2427" s="6">
        <v>641.555969</v>
      </c>
      <c r="F2427" s="6">
        <v>879.0294100000001</v>
      </c>
      <c r="G2427" s="5">
        <v>-2.266</v>
      </c>
      <c r="H2427" s="5" t="s">
        <v>799</v>
      </c>
      <c r="I2427" s="8">
        <v>4.984</v>
      </c>
      <c r="J2427" s="5">
        <v>4.8904959999999997</v>
      </c>
      <c r="K2427" s="5" t="s">
        <v>799</v>
      </c>
      <c r="L2427" s="5">
        <v>1.4886792500000001</v>
      </c>
      <c r="M2427" s="5">
        <v>19.741451000000001</v>
      </c>
      <c r="N2427" s="5">
        <v>104.019381324725</v>
      </c>
      <c r="O2427" s="5">
        <v>53.560881342494497</v>
      </c>
      <c r="P2427" s="5">
        <v>2.790308</v>
      </c>
      <c r="Q2427" s="5">
        <v>17.146567000000001</v>
      </c>
      <c r="R2427" s="5">
        <v>17.146567000000001</v>
      </c>
      <c r="S2427" s="1" t="s">
        <v>43</v>
      </c>
      <c r="T2427" s="7">
        <v>229923</v>
      </c>
      <c r="U2427" s="7">
        <v>226722</v>
      </c>
      <c r="V2427" s="7">
        <v>187752</v>
      </c>
      <c r="W2427" s="7">
        <v>224124</v>
      </c>
      <c r="X2427" s="7">
        <v>229923</v>
      </c>
      <c r="Y2427" s="7">
        <v>371160</v>
      </c>
      <c r="Z2427" s="7">
        <v>372383</v>
      </c>
      <c r="AA2427" s="7">
        <v>376200</v>
      </c>
      <c r="AB2427" s="5">
        <v>91.921999999999997</v>
      </c>
      <c r="AC2427" s="5">
        <v>91.921999999999997</v>
      </c>
      <c r="AD2427" s="8">
        <v>14.45</v>
      </c>
      <c r="AE2427" s="8">
        <v>14.45</v>
      </c>
      <c r="AF2427" s="7">
        <v>23882035</v>
      </c>
      <c r="AG2427" s="7">
        <v>23442698</v>
      </c>
      <c r="AH2427" s="7">
        <v>23253272</v>
      </c>
      <c r="AI2427" s="5">
        <v>100.18</v>
      </c>
      <c r="AJ2427" s="7">
        <v>176</v>
      </c>
      <c r="AK2427" s="7">
        <v>23549322</v>
      </c>
      <c r="AL2427" s="6">
        <v>557.41245100000003</v>
      </c>
      <c r="AM2427" s="7">
        <v>21874246</v>
      </c>
      <c r="AN2427" s="5">
        <v>93.051289999999995</v>
      </c>
    </row>
    <row r="2428" spans="1:40" x14ac:dyDescent="0.3">
      <c r="A2428" s="4" t="s">
        <v>2477</v>
      </c>
      <c r="B2428" s="2">
        <v>105346</v>
      </c>
      <c r="C2428" s="1" t="s">
        <v>54</v>
      </c>
      <c r="D2428" s="8">
        <v>550.74</v>
      </c>
      <c r="E2428" s="9">
        <v>1046.74</v>
      </c>
      <c r="F2428" s="6" t="s">
        <v>42</v>
      </c>
      <c r="G2428" s="5">
        <v>0.151</v>
      </c>
      <c r="H2428" s="5">
        <v>9.6614950000000004</v>
      </c>
      <c r="I2428" s="5">
        <v>0.151</v>
      </c>
      <c r="J2428" s="5">
        <v>9.6614950000000004</v>
      </c>
      <c r="K2428" s="5">
        <v>0.58036093</v>
      </c>
      <c r="L2428" s="5">
        <v>0.56083183000000003</v>
      </c>
      <c r="M2428" s="5" t="s">
        <v>799</v>
      </c>
      <c r="N2428" s="5" t="s">
        <v>42</v>
      </c>
      <c r="O2428" s="5" t="s">
        <v>42</v>
      </c>
      <c r="P2428" s="5">
        <v>0.995</v>
      </c>
      <c r="Q2428" s="5">
        <v>5.2534000000000001</v>
      </c>
      <c r="R2428" s="5">
        <v>5.2534000000000001</v>
      </c>
      <c r="S2428" s="1" t="s">
        <v>49</v>
      </c>
      <c r="T2428" s="7">
        <v>1117000</v>
      </c>
      <c r="U2428" s="7">
        <v>1029000</v>
      </c>
      <c r="V2428" s="7">
        <v>1242000</v>
      </c>
      <c r="W2428" s="7">
        <v>1320000</v>
      </c>
      <c r="X2428" s="7">
        <v>1052000</v>
      </c>
      <c r="Y2428" s="7">
        <v>1060000</v>
      </c>
      <c r="Z2428" s="7">
        <v>1088000</v>
      </c>
      <c r="AA2428" s="7">
        <v>1117000</v>
      </c>
      <c r="AB2428" s="5">
        <v>19.068999999999999</v>
      </c>
      <c r="AC2428" s="5">
        <v>19.202000000000002</v>
      </c>
      <c r="AD2428" s="5">
        <v>17.547000000000001</v>
      </c>
      <c r="AE2428" s="5">
        <v>16.824999999999999</v>
      </c>
      <c r="AF2428" s="7">
        <v>80400000</v>
      </c>
      <c r="AG2428" s="7">
        <v>80300000</v>
      </c>
      <c r="AH2428" s="7">
        <v>79500000</v>
      </c>
      <c r="AI2428" s="8">
        <v>58.6</v>
      </c>
      <c r="AJ2428" s="7">
        <v>176</v>
      </c>
      <c r="AK2428" s="7">
        <v>47118164</v>
      </c>
      <c r="AL2428" s="6">
        <v>322.75942300000003</v>
      </c>
      <c r="AM2428" s="7">
        <v>70959955</v>
      </c>
      <c r="AN2428" s="5">
        <v>88.258650000000003</v>
      </c>
    </row>
    <row r="2429" spans="1:40" x14ac:dyDescent="0.3">
      <c r="A2429" s="4" t="s">
        <v>2478</v>
      </c>
      <c r="B2429" s="2">
        <v>5721139</v>
      </c>
      <c r="C2429" s="1" t="s">
        <v>54</v>
      </c>
      <c r="D2429" s="5">
        <v>556.56606111999997</v>
      </c>
      <c r="E2429" s="6">
        <v>852.96789100000001</v>
      </c>
      <c r="F2429" s="6" t="s">
        <v>42</v>
      </c>
      <c r="G2429" s="5">
        <v>0.106</v>
      </c>
      <c r="H2429" s="5">
        <v>21.407563</v>
      </c>
      <c r="I2429" s="5">
        <v>0.106</v>
      </c>
      <c r="J2429" s="5">
        <v>21.407563</v>
      </c>
      <c r="K2429" s="5">
        <v>0.89488013</v>
      </c>
      <c r="L2429" s="5">
        <v>0.89488013</v>
      </c>
      <c r="M2429" s="5">
        <v>25.475000000000001</v>
      </c>
      <c r="N2429" s="5" t="s">
        <v>42</v>
      </c>
      <c r="O2429" s="5" t="s">
        <v>42</v>
      </c>
      <c r="P2429" s="5">
        <v>23.507221999999999</v>
      </c>
      <c r="Q2429" s="5" t="s">
        <v>42</v>
      </c>
      <c r="R2429" s="5" t="s">
        <v>42</v>
      </c>
      <c r="S2429" s="1" t="s">
        <v>63</v>
      </c>
      <c r="T2429" s="7">
        <v>36285.355000000003</v>
      </c>
      <c r="U2429" s="7">
        <v>30301.232</v>
      </c>
      <c r="V2429" s="7">
        <v>28149.127</v>
      </c>
      <c r="W2429" s="7">
        <v>30876.3</v>
      </c>
      <c r="X2429" s="7">
        <v>36285.355000000003</v>
      </c>
      <c r="Y2429" s="7">
        <v>34151.618000000002</v>
      </c>
      <c r="Z2429" s="7">
        <v>32017.879000000001</v>
      </c>
      <c r="AA2429" s="7">
        <v>31159.555</v>
      </c>
      <c r="AB2429" s="8">
        <v>100</v>
      </c>
      <c r="AC2429" s="8">
        <v>100</v>
      </c>
      <c r="AD2429" s="5" t="s">
        <v>42</v>
      </c>
      <c r="AE2429" s="5" t="s">
        <v>42</v>
      </c>
      <c r="AF2429" s="7">
        <v>54654289</v>
      </c>
      <c r="AG2429" s="7">
        <v>54654289</v>
      </c>
      <c r="AH2429" s="7">
        <v>43367851</v>
      </c>
      <c r="AI2429" s="5">
        <v>46.17</v>
      </c>
      <c r="AJ2429" s="7">
        <v>123</v>
      </c>
      <c r="AK2429" s="7">
        <v>25216066</v>
      </c>
      <c r="AL2429" s="6">
        <v>256.95171199999999</v>
      </c>
      <c r="AM2429" s="7" t="s">
        <v>42</v>
      </c>
      <c r="AN2429" s="5" t="s">
        <v>42</v>
      </c>
    </row>
    <row r="2430" spans="1:40" x14ac:dyDescent="0.3">
      <c r="A2430" s="4" t="s">
        <v>2479</v>
      </c>
      <c r="B2430" s="2">
        <v>28979014</v>
      </c>
      <c r="C2430" s="1" t="s">
        <v>54</v>
      </c>
      <c r="D2430" s="5">
        <v>549.52930890000005</v>
      </c>
      <c r="E2430" s="6">
        <v>498.74330800000001</v>
      </c>
      <c r="F2430" s="6" t="s">
        <v>42</v>
      </c>
      <c r="G2430" s="5">
        <v>8.3000000000000004E-2</v>
      </c>
      <c r="H2430" s="5">
        <v>8.7461769999999994</v>
      </c>
      <c r="I2430" s="5">
        <v>8.3000000000000004E-2</v>
      </c>
      <c r="J2430" s="5">
        <v>8.7461769999999994</v>
      </c>
      <c r="K2430" s="5">
        <v>1.42147117</v>
      </c>
      <c r="L2430" s="5">
        <v>1.42005958</v>
      </c>
      <c r="M2430" s="5" t="s">
        <v>42</v>
      </c>
      <c r="N2430" s="5" t="s">
        <v>42</v>
      </c>
      <c r="O2430" s="5" t="s">
        <v>42</v>
      </c>
      <c r="P2430" s="5">
        <v>17.955618999999999</v>
      </c>
      <c r="Q2430" s="5">
        <v>76.538827999999995</v>
      </c>
      <c r="R2430" s="5">
        <v>76.538827999999995</v>
      </c>
      <c r="S2430" s="1" t="s">
        <v>152</v>
      </c>
      <c r="T2430" s="7">
        <v>33066</v>
      </c>
      <c r="U2430" s="7">
        <v>25271</v>
      </c>
      <c r="V2430" s="7">
        <v>25251</v>
      </c>
      <c r="W2430" s="7">
        <v>21456.768132533278</v>
      </c>
      <c r="X2430" s="7">
        <v>27776.448</v>
      </c>
      <c r="Y2430" s="7">
        <v>30398.718000000001</v>
      </c>
      <c r="Z2430" s="7">
        <v>33066</v>
      </c>
      <c r="AA2430" s="7">
        <v>29637.878000000001</v>
      </c>
      <c r="AB2430" s="5">
        <v>70.156999999999996</v>
      </c>
      <c r="AC2430" s="5">
        <v>66.991</v>
      </c>
      <c r="AD2430" s="5">
        <v>50.256999999999998</v>
      </c>
      <c r="AE2430" s="5">
        <v>29.821000000000002</v>
      </c>
      <c r="AF2430" s="7">
        <v>192143114</v>
      </c>
      <c r="AG2430" s="7">
        <v>192143114</v>
      </c>
      <c r="AH2430" s="7">
        <v>179791142</v>
      </c>
      <c r="AI2430" s="5">
        <v>7.0000000000000007E-2</v>
      </c>
      <c r="AJ2430" s="7">
        <v>15</v>
      </c>
      <c r="AK2430" s="7">
        <v>135128</v>
      </c>
      <c r="AL2430" s="6">
        <v>0.38646599999999998</v>
      </c>
      <c r="AM2430" s="7">
        <v>28270517</v>
      </c>
      <c r="AN2430" s="5">
        <v>14.71326</v>
      </c>
    </row>
    <row r="2431" spans="1:40" x14ac:dyDescent="0.3">
      <c r="A2431" s="4" t="s">
        <v>2480</v>
      </c>
      <c r="B2431" s="2">
        <v>5199636</v>
      </c>
      <c r="C2431" s="1" t="s">
        <v>41</v>
      </c>
      <c r="D2431" s="5">
        <v>654.92258356000002</v>
      </c>
      <c r="E2431" s="6">
        <v>713.986583</v>
      </c>
      <c r="F2431" s="6" t="s">
        <v>42</v>
      </c>
      <c r="G2431" s="5">
        <v>-0.32800000000000001</v>
      </c>
      <c r="H2431" s="5" t="s">
        <v>799</v>
      </c>
      <c r="I2431" s="5">
        <v>-0.32800000000000001</v>
      </c>
      <c r="J2431" s="5" t="s">
        <v>799</v>
      </c>
      <c r="K2431" s="5" t="s">
        <v>799</v>
      </c>
      <c r="L2431" s="5" t="s">
        <v>799</v>
      </c>
      <c r="M2431" s="5" t="s">
        <v>799</v>
      </c>
      <c r="N2431" s="5" t="s">
        <v>42</v>
      </c>
      <c r="O2431" s="5" t="s">
        <v>42</v>
      </c>
      <c r="P2431" s="5" t="s">
        <v>42</v>
      </c>
      <c r="Q2431" s="5" t="s">
        <v>799</v>
      </c>
      <c r="R2431" s="5">
        <v>-6.7887519999999997</v>
      </c>
      <c r="S2431" s="1" t="s">
        <v>49</v>
      </c>
      <c r="T2431" s="7" t="s">
        <v>42</v>
      </c>
      <c r="U2431" s="7">
        <v>1565</v>
      </c>
      <c r="V2431" s="7">
        <v>1263</v>
      </c>
      <c r="W2431" s="7">
        <v>1491</v>
      </c>
      <c r="X2431" s="7" t="s">
        <v>42</v>
      </c>
      <c r="Y2431" s="7" t="s">
        <v>42</v>
      </c>
      <c r="Z2431" s="7" t="s">
        <v>42</v>
      </c>
      <c r="AA2431" s="7" t="s">
        <v>42</v>
      </c>
      <c r="AB2431" s="5" t="s">
        <v>42</v>
      </c>
      <c r="AC2431" s="5" t="s">
        <v>42</v>
      </c>
      <c r="AD2431" s="5" t="s">
        <v>42</v>
      </c>
      <c r="AE2431" s="5" t="s">
        <v>42</v>
      </c>
      <c r="AF2431" s="7">
        <v>119842940</v>
      </c>
      <c r="AG2431" s="7">
        <v>119347688</v>
      </c>
      <c r="AH2431" s="7">
        <v>103460836</v>
      </c>
      <c r="AI2431" s="5">
        <v>28.28</v>
      </c>
      <c r="AJ2431" s="7">
        <v>175</v>
      </c>
      <c r="AK2431" s="7">
        <v>36382259</v>
      </c>
      <c r="AL2431" s="6">
        <v>185.185698</v>
      </c>
      <c r="AM2431" s="7">
        <v>95608034</v>
      </c>
      <c r="AN2431" s="5">
        <v>74.305710000000005</v>
      </c>
    </row>
    <row r="2432" spans="1:40" x14ac:dyDescent="0.3">
      <c r="A2432" s="4" t="s">
        <v>2481</v>
      </c>
      <c r="B2432" s="2">
        <v>100790</v>
      </c>
      <c r="C2432" s="1" t="s">
        <v>41</v>
      </c>
      <c r="D2432" s="5">
        <v>518.33692016999998</v>
      </c>
      <c r="E2432" s="6" t="s">
        <v>42</v>
      </c>
      <c r="F2432" s="6">
        <v>360.23491999999999</v>
      </c>
      <c r="G2432" s="5">
        <v>0.61</v>
      </c>
      <c r="H2432" s="5">
        <v>10.6452991452991</v>
      </c>
      <c r="I2432" s="5">
        <v>0.61</v>
      </c>
      <c r="J2432" s="5">
        <v>10.6452991452991</v>
      </c>
      <c r="K2432" s="5">
        <v>1.03666684037655</v>
      </c>
      <c r="L2432" s="5">
        <v>0.95333521267714105</v>
      </c>
      <c r="M2432" s="5">
        <v>10.830435</v>
      </c>
      <c r="N2432" s="5" t="s">
        <v>42</v>
      </c>
      <c r="O2432" s="5" t="s">
        <v>42</v>
      </c>
      <c r="P2432" s="5" t="s">
        <v>42</v>
      </c>
      <c r="Q2432" s="5" t="s">
        <v>42</v>
      </c>
      <c r="R2432" s="5" t="s">
        <v>42</v>
      </c>
      <c r="S2432" s="1" t="s">
        <v>49</v>
      </c>
      <c r="T2432" s="7">
        <v>223164</v>
      </c>
      <c r="U2432" s="7">
        <v>223497</v>
      </c>
      <c r="V2432" s="7">
        <v>192792</v>
      </c>
      <c r="W2432" s="7">
        <v>163116</v>
      </c>
      <c r="X2432" s="7">
        <v>224049</v>
      </c>
      <c r="Y2432" s="7">
        <v>220689</v>
      </c>
      <c r="Z2432" s="7">
        <v>221660</v>
      </c>
      <c r="AA2432" s="7">
        <v>223164</v>
      </c>
      <c r="AB2432" s="5" t="s">
        <v>42</v>
      </c>
      <c r="AC2432" s="5" t="s">
        <v>42</v>
      </c>
      <c r="AD2432" s="5" t="s">
        <v>42</v>
      </c>
      <c r="AE2432" s="5" t="s">
        <v>42</v>
      </c>
      <c r="AF2432" s="7">
        <v>20994730</v>
      </c>
      <c r="AG2432" s="7">
        <v>20998117</v>
      </c>
      <c r="AH2432" s="7">
        <v>20895634</v>
      </c>
      <c r="AI2432" s="5">
        <v>58.52</v>
      </c>
      <c r="AJ2432" s="7">
        <v>142</v>
      </c>
      <c r="AK2432" s="7">
        <v>12176210</v>
      </c>
      <c r="AL2432" s="6">
        <v>303.30939100000001</v>
      </c>
      <c r="AM2432" s="7">
        <v>20183422</v>
      </c>
      <c r="AN2432" s="5">
        <v>96.996570000000006</v>
      </c>
    </row>
    <row r="2433" spans="1:40" x14ac:dyDescent="0.3">
      <c r="A2433" s="4" t="s">
        <v>2482</v>
      </c>
      <c r="B2433" s="2">
        <v>4985655</v>
      </c>
      <c r="C2433" s="1" t="s">
        <v>54</v>
      </c>
      <c r="D2433" s="5">
        <v>532.59997104000001</v>
      </c>
      <c r="E2433" s="6">
        <v>1203.7799709999999</v>
      </c>
      <c r="F2433" s="6" t="s">
        <v>42</v>
      </c>
      <c r="G2433" s="5">
        <v>-0.495</v>
      </c>
      <c r="H2433" s="5" t="s">
        <v>799</v>
      </c>
      <c r="I2433" s="5">
        <v>-0.495</v>
      </c>
      <c r="J2433" s="5" t="s">
        <v>799</v>
      </c>
      <c r="K2433" s="5">
        <v>0.73891175000000009</v>
      </c>
      <c r="L2433" s="5">
        <v>0.72668405000000003</v>
      </c>
      <c r="M2433" s="5">
        <v>5.8465990000000003</v>
      </c>
      <c r="N2433" s="5" t="s">
        <v>42</v>
      </c>
      <c r="O2433" s="5" t="s">
        <v>42</v>
      </c>
      <c r="P2433" s="5">
        <v>0.73838400000000004</v>
      </c>
      <c r="Q2433" s="5">
        <v>5.7086079999999999</v>
      </c>
      <c r="R2433" s="5">
        <v>5.7086079999999999</v>
      </c>
      <c r="S2433" s="1" t="s">
        <v>49</v>
      </c>
      <c r="T2433" s="7">
        <v>1643330</v>
      </c>
      <c r="U2433" s="7">
        <v>1717267</v>
      </c>
      <c r="V2433" s="7">
        <v>1407558</v>
      </c>
      <c r="W2433" s="7">
        <v>1343834</v>
      </c>
      <c r="X2433" s="7">
        <v>1630290</v>
      </c>
      <c r="Y2433" s="7">
        <v>1597857</v>
      </c>
      <c r="Z2433" s="7">
        <v>1564225</v>
      </c>
      <c r="AA2433" s="7">
        <v>1643330</v>
      </c>
      <c r="AB2433" s="8">
        <v>5.3639999999999999</v>
      </c>
      <c r="AC2433" s="8">
        <v>9.5679999999999996</v>
      </c>
      <c r="AD2433" s="8">
        <v>8.9190000000000005</v>
      </c>
      <c r="AE2433" s="8">
        <v>12.541</v>
      </c>
      <c r="AF2433" s="7">
        <v>65896001</v>
      </c>
      <c r="AG2433" s="7">
        <v>65890093</v>
      </c>
      <c r="AH2433" s="7">
        <v>65343418</v>
      </c>
      <c r="AI2433" s="5">
        <v>69.47</v>
      </c>
      <c r="AJ2433" s="7">
        <v>218</v>
      </c>
      <c r="AK2433" s="7">
        <v>45791960</v>
      </c>
      <c r="AL2433" s="6">
        <v>369.99903599999999</v>
      </c>
      <c r="AM2433" s="7">
        <v>57011556</v>
      </c>
      <c r="AN2433" s="5">
        <v>86.491439999999997</v>
      </c>
    </row>
    <row r="2434" spans="1:40" x14ac:dyDescent="0.3">
      <c r="A2434" s="4" t="s">
        <v>2483</v>
      </c>
      <c r="B2434" s="2">
        <v>8839000</v>
      </c>
      <c r="C2434" s="1" t="s">
        <v>41</v>
      </c>
      <c r="D2434" s="5">
        <v>321.21453573000002</v>
      </c>
      <c r="E2434" s="6">
        <v>108.150535</v>
      </c>
      <c r="F2434" s="6" t="s">
        <v>42</v>
      </c>
      <c r="G2434" s="5">
        <v>-0.60299999999999998</v>
      </c>
      <c r="H2434" s="5" t="s">
        <v>799</v>
      </c>
      <c r="I2434" s="5">
        <v>-0.60299999999999998</v>
      </c>
      <c r="J2434" s="5" t="s">
        <v>799</v>
      </c>
      <c r="K2434" s="5">
        <v>1.6143884900000001</v>
      </c>
      <c r="L2434" s="5">
        <v>1.6143884900000001</v>
      </c>
      <c r="M2434" s="5" t="s">
        <v>799</v>
      </c>
      <c r="N2434" s="5" t="s">
        <v>42</v>
      </c>
      <c r="O2434" s="5" t="s">
        <v>42</v>
      </c>
      <c r="P2434" s="5" t="s">
        <v>42</v>
      </c>
      <c r="Q2434" s="5" t="s">
        <v>799</v>
      </c>
      <c r="R2434" s="5">
        <v>-0.790632</v>
      </c>
      <c r="S2434" s="1" t="s">
        <v>49</v>
      </c>
      <c r="T2434" s="7" t="s">
        <v>42</v>
      </c>
      <c r="U2434" s="7" t="s">
        <v>42</v>
      </c>
      <c r="V2434" s="7" t="s">
        <v>42</v>
      </c>
      <c r="W2434" s="7" t="s">
        <v>42</v>
      </c>
      <c r="X2434" s="7" t="s">
        <v>42</v>
      </c>
      <c r="Y2434" s="7" t="s">
        <v>42</v>
      </c>
      <c r="Z2434" s="7" t="s">
        <v>42</v>
      </c>
      <c r="AA2434" s="7" t="s">
        <v>42</v>
      </c>
      <c r="AB2434" s="5" t="s">
        <v>42</v>
      </c>
      <c r="AC2434" s="5" t="s">
        <v>42</v>
      </c>
      <c r="AD2434" s="5" t="s">
        <v>42</v>
      </c>
      <c r="AE2434" s="5" t="s">
        <v>42</v>
      </c>
      <c r="AF2434" s="7">
        <v>57247967</v>
      </c>
      <c r="AG2434" s="7">
        <v>57206059</v>
      </c>
      <c r="AH2434" s="7">
        <v>54601516</v>
      </c>
      <c r="AI2434" s="5">
        <v>58.39</v>
      </c>
      <c r="AJ2434" s="7">
        <v>167</v>
      </c>
      <c r="AK2434" s="7">
        <v>33434193</v>
      </c>
      <c r="AL2434" s="6">
        <v>187.565822</v>
      </c>
      <c r="AM2434" s="7">
        <v>24459946</v>
      </c>
      <c r="AN2434" s="5">
        <v>42.719209999999997</v>
      </c>
    </row>
    <row r="2435" spans="1:40" x14ac:dyDescent="0.3">
      <c r="A2435" s="4" t="s">
        <v>2484</v>
      </c>
      <c r="B2435" s="2">
        <v>4294278</v>
      </c>
      <c r="C2435" s="1" t="s">
        <v>41</v>
      </c>
      <c r="D2435" s="5">
        <v>464.64574100999999</v>
      </c>
      <c r="E2435" s="6">
        <v>913.77574100000004</v>
      </c>
      <c r="F2435" s="6" t="s">
        <v>42</v>
      </c>
      <c r="G2435" s="5">
        <v>0.01</v>
      </c>
      <c r="H2435" s="5" t="s">
        <v>799</v>
      </c>
      <c r="I2435" s="5">
        <v>0.01</v>
      </c>
      <c r="J2435" s="5" t="s">
        <v>799</v>
      </c>
      <c r="K2435" s="5" t="s">
        <v>799</v>
      </c>
      <c r="L2435" s="5">
        <v>1.38035306</v>
      </c>
      <c r="M2435" s="5">
        <v>10.683111999999999</v>
      </c>
      <c r="N2435" s="5" t="s">
        <v>42</v>
      </c>
      <c r="O2435" s="5" t="s">
        <v>42</v>
      </c>
      <c r="P2435" s="5">
        <v>1.298154</v>
      </c>
      <c r="Q2435" s="5">
        <v>21.553856</v>
      </c>
      <c r="R2435" s="5">
        <v>21.553856</v>
      </c>
      <c r="S2435" s="1" t="s">
        <v>49</v>
      </c>
      <c r="T2435" s="7">
        <v>601117</v>
      </c>
      <c r="U2435" s="7">
        <v>573152</v>
      </c>
      <c r="V2435" s="7">
        <v>490907</v>
      </c>
      <c r="W2435" s="7">
        <v>343113</v>
      </c>
      <c r="X2435" s="7">
        <v>703904</v>
      </c>
      <c r="Y2435" s="7">
        <v>662034</v>
      </c>
      <c r="Z2435" s="7">
        <v>634306</v>
      </c>
      <c r="AA2435" s="7">
        <v>601117</v>
      </c>
      <c r="AB2435" s="8">
        <v>39.369999999999997</v>
      </c>
      <c r="AC2435" s="5">
        <v>37.789000000000001</v>
      </c>
      <c r="AD2435" s="5">
        <v>0.57499999999999996</v>
      </c>
      <c r="AE2435" s="8">
        <v>2.577</v>
      </c>
      <c r="AF2435" s="7">
        <v>27507698</v>
      </c>
      <c r="AG2435" s="7">
        <v>27229994</v>
      </c>
      <c r="AH2435" s="7">
        <v>25640829</v>
      </c>
      <c r="AI2435" s="5">
        <v>70.22</v>
      </c>
      <c r="AJ2435" s="7">
        <v>189</v>
      </c>
      <c r="AK2435" s="7">
        <v>19316243</v>
      </c>
      <c r="AL2435" s="6">
        <v>326.25134400000002</v>
      </c>
      <c r="AM2435" s="7">
        <v>24174280</v>
      </c>
      <c r="AN2435" s="5">
        <v>87.874170000000007</v>
      </c>
    </row>
    <row r="2436" spans="1:40" x14ac:dyDescent="0.3">
      <c r="A2436" s="4" t="s">
        <v>2485</v>
      </c>
      <c r="B2436" s="2">
        <v>100502</v>
      </c>
      <c r="C2436" s="1" t="s">
        <v>41</v>
      </c>
      <c r="D2436" s="5">
        <v>546.96064128</v>
      </c>
      <c r="E2436" s="6" t="s">
        <v>42</v>
      </c>
      <c r="F2436" s="6">
        <v>591.17864099999997</v>
      </c>
      <c r="G2436" s="5">
        <v>0.74</v>
      </c>
      <c r="H2436" s="5">
        <v>12.5528455284553</v>
      </c>
      <c r="I2436" s="5">
        <v>0.74</v>
      </c>
      <c r="J2436" s="5">
        <v>12.5528455284553</v>
      </c>
      <c r="K2436" s="5">
        <v>1.22767665401493</v>
      </c>
      <c r="L2436" s="5">
        <v>0.96644522455124304</v>
      </c>
      <c r="M2436" s="5">
        <v>9.4088969999999996</v>
      </c>
      <c r="N2436" s="5" t="s">
        <v>42</v>
      </c>
      <c r="O2436" s="5" t="s">
        <v>42</v>
      </c>
      <c r="P2436" s="5" t="s">
        <v>42</v>
      </c>
      <c r="Q2436" s="5" t="s">
        <v>42</v>
      </c>
      <c r="R2436" s="5" t="s">
        <v>42</v>
      </c>
      <c r="S2436" s="1" t="s">
        <v>49</v>
      </c>
      <c r="T2436" s="7">
        <v>208564</v>
      </c>
      <c r="U2436" s="7">
        <v>205313</v>
      </c>
      <c r="V2436" s="7">
        <v>185503</v>
      </c>
      <c r="W2436" s="7">
        <v>187061</v>
      </c>
      <c r="X2436" s="7">
        <v>206725</v>
      </c>
      <c r="Y2436" s="7">
        <v>199719</v>
      </c>
      <c r="Z2436" s="7">
        <v>202465</v>
      </c>
      <c r="AA2436" s="7">
        <v>208595</v>
      </c>
      <c r="AB2436" s="5" t="s">
        <v>42</v>
      </c>
      <c r="AC2436" s="5" t="s">
        <v>42</v>
      </c>
      <c r="AD2436" s="5" t="s">
        <v>42</v>
      </c>
      <c r="AE2436" s="5" t="s">
        <v>42</v>
      </c>
      <c r="AF2436" s="7">
        <v>11808304</v>
      </c>
      <c r="AG2436" s="7">
        <v>11814093</v>
      </c>
      <c r="AH2436" s="7">
        <v>11754528</v>
      </c>
      <c r="AI2436" s="5">
        <v>76.489999999999995</v>
      </c>
      <c r="AJ2436" s="7">
        <v>192</v>
      </c>
      <c r="AK2436" s="7">
        <v>9032195</v>
      </c>
      <c r="AL2436" s="6">
        <v>418.37127199999998</v>
      </c>
      <c r="AM2436" s="7">
        <v>11323395</v>
      </c>
      <c r="AN2436" s="5">
        <v>95.89349</v>
      </c>
    </row>
    <row r="2437" spans="1:40" x14ac:dyDescent="0.3">
      <c r="A2437" s="4" t="s">
        <v>2486</v>
      </c>
      <c r="B2437" s="2">
        <v>5175520</v>
      </c>
      <c r="C2437" s="1" t="s">
        <v>41</v>
      </c>
      <c r="D2437" s="5">
        <v>645.13921163999998</v>
      </c>
      <c r="E2437" s="6">
        <v>452.07521100000002</v>
      </c>
      <c r="F2437" s="6" t="s">
        <v>42</v>
      </c>
      <c r="G2437" s="5">
        <v>-0.114</v>
      </c>
      <c r="H2437" s="5" t="s">
        <v>799</v>
      </c>
      <c r="I2437" s="5">
        <v>-0.114</v>
      </c>
      <c r="J2437" s="5" t="s">
        <v>799</v>
      </c>
      <c r="K2437" s="5">
        <v>2.7949183299999998</v>
      </c>
      <c r="L2437" s="5">
        <v>2.63924593</v>
      </c>
      <c r="M2437" s="5" t="s">
        <v>799</v>
      </c>
      <c r="N2437" s="5" t="s">
        <v>42</v>
      </c>
      <c r="O2437" s="5" t="s">
        <v>42</v>
      </c>
      <c r="P2437" s="5" t="s">
        <v>42</v>
      </c>
      <c r="Q2437" s="5" t="s">
        <v>799</v>
      </c>
      <c r="R2437" s="5">
        <v>-5.0952400000000004</v>
      </c>
      <c r="S2437" s="1" t="s">
        <v>49</v>
      </c>
      <c r="T2437" s="7" t="s">
        <v>42</v>
      </c>
      <c r="U2437" s="7" t="s">
        <v>42</v>
      </c>
      <c r="V2437" s="7" t="s">
        <v>42</v>
      </c>
      <c r="W2437" s="7">
        <v>257</v>
      </c>
      <c r="X2437" s="7" t="s">
        <v>42</v>
      </c>
      <c r="Y2437" s="7" t="s">
        <v>42</v>
      </c>
      <c r="Z2437" s="7" t="s">
        <v>42</v>
      </c>
      <c r="AA2437" s="7" t="s">
        <v>42</v>
      </c>
      <c r="AB2437" s="5" t="s">
        <v>42</v>
      </c>
      <c r="AC2437" s="5" t="s">
        <v>42</v>
      </c>
      <c r="AD2437" s="5" t="s">
        <v>42</v>
      </c>
      <c r="AE2437" s="5" t="s">
        <v>42</v>
      </c>
      <c r="AF2437" s="7">
        <v>170842763</v>
      </c>
      <c r="AG2437" s="7">
        <v>138199047</v>
      </c>
      <c r="AH2437" s="7">
        <v>135339836</v>
      </c>
      <c r="AI2437" s="8">
        <v>60.2</v>
      </c>
      <c r="AJ2437" s="7">
        <v>156</v>
      </c>
      <c r="AK2437" s="7">
        <v>103308309</v>
      </c>
      <c r="AL2437" s="6">
        <v>318.18959100000001</v>
      </c>
      <c r="AM2437" s="7">
        <v>103270813</v>
      </c>
      <c r="AN2437" s="5">
        <v>60.174480000000003</v>
      </c>
    </row>
    <row r="2438" spans="1:40" x14ac:dyDescent="0.3">
      <c r="A2438" s="4" t="s">
        <v>2487</v>
      </c>
      <c r="B2438" s="2">
        <v>1022911</v>
      </c>
      <c r="C2438" s="1" t="s">
        <v>41</v>
      </c>
      <c r="D2438" s="5">
        <v>526.0485013</v>
      </c>
      <c r="E2438" s="6" t="s">
        <v>42</v>
      </c>
      <c r="F2438" s="6">
        <v>1097.8975009999999</v>
      </c>
      <c r="G2438" s="5">
        <v>0.73699999999999999</v>
      </c>
      <c r="H2438" s="5">
        <v>10.640692640692601</v>
      </c>
      <c r="I2438" s="5">
        <v>0.73699999999999999</v>
      </c>
      <c r="J2438" s="5">
        <v>10.640692640692601</v>
      </c>
      <c r="K2438" s="5">
        <v>0.98706194198083697</v>
      </c>
      <c r="L2438" s="5">
        <v>0.74304650471732103</v>
      </c>
      <c r="M2438" s="5">
        <v>3.544851</v>
      </c>
      <c r="N2438" s="5" t="s">
        <v>42</v>
      </c>
      <c r="O2438" s="5" t="s">
        <v>42</v>
      </c>
      <c r="P2438" s="5" t="s">
        <v>42</v>
      </c>
      <c r="Q2438" s="5" t="s">
        <v>42</v>
      </c>
      <c r="R2438" s="5" t="s">
        <v>42</v>
      </c>
      <c r="S2438" s="1" t="s">
        <v>49</v>
      </c>
      <c r="T2438" s="7">
        <v>300014</v>
      </c>
      <c r="U2438" s="7">
        <v>325480</v>
      </c>
      <c r="V2438" s="7">
        <v>276056</v>
      </c>
      <c r="W2438" s="7">
        <v>260307</v>
      </c>
      <c r="X2438" s="7">
        <v>301574</v>
      </c>
      <c r="Y2438" s="7">
        <v>304066</v>
      </c>
      <c r="Z2438" s="7">
        <v>308132</v>
      </c>
      <c r="AA2438" s="7">
        <v>300690</v>
      </c>
      <c r="AB2438" s="5" t="s">
        <v>42</v>
      </c>
      <c r="AC2438" s="5" t="s">
        <v>42</v>
      </c>
      <c r="AD2438" s="5" t="s">
        <v>42</v>
      </c>
      <c r="AE2438" s="5" t="s">
        <v>42</v>
      </c>
      <c r="AF2438" s="7">
        <v>21393905</v>
      </c>
      <c r="AG2438" s="7">
        <v>21377215</v>
      </c>
      <c r="AH2438" s="7">
        <v>21594546</v>
      </c>
      <c r="AI2438" s="5">
        <v>62.68</v>
      </c>
      <c r="AJ2438" s="7">
        <v>175</v>
      </c>
      <c r="AK2438" s="7">
        <v>13413889</v>
      </c>
      <c r="AL2438" s="6">
        <v>329.713391</v>
      </c>
      <c r="AM2438" s="7">
        <v>19944109</v>
      </c>
      <c r="AN2438" s="8">
        <v>93.190299999999993</v>
      </c>
    </row>
    <row r="2439" spans="1:40" x14ac:dyDescent="0.3">
      <c r="A2439" s="4" t="s">
        <v>2488</v>
      </c>
      <c r="B2439" s="2">
        <v>5288886</v>
      </c>
      <c r="C2439" s="1" t="s">
        <v>41</v>
      </c>
      <c r="D2439" s="5">
        <v>546.82468065</v>
      </c>
      <c r="E2439" s="6">
        <v>236.31567999999999</v>
      </c>
      <c r="F2439" s="6" t="s">
        <v>42</v>
      </c>
      <c r="G2439" s="5">
        <v>-0.249</v>
      </c>
      <c r="H2439" s="5" t="s">
        <v>799</v>
      </c>
      <c r="I2439" s="5">
        <v>-0.249</v>
      </c>
      <c r="J2439" s="5" t="s">
        <v>799</v>
      </c>
      <c r="K2439" s="5">
        <v>1.6358418399999999</v>
      </c>
      <c r="L2439" s="5">
        <v>1.6358418399999999</v>
      </c>
      <c r="M2439" s="5" t="s">
        <v>799</v>
      </c>
      <c r="N2439" s="5" t="s">
        <v>42</v>
      </c>
      <c r="O2439" s="5" t="s">
        <v>42</v>
      </c>
      <c r="P2439" s="5" t="s">
        <v>42</v>
      </c>
      <c r="Q2439" s="5" t="s">
        <v>799</v>
      </c>
      <c r="R2439" s="5">
        <v>-1.851302</v>
      </c>
      <c r="S2439" s="1" t="s">
        <v>49</v>
      </c>
      <c r="T2439" s="7" t="s">
        <v>42</v>
      </c>
      <c r="U2439" s="7" t="s">
        <v>42</v>
      </c>
      <c r="V2439" s="7" t="s">
        <v>42</v>
      </c>
      <c r="W2439" s="7" t="s">
        <v>42</v>
      </c>
      <c r="X2439" s="7" t="s">
        <v>42</v>
      </c>
      <c r="Y2439" s="7" t="s">
        <v>42</v>
      </c>
      <c r="Z2439" s="7" t="s">
        <v>42</v>
      </c>
      <c r="AA2439" s="7" t="s">
        <v>42</v>
      </c>
      <c r="AB2439" s="5" t="s">
        <v>42</v>
      </c>
      <c r="AC2439" s="5" t="s">
        <v>42</v>
      </c>
      <c r="AD2439" s="5" t="s">
        <v>42</v>
      </c>
      <c r="AE2439" s="5" t="s">
        <v>42</v>
      </c>
      <c r="AF2439" s="7">
        <v>105710290</v>
      </c>
      <c r="AG2439" s="7">
        <v>105539683</v>
      </c>
      <c r="AH2439" s="7">
        <v>53238985</v>
      </c>
      <c r="AI2439" s="5">
        <v>76.349999999999994</v>
      </c>
      <c r="AJ2439" s="7">
        <v>166</v>
      </c>
      <c r="AK2439" s="7">
        <v>81383513</v>
      </c>
      <c r="AL2439" s="6">
        <v>417.49742099999997</v>
      </c>
      <c r="AM2439" s="7">
        <v>70478314</v>
      </c>
      <c r="AN2439" s="5">
        <v>66.118769999999998</v>
      </c>
    </row>
    <row r="2440" spans="1:40" x14ac:dyDescent="0.3">
      <c r="A2440" s="4" t="s">
        <v>2489</v>
      </c>
      <c r="B2440" s="2">
        <v>4087277</v>
      </c>
      <c r="C2440" s="1" t="s">
        <v>41</v>
      </c>
      <c r="D2440" s="5">
        <v>497.68733959999997</v>
      </c>
      <c r="E2440" s="6" t="s">
        <v>42</v>
      </c>
      <c r="F2440" s="6">
        <v>1350.5473400000001</v>
      </c>
      <c r="G2440" s="5">
        <v>0.159</v>
      </c>
      <c r="H2440" s="5">
        <v>18.125</v>
      </c>
      <c r="I2440" s="5">
        <v>0.159</v>
      </c>
      <c r="J2440" s="5">
        <v>18.125</v>
      </c>
      <c r="K2440" s="5">
        <v>0.755837644693239</v>
      </c>
      <c r="L2440" s="5">
        <v>0.71142935771423399</v>
      </c>
      <c r="M2440" s="5">
        <v>13.196815000000001</v>
      </c>
      <c r="N2440" s="5" t="s">
        <v>42</v>
      </c>
      <c r="O2440" s="5" t="s">
        <v>42</v>
      </c>
      <c r="P2440" s="5" t="s">
        <v>42</v>
      </c>
      <c r="Q2440" s="5" t="s">
        <v>42</v>
      </c>
      <c r="R2440" s="5" t="s">
        <v>42</v>
      </c>
      <c r="S2440" s="1" t="s">
        <v>49</v>
      </c>
      <c r="T2440" s="7">
        <v>136563</v>
      </c>
      <c r="U2440" s="7">
        <v>166289</v>
      </c>
      <c r="V2440" s="7">
        <v>170102</v>
      </c>
      <c r="W2440" s="7">
        <v>141280</v>
      </c>
      <c r="X2440" s="7">
        <v>127163</v>
      </c>
      <c r="Y2440" s="7">
        <v>127169</v>
      </c>
      <c r="Z2440" s="7">
        <v>129600</v>
      </c>
      <c r="AA2440" s="7">
        <v>136563</v>
      </c>
      <c r="AB2440" s="5" t="s">
        <v>42</v>
      </c>
      <c r="AC2440" s="5" t="s">
        <v>42</v>
      </c>
      <c r="AD2440" s="5" t="s">
        <v>42</v>
      </c>
      <c r="AE2440" s="5" t="s">
        <v>42</v>
      </c>
      <c r="AF2440" s="7">
        <v>42904342</v>
      </c>
      <c r="AG2440" s="7">
        <v>43466961</v>
      </c>
      <c r="AH2440" s="7">
        <v>44956118</v>
      </c>
      <c r="AI2440" s="5">
        <v>66.349999999999994</v>
      </c>
      <c r="AJ2440" s="7">
        <v>179</v>
      </c>
      <c r="AK2440" s="7">
        <v>28464914</v>
      </c>
      <c r="AL2440" s="6">
        <v>330.19300199999998</v>
      </c>
      <c r="AM2440" s="7">
        <v>40845592</v>
      </c>
      <c r="AN2440" s="5">
        <v>95.202110000000005</v>
      </c>
    </row>
    <row r="2441" spans="1:40" x14ac:dyDescent="0.3">
      <c r="A2441" s="4" t="s">
        <v>2490</v>
      </c>
      <c r="B2441" s="2">
        <v>29168779</v>
      </c>
      <c r="C2441" s="1" t="s">
        <v>54</v>
      </c>
      <c r="D2441" s="5">
        <v>1205.3181645699999</v>
      </c>
      <c r="E2441" s="6">
        <v>1345.8741640000001</v>
      </c>
      <c r="F2441" s="6" t="s">
        <v>42</v>
      </c>
      <c r="G2441" s="5">
        <v>-0.05</v>
      </c>
      <c r="H2441" s="5" t="s">
        <v>799</v>
      </c>
      <c r="I2441" s="5">
        <v>-0.05</v>
      </c>
      <c r="J2441" s="5" t="s">
        <v>799</v>
      </c>
      <c r="K2441" s="5" t="s">
        <v>799</v>
      </c>
      <c r="L2441" s="5">
        <v>12.20812183</v>
      </c>
      <c r="M2441" s="5" t="s">
        <v>799</v>
      </c>
      <c r="N2441" s="5" t="s">
        <v>42</v>
      </c>
      <c r="O2441" s="5" t="s">
        <v>42</v>
      </c>
      <c r="P2441" s="5">
        <v>8.684628</v>
      </c>
      <c r="Q2441" s="5" t="s">
        <v>799</v>
      </c>
      <c r="R2441" s="5">
        <v>-48.506962000000001</v>
      </c>
      <c r="S2441" s="1" t="s">
        <v>49</v>
      </c>
      <c r="T2441" s="7">
        <v>155164</v>
      </c>
      <c r="U2441" s="7">
        <v>155011</v>
      </c>
      <c r="V2441" s="7">
        <v>145578</v>
      </c>
      <c r="W2441" s="7">
        <v>91317</v>
      </c>
      <c r="X2441" s="7">
        <v>154972</v>
      </c>
      <c r="Y2441" s="7">
        <v>147455</v>
      </c>
      <c r="Z2441" s="7">
        <v>146131</v>
      </c>
      <c r="AA2441" s="7">
        <v>155164</v>
      </c>
      <c r="AB2441" s="5">
        <v>26.167000000000002</v>
      </c>
      <c r="AC2441" s="5">
        <v>26.992999999999999</v>
      </c>
      <c r="AD2441" s="5">
        <v>-17.780999999999999</v>
      </c>
      <c r="AE2441" s="5">
        <v>-19.335999999999999</v>
      </c>
      <c r="AF2441" s="7">
        <v>250060927</v>
      </c>
      <c r="AG2441" s="7">
        <v>246774184</v>
      </c>
      <c r="AH2441" s="7">
        <v>156053939</v>
      </c>
      <c r="AI2441" s="5">
        <v>9.85</v>
      </c>
      <c r="AJ2441" s="7">
        <v>119</v>
      </c>
      <c r="AK2441" s="7">
        <v>24685985</v>
      </c>
      <c r="AL2441" s="6">
        <v>118.739587</v>
      </c>
      <c r="AM2441" s="7">
        <v>180996276</v>
      </c>
      <c r="AN2441" s="5">
        <v>72.229240000000004</v>
      </c>
    </row>
    <row r="2442" spans="1:40" x14ac:dyDescent="0.3">
      <c r="A2442" s="4" t="s">
        <v>2491</v>
      </c>
      <c r="B2442" s="2">
        <v>4987231</v>
      </c>
      <c r="C2442" s="1" t="s">
        <v>54</v>
      </c>
      <c r="D2442" s="5">
        <v>521.31823640000005</v>
      </c>
      <c r="E2442" s="6">
        <v>411.46823599999999</v>
      </c>
      <c r="F2442" s="6" t="s">
        <v>42</v>
      </c>
      <c r="G2442" s="5">
        <v>0.23899999999999999</v>
      </c>
      <c r="H2442" s="5">
        <v>27.070706999999999</v>
      </c>
      <c r="I2442" s="5">
        <v>0.23899999999999999</v>
      </c>
      <c r="J2442" s="5">
        <v>27.070706999999999</v>
      </c>
      <c r="K2442" s="5">
        <v>1.5526331</v>
      </c>
      <c r="L2442" s="5">
        <v>1.48583467</v>
      </c>
      <c r="M2442" s="5">
        <v>13.37993</v>
      </c>
      <c r="N2442" s="5" t="s">
        <v>42</v>
      </c>
      <c r="O2442" s="5" t="s">
        <v>42</v>
      </c>
      <c r="P2442" s="5">
        <v>0.777532</v>
      </c>
      <c r="Q2442" s="5">
        <v>11.195195999999999</v>
      </c>
      <c r="R2442" s="5">
        <v>11.195195999999999</v>
      </c>
      <c r="S2442" s="1" t="s">
        <v>43</v>
      </c>
      <c r="T2442" s="7">
        <v>529198</v>
      </c>
      <c r="U2442" s="7">
        <v>649188</v>
      </c>
      <c r="V2442" s="7">
        <v>826832</v>
      </c>
      <c r="W2442" s="7">
        <v>590601</v>
      </c>
      <c r="X2442" s="7">
        <v>529198</v>
      </c>
      <c r="Y2442" s="7">
        <v>552418</v>
      </c>
      <c r="Z2442" s="7">
        <v>572357</v>
      </c>
      <c r="AA2442" s="7">
        <v>604014</v>
      </c>
      <c r="AB2442" s="8">
        <v>9.3789999999999996</v>
      </c>
      <c r="AC2442" s="8">
        <v>9.3789999999999996</v>
      </c>
      <c r="AD2442" s="8">
        <v>6.7</v>
      </c>
      <c r="AE2442" s="8">
        <v>6.7</v>
      </c>
      <c r="AF2442" s="7">
        <v>19452000</v>
      </c>
      <c r="AG2442" s="7">
        <v>19445000</v>
      </c>
      <c r="AH2442" s="7">
        <v>19454000</v>
      </c>
      <c r="AI2442" s="5">
        <v>83.26</v>
      </c>
      <c r="AJ2442" s="7">
        <v>194</v>
      </c>
      <c r="AK2442" s="7">
        <v>16196470</v>
      </c>
      <c r="AL2442" s="6">
        <v>434.06539600000002</v>
      </c>
      <c r="AM2442" s="7">
        <v>18544392</v>
      </c>
      <c r="AN2442" s="5">
        <v>95.333269999999999</v>
      </c>
    </row>
    <row r="2443" spans="1:40" x14ac:dyDescent="0.3">
      <c r="A2443" s="4" t="s">
        <v>2492</v>
      </c>
      <c r="B2443" s="2">
        <v>108596101</v>
      </c>
      <c r="C2443" s="1" t="s">
        <v>54</v>
      </c>
      <c r="D2443" s="5">
        <v>564.48016212000005</v>
      </c>
      <c r="E2443" s="6">
        <v>610.85338200000001</v>
      </c>
      <c r="F2443" s="6" t="s">
        <v>42</v>
      </c>
      <c r="G2443" s="5">
        <v>-8.5999999999999993E-2</v>
      </c>
      <c r="H2443" s="5" t="s">
        <v>799</v>
      </c>
      <c r="I2443" s="5">
        <v>-8.5999999999999993E-2</v>
      </c>
      <c r="J2443" s="5" t="s">
        <v>799</v>
      </c>
      <c r="K2443" s="5">
        <v>21.441717789999998</v>
      </c>
      <c r="L2443" s="5">
        <v>15.430463580000001</v>
      </c>
      <c r="M2443" s="5" t="s">
        <v>799</v>
      </c>
      <c r="N2443" s="5" t="s">
        <v>42</v>
      </c>
      <c r="O2443" s="5" t="s">
        <v>42</v>
      </c>
      <c r="P2443" s="5" t="s">
        <v>799</v>
      </c>
      <c r="Q2443" s="5" t="s">
        <v>799</v>
      </c>
      <c r="R2443" s="5">
        <v>-2.101696</v>
      </c>
      <c r="S2443" s="1" t="s">
        <v>49</v>
      </c>
      <c r="T2443" s="7">
        <v>1477.826</v>
      </c>
      <c r="U2443" s="7">
        <v>2927.46</v>
      </c>
      <c r="V2443" s="7">
        <v>2092.5749999999998</v>
      </c>
      <c r="W2443" s="7">
        <v>1062.5250000000001</v>
      </c>
      <c r="X2443" s="7">
        <v>1020.728</v>
      </c>
      <c r="Y2443" s="7">
        <v>1023.528</v>
      </c>
      <c r="Z2443" s="7">
        <v>1477.826</v>
      </c>
      <c r="AA2443" s="7">
        <v>2344.4349999999999</v>
      </c>
      <c r="AB2443" s="5">
        <v>48.981000000000002</v>
      </c>
      <c r="AC2443" s="5">
        <v>24.933</v>
      </c>
      <c r="AD2443" s="5" t="s">
        <v>799</v>
      </c>
      <c r="AE2443" s="5" t="s">
        <v>799</v>
      </c>
      <c r="AF2443" s="7">
        <v>78275357</v>
      </c>
      <c r="AG2443" s="7">
        <v>76899960</v>
      </c>
      <c r="AH2443" s="7">
        <v>620290</v>
      </c>
      <c r="AI2443" s="5">
        <v>17.440000000000001</v>
      </c>
      <c r="AJ2443" s="7">
        <v>74</v>
      </c>
      <c r="AK2443" s="7">
        <v>14081614</v>
      </c>
      <c r="AL2443" s="6">
        <v>98.430481</v>
      </c>
      <c r="AM2443" s="7">
        <v>22279413</v>
      </c>
      <c r="AN2443" s="5">
        <v>27.588760000000001</v>
      </c>
    </row>
    <row r="2444" spans="1:40" x14ac:dyDescent="0.3">
      <c r="A2444" s="4" t="s">
        <v>2493</v>
      </c>
      <c r="B2444" s="2">
        <v>5722315</v>
      </c>
      <c r="C2444" s="1" t="s">
        <v>54</v>
      </c>
      <c r="D2444" s="5">
        <v>549.50405542999999</v>
      </c>
      <c r="E2444" s="6">
        <v>549.78840500000001</v>
      </c>
      <c r="F2444" s="6" t="s">
        <v>42</v>
      </c>
      <c r="G2444" s="5">
        <v>0.10299999999999999</v>
      </c>
      <c r="H2444" s="5">
        <v>12.633779000000001</v>
      </c>
      <c r="I2444" s="5">
        <v>0.10299999999999999</v>
      </c>
      <c r="J2444" s="5">
        <v>12.633779000000001</v>
      </c>
      <c r="K2444" s="5">
        <v>0.95343261000000001</v>
      </c>
      <c r="L2444" s="5">
        <v>0.95343261000000001</v>
      </c>
      <c r="M2444" s="5" t="s">
        <v>42</v>
      </c>
      <c r="N2444" s="5" t="s">
        <v>42</v>
      </c>
      <c r="O2444" s="5" t="s">
        <v>42</v>
      </c>
      <c r="P2444" s="5">
        <v>46.108314999999997</v>
      </c>
      <c r="Q2444" s="5" t="s">
        <v>42</v>
      </c>
      <c r="R2444" s="5" t="s">
        <v>42</v>
      </c>
      <c r="S2444" s="1" t="s">
        <v>49</v>
      </c>
      <c r="T2444" s="7">
        <v>12632.941000000001</v>
      </c>
      <c r="U2444" s="7">
        <v>12852.424999999999</v>
      </c>
      <c r="V2444" s="7">
        <v>12142.02</v>
      </c>
      <c r="W2444" s="7">
        <v>13430.717000000001</v>
      </c>
      <c r="X2444" s="7">
        <v>11923.844999999999</v>
      </c>
      <c r="Y2444" s="7">
        <v>12278.393</v>
      </c>
      <c r="Z2444" s="7">
        <v>12632.941000000001</v>
      </c>
      <c r="AA2444" s="7">
        <v>12750.004999999999</v>
      </c>
      <c r="AB2444" s="8">
        <v>100</v>
      </c>
      <c r="AC2444" s="8">
        <v>100</v>
      </c>
      <c r="AD2444" s="5" t="s">
        <v>42</v>
      </c>
      <c r="AE2444" s="5" t="s">
        <v>42</v>
      </c>
      <c r="AF2444" s="7">
        <v>36366913</v>
      </c>
      <c r="AG2444" s="7">
        <v>36366913</v>
      </c>
      <c r="AH2444" s="7">
        <v>36366913</v>
      </c>
      <c r="AI2444" s="8">
        <v>32</v>
      </c>
      <c r="AJ2444" s="7">
        <v>93</v>
      </c>
      <c r="AK2444" s="7">
        <v>11636873</v>
      </c>
      <c r="AL2444" s="6">
        <v>175.83315099999999</v>
      </c>
      <c r="AM2444" s="7" t="s">
        <v>42</v>
      </c>
      <c r="AN2444" s="5" t="s">
        <v>42</v>
      </c>
    </row>
    <row r="2445" spans="1:40" x14ac:dyDescent="0.3">
      <c r="A2445" s="4" t="s">
        <v>2494</v>
      </c>
      <c r="B2445" s="2">
        <v>27456468</v>
      </c>
      <c r="C2445" s="1" t="s">
        <v>54</v>
      </c>
      <c r="D2445" s="5">
        <v>599.41971286</v>
      </c>
      <c r="E2445" s="6">
        <v>672.298362</v>
      </c>
      <c r="F2445" s="6" t="s">
        <v>42</v>
      </c>
      <c r="G2445" s="5">
        <v>-0.29660469620686442</v>
      </c>
      <c r="H2445" s="5" t="s">
        <v>799</v>
      </c>
      <c r="I2445" s="5">
        <v>-0.29660469620686442</v>
      </c>
      <c r="J2445" s="5" t="s">
        <v>799</v>
      </c>
      <c r="K2445" s="5">
        <v>2.0975367700000001</v>
      </c>
      <c r="L2445" s="5">
        <v>1.3169866300000002</v>
      </c>
      <c r="M2445" s="5">
        <v>81.858416000000005</v>
      </c>
      <c r="N2445" s="5" t="s">
        <v>42</v>
      </c>
      <c r="O2445" s="5" t="s">
        <v>42</v>
      </c>
      <c r="P2445" s="5">
        <v>0.70493799999999995</v>
      </c>
      <c r="Q2445" s="5">
        <v>69.839267000000007</v>
      </c>
      <c r="R2445" s="5">
        <v>69.839267000000007</v>
      </c>
      <c r="S2445" s="1" t="s">
        <v>47</v>
      </c>
      <c r="T2445" s="7">
        <v>909523.09034278023</v>
      </c>
      <c r="U2445" s="7">
        <v>802366.29223126115</v>
      </c>
      <c r="V2445" s="7">
        <v>775464.6680918372</v>
      </c>
      <c r="W2445" s="7">
        <v>730205.55545739469</v>
      </c>
      <c r="X2445" s="7">
        <v>927177.6421445075</v>
      </c>
      <c r="Y2445" s="7">
        <v>909523.09034278023</v>
      </c>
      <c r="Z2445" s="7">
        <v>888913.64149869094</v>
      </c>
      <c r="AA2445" s="7">
        <v>848445.00992695929</v>
      </c>
      <c r="AB2445" s="5">
        <v>45.731000000000002</v>
      </c>
      <c r="AC2445" s="5">
        <v>46.039000000000001</v>
      </c>
      <c r="AD2445" s="5">
        <v>-0.47399999999999998</v>
      </c>
      <c r="AE2445" s="8">
        <v>-0.1</v>
      </c>
      <c r="AF2445" s="7">
        <v>87200000</v>
      </c>
      <c r="AG2445" s="7">
        <v>85265962</v>
      </c>
      <c r="AH2445" s="7">
        <v>86800000</v>
      </c>
      <c r="AI2445" s="5">
        <v>16.03</v>
      </c>
      <c r="AJ2445" s="7">
        <v>28</v>
      </c>
      <c r="AK2445" s="7">
        <v>13667518</v>
      </c>
      <c r="AL2445" s="6">
        <v>96.082650999999998</v>
      </c>
      <c r="AM2445" s="7">
        <v>17045231</v>
      </c>
      <c r="AN2445" s="5">
        <v>19.990659999999998</v>
      </c>
    </row>
    <row r="2446" spans="1:40" x14ac:dyDescent="0.3">
      <c r="A2446" s="4" t="s">
        <v>2495</v>
      </c>
      <c r="B2446" s="2">
        <v>5721449</v>
      </c>
      <c r="C2446" s="1" t="s">
        <v>54</v>
      </c>
      <c r="D2446" s="5">
        <v>532.88099982000006</v>
      </c>
      <c r="E2446" s="6">
        <v>849.47085900000002</v>
      </c>
      <c r="F2446" s="6" t="s">
        <v>42</v>
      </c>
      <c r="G2446" s="5">
        <v>0.13400000000000001</v>
      </c>
      <c r="H2446" s="5">
        <v>10.010395000000001</v>
      </c>
      <c r="I2446" s="5">
        <v>0.13400000000000001</v>
      </c>
      <c r="J2446" s="5">
        <v>10.010395000000001</v>
      </c>
      <c r="K2446" s="5">
        <v>0.87378641000000001</v>
      </c>
      <c r="L2446" s="5">
        <v>0.87378641000000001</v>
      </c>
      <c r="M2446" s="5">
        <v>10</v>
      </c>
      <c r="N2446" s="5" t="s">
        <v>42</v>
      </c>
      <c r="O2446" s="5" t="s">
        <v>42</v>
      </c>
      <c r="P2446" s="5">
        <v>19.874189999999999</v>
      </c>
      <c r="Q2446" s="5" t="s">
        <v>42</v>
      </c>
      <c r="R2446" s="5" t="s">
        <v>42</v>
      </c>
      <c r="S2446" s="1" t="s">
        <v>315</v>
      </c>
      <c r="T2446" s="7">
        <v>43045.453999999998</v>
      </c>
      <c r="U2446" s="7">
        <v>43874.837</v>
      </c>
      <c r="V2446" s="7">
        <v>44088.472999999998</v>
      </c>
      <c r="W2446" s="7">
        <v>47629.353999999999</v>
      </c>
      <c r="X2446" s="7">
        <v>42742.415000000001</v>
      </c>
      <c r="Y2446" s="7">
        <v>42893.934000000001</v>
      </c>
      <c r="Z2446" s="7">
        <v>43045.453999999998</v>
      </c>
      <c r="AA2446" s="7">
        <v>43557.036</v>
      </c>
      <c r="AB2446" s="8">
        <v>100</v>
      </c>
      <c r="AC2446" s="8">
        <v>100</v>
      </c>
      <c r="AD2446" s="5" t="s">
        <v>42</v>
      </c>
      <c r="AE2446" s="5" t="s">
        <v>42</v>
      </c>
      <c r="AF2446" s="7">
        <v>55335515</v>
      </c>
      <c r="AG2446" s="7">
        <v>55335515</v>
      </c>
      <c r="AH2446" s="7">
        <v>55335515</v>
      </c>
      <c r="AI2446" s="5">
        <v>32.68</v>
      </c>
      <c r="AJ2446" s="7">
        <v>111</v>
      </c>
      <c r="AK2446" s="7">
        <v>18081027</v>
      </c>
      <c r="AL2446" s="6">
        <v>174.12029000000001</v>
      </c>
      <c r="AM2446" s="7" t="s">
        <v>42</v>
      </c>
      <c r="AN2446" s="5" t="s">
        <v>42</v>
      </c>
    </row>
    <row r="2447" spans="1:40" x14ac:dyDescent="0.3">
      <c r="A2447" s="4" t="s">
        <v>2496</v>
      </c>
      <c r="B2447" s="2">
        <v>10702054</v>
      </c>
      <c r="C2447" s="1" t="s">
        <v>54</v>
      </c>
      <c r="D2447" s="5">
        <v>543.40431936000004</v>
      </c>
      <c r="E2447" s="6">
        <v>842.15494899999999</v>
      </c>
      <c r="F2447" s="6" t="s">
        <v>42</v>
      </c>
      <c r="G2447" s="5">
        <v>0.14000000000000001</v>
      </c>
      <c r="H2447" s="5">
        <v>10.193286000000001</v>
      </c>
      <c r="I2447" s="5">
        <v>0.14000000000000001</v>
      </c>
      <c r="J2447" s="5">
        <v>10.193286000000001</v>
      </c>
      <c r="K2447" s="5">
        <v>0.88289717000000001</v>
      </c>
      <c r="L2447" s="5">
        <v>0.88289717000000001</v>
      </c>
      <c r="M2447" s="5">
        <v>8.2878410000000002</v>
      </c>
      <c r="N2447" s="5" t="s">
        <v>42</v>
      </c>
      <c r="O2447" s="5" t="s">
        <v>42</v>
      </c>
      <c r="P2447" s="5">
        <v>19.530643999999999</v>
      </c>
      <c r="Q2447" s="5" t="s">
        <v>42</v>
      </c>
      <c r="R2447" s="5" t="s">
        <v>42</v>
      </c>
      <c r="S2447" s="1" t="s">
        <v>315</v>
      </c>
      <c r="T2447" s="7">
        <v>43416.665999999997</v>
      </c>
      <c r="U2447" s="7">
        <v>44381.873</v>
      </c>
      <c r="V2447" s="7">
        <v>44159.574000000001</v>
      </c>
      <c r="W2447" s="7">
        <v>48786.319000000003</v>
      </c>
      <c r="X2447" s="7">
        <v>43119.671999999999</v>
      </c>
      <c r="Y2447" s="7">
        <v>43268.169000000002</v>
      </c>
      <c r="Z2447" s="7">
        <v>43416.665999999997</v>
      </c>
      <c r="AA2447" s="7">
        <v>43887.271000000001</v>
      </c>
      <c r="AB2447" s="8">
        <v>100</v>
      </c>
      <c r="AC2447" s="8">
        <v>100</v>
      </c>
      <c r="AD2447" s="5" t="s">
        <v>42</v>
      </c>
      <c r="AE2447" s="5" t="s">
        <v>42</v>
      </c>
      <c r="AF2447" s="7">
        <v>54231968</v>
      </c>
      <c r="AG2447" s="7">
        <v>54231968</v>
      </c>
      <c r="AH2447" s="7">
        <v>54231968</v>
      </c>
      <c r="AI2447" s="8">
        <v>37.700000000000003</v>
      </c>
      <c r="AJ2447" s="7">
        <v>109</v>
      </c>
      <c r="AK2447" s="7">
        <v>20445447</v>
      </c>
      <c r="AL2447" s="6">
        <v>204.86337800000001</v>
      </c>
      <c r="AM2447" s="7" t="s">
        <v>42</v>
      </c>
      <c r="AN2447" s="5" t="s">
        <v>42</v>
      </c>
    </row>
    <row r="2448" spans="1:40" x14ac:dyDescent="0.3">
      <c r="A2448" s="4" t="s">
        <v>2497</v>
      </c>
      <c r="B2448" s="2">
        <v>4987823</v>
      </c>
      <c r="C2448" s="1" t="s">
        <v>41</v>
      </c>
      <c r="D2448" s="5">
        <v>552.34934945999998</v>
      </c>
      <c r="E2448" s="6">
        <v>752.63434900000004</v>
      </c>
      <c r="F2448" s="6" t="s">
        <v>42</v>
      </c>
      <c r="G2448" s="5">
        <v>-0.34</v>
      </c>
      <c r="H2448" s="5" t="s">
        <v>799</v>
      </c>
      <c r="I2448" s="5">
        <v>-0.34</v>
      </c>
      <c r="J2448" s="5" t="s">
        <v>799</v>
      </c>
      <c r="K2448" s="5">
        <v>4.0911444799999996</v>
      </c>
      <c r="L2448" s="5">
        <v>2.2219097199999998</v>
      </c>
      <c r="M2448" s="5" t="s">
        <v>799</v>
      </c>
      <c r="N2448" s="5" t="s">
        <v>42</v>
      </c>
      <c r="O2448" s="5" t="s">
        <v>42</v>
      </c>
      <c r="P2448" s="5">
        <v>0.962229</v>
      </c>
      <c r="Q2448" s="5">
        <v>13.429887000000001</v>
      </c>
      <c r="R2448" s="5">
        <v>13.429887000000001</v>
      </c>
      <c r="S2448" s="1" t="s">
        <v>49</v>
      </c>
      <c r="T2448" s="7">
        <v>689206</v>
      </c>
      <c r="U2448" s="7">
        <v>534894</v>
      </c>
      <c r="V2448" s="7">
        <v>444908</v>
      </c>
      <c r="W2448" s="7">
        <v>502587</v>
      </c>
      <c r="X2448" s="7">
        <v>782178</v>
      </c>
      <c r="Y2448" s="7">
        <v>741402</v>
      </c>
      <c r="Z2448" s="7">
        <v>717742</v>
      </c>
      <c r="AA2448" s="7">
        <v>689206</v>
      </c>
      <c r="AB2448" s="5">
        <v>17.527000000000001</v>
      </c>
      <c r="AC2448" s="5">
        <v>20.233000000000001</v>
      </c>
      <c r="AD2448" s="8">
        <v>2.4359999999999999</v>
      </c>
      <c r="AE2448" s="8">
        <v>6.048</v>
      </c>
      <c r="AF2448" s="7">
        <v>35043000</v>
      </c>
      <c r="AG2448" s="7">
        <v>34992000</v>
      </c>
      <c r="AH2448" s="7">
        <v>33940000</v>
      </c>
      <c r="AI2448" s="5">
        <v>54.67</v>
      </c>
      <c r="AJ2448" s="7">
        <v>181</v>
      </c>
      <c r="AK2448" s="7">
        <v>19278661</v>
      </c>
      <c r="AL2448" s="6">
        <v>304.60284300000001</v>
      </c>
      <c r="AM2448" s="7">
        <v>29714295</v>
      </c>
      <c r="AN2448" s="5">
        <v>84.266249999999999</v>
      </c>
    </row>
    <row r="2449" spans="1:40" x14ac:dyDescent="0.3">
      <c r="A2449" s="4" t="s">
        <v>2498</v>
      </c>
      <c r="B2449" s="2">
        <v>4024068</v>
      </c>
      <c r="C2449" s="1" t="s">
        <v>54</v>
      </c>
      <c r="D2449" s="5">
        <v>568.66706652000005</v>
      </c>
      <c r="E2449" s="6">
        <v>848.43806600000005</v>
      </c>
      <c r="F2449" s="6">
        <v>848.43806699999993</v>
      </c>
      <c r="G2449" s="5">
        <v>0.19</v>
      </c>
      <c r="H2449" s="5">
        <v>28.957816000000001</v>
      </c>
      <c r="I2449" s="5">
        <v>0.19</v>
      </c>
      <c r="J2449" s="5">
        <v>28.957816000000001</v>
      </c>
      <c r="K2449" s="5" t="s">
        <v>799</v>
      </c>
      <c r="L2449" s="5">
        <v>3.55792683</v>
      </c>
      <c r="M2449" s="5">
        <v>67.848837000000003</v>
      </c>
      <c r="N2449" s="5" t="s">
        <v>42</v>
      </c>
      <c r="O2449" s="5">
        <v>9.1898260608786906</v>
      </c>
      <c r="P2449" s="5">
        <v>0.68346600000000002</v>
      </c>
      <c r="Q2449" s="5">
        <v>8.3897030000000008</v>
      </c>
      <c r="R2449" s="5">
        <v>8.3897030000000008</v>
      </c>
      <c r="S2449" s="1" t="s">
        <v>49</v>
      </c>
      <c r="T2449" s="7">
        <v>1267131</v>
      </c>
      <c r="U2449" s="7">
        <v>1189482</v>
      </c>
      <c r="V2449" s="7">
        <v>1102032</v>
      </c>
      <c r="W2449" s="7">
        <v>982492</v>
      </c>
      <c r="X2449" s="7">
        <v>1241376</v>
      </c>
      <c r="Y2449" s="7">
        <v>1242122</v>
      </c>
      <c r="Z2449" s="7">
        <v>1252451</v>
      </c>
      <c r="AA2449" s="7">
        <v>1267131</v>
      </c>
      <c r="AB2449" s="5">
        <v>28.337</v>
      </c>
      <c r="AC2449" s="5">
        <v>28.338000000000001</v>
      </c>
      <c r="AD2449" s="8">
        <v>6.7569999999999997</v>
      </c>
      <c r="AE2449" s="8">
        <v>5.0650000000000004</v>
      </c>
      <c r="AF2449" s="7">
        <v>49059000</v>
      </c>
      <c r="AG2449" s="7">
        <v>49067000</v>
      </c>
      <c r="AH2449" s="7">
        <v>48933000</v>
      </c>
      <c r="AI2449" s="5">
        <v>35.630000000000003</v>
      </c>
      <c r="AJ2449" s="7">
        <v>33</v>
      </c>
      <c r="AK2449" s="7">
        <v>17464825</v>
      </c>
      <c r="AL2449" s="6">
        <v>203.81450699999999</v>
      </c>
      <c r="AM2449" s="7">
        <v>21071011</v>
      </c>
      <c r="AN2449" s="5">
        <v>42.992629999999998</v>
      </c>
    </row>
    <row r="2450" spans="1:40" x14ac:dyDescent="0.3">
      <c r="A2450" s="4" t="s">
        <v>2499</v>
      </c>
      <c r="B2450" s="2">
        <v>4987134</v>
      </c>
      <c r="C2450" s="1" t="s">
        <v>54</v>
      </c>
      <c r="D2450" s="5">
        <v>691.43247252000003</v>
      </c>
      <c r="E2450" s="6">
        <v>668.40247199999999</v>
      </c>
      <c r="F2450" s="6" t="s">
        <v>42</v>
      </c>
      <c r="G2450" s="8">
        <v>1.1339999999999999</v>
      </c>
      <c r="H2450" s="5">
        <v>20.466583</v>
      </c>
      <c r="I2450" s="8">
        <v>1.1339999999999999</v>
      </c>
      <c r="J2450" s="5">
        <v>20.466583</v>
      </c>
      <c r="K2450" s="5">
        <v>2.1407373199999999</v>
      </c>
      <c r="L2450" s="5">
        <v>1.9950421</v>
      </c>
      <c r="M2450" s="5" t="s">
        <v>799</v>
      </c>
      <c r="N2450" s="5" t="s">
        <v>42</v>
      </c>
      <c r="O2450" s="5" t="s">
        <v>42</v>
      </c>
      <c r="P2450" s="5">
        <v>1.89913</v>
      </c>
      <c r="Q2450" s="5">
        <v>15.767556000000001</v>
      </c>
      <c r="R2450" s="5">
        <v>15.767556000000001</v>
      </c>
      <c r="S2450" s="1" t="s">
        <v>49</v>
      </c>
      <c r="T2450" s="7">
        <v>340912</v>
      </c>
      <c r="U2450" s="7">
        <v>321623</v>
      </c>
      <c r="V2450" s="7">
        <v>355777</v>
      </c>
      <c r="W2450" s="7">
        <v>352627</v>
      </c>
      <c r="X2450" s="7">
        <v>351952</v>
      </c>
      <c r="Y2450" s="7">
        <v>343270</v>
      </c>
      <c r="Z2450" s="7">
        <v>337156</v>
      </c>
      <c r="AA2450" s="7">
        <v>340912</v>
      </c>
      <c r="AB2450" s="5">
        <v>19.786000000000001</v>
      </c>
      <c r="AC2450" s="5">
        <v>18.873999999999999</v>
      </c>
      <c r="AD2450" s="8">
        <v>12.038</v>
      </c>
      <c r="AE2450" s="8">
        <v>11.62</v>
      </c>
      <c r="AF2450" s="7">
        <v>7100354</v>
      </c>
      <c r="AG2450" s="7">
        <v>7100000</v>
      </c>
      <c r="AH2450" s="7">
        <v>7082000</v>
      </c>
      <c r="AI2450" s="5">
        <v>58.74</v>
      </c>
      <c r="AJ2450" s="7">
        <v>184</v>
      </c>
      <c r="AK2450" s="7">
        <v>4170398</v>
      </c>
      <c r="AL2450" s="6">
        <v>406.11335700000001</v>
      </c>
      <c r="AM2450" s="7">
        <v>5227260</v>
      </c>
      <c r="AN2450" s="5">
        <v>73.619709999999998</v>
      </c>
    </row>
    <row r="2451" spans="1:40" x14ac:dyDescent="0.3">
      <c r="A2451" s="4" t="s">
        <v>2500</v>
      </c>
      <c r="B2451" s="2">
        <v>4810451</v>
      </c>
      <c r="C2451" s="1" t="s">
        <v>41</v>
      </c>
      <c r="D2451" s="5">
        <v>567.73937999999998</v>
      </c>
      <c r="E2451" s="6">
        <v>560.86937999999998</v>
      </c>
      <c r="F2451" s="6" t="s">
        <v>42</v>
      </c>
      <c r="G2451" s="5">
        <v>-0.25</v>
      </c>
      <c r="H2451" s="5" t="s">
        <v>799</v>
      </c>
      <c r="I2451" s="5">
        <v>-0.25</v>
      </c>
      <c r="J2451" s="5" t="s">
        <v>799</v>
      </c>
      <c r="K2451" s="5">
        <v>11.20124364</v>
      </c>
      <c r="L2451" s="5">
        <v>4.7746987999999995</v>
      </c>
      <c r="M2451" s="5" t="s">
        <v>799</v>
      </c>
      <c r="N2451" s="5" t="s">
        <v>42</v>
      </c>
      <c r="O2451" s="5" t="s">
        <v>42</v>
      </c>
      <c r="P2451" s="5">
        <v>4.4485900000000003</v>
      </c>
      <c r="Q2451" s="5">
        <v>67.178031000000004</v>
      </c>
      <c r="R2451" s="5">
        <v>67.178031000000004</v>
      </c>
      <c r="S2451" s="1" t="s">
        <v>43</v>
      </c>
      <c r="T2451" s="7">
        <v>126078</v>
      </c>
      <c r="U2451" s="7">
        <v>132584</v>
      </c>
      <c r="V2451" s="7">
        <v>99951</v>
      </c>
      <c r="W2451" s="7">
        <v>105136</v>
      </c>
      <c r="X2451" s="7">
        <v>126078</v>
      </c>
      <c r="Y2451" s="7">
        <v>120821</v>
      </c>
      <c r="Z2451" s="7">
        <v>142963</v>
      </c>
      <c r="AA2451" s="7">
        <v>138203</v>
      </c>
      <c r="AB2451" s="5">
        <v>73.805000000000007</v>
      </c>
      <c r="AC2451" s="5">
        <v>73.805000000000007</v>
      </c>
      <c r="AD2451" s="8">
        <v>5.3529999999999998</v>
      </c>
      <c r="AE2451" s="8">
        <v>5.3529999999999998</v>
      </c>
      <c r="AF2451" s="7">
        <v>14325000</v>
      </c>
      <c r="AG2451" s="7">
        <v>14265000</v>
      </c>
      <c r="AH2451" s="7">
        <v>14155000</v>
      </c>
      <c r="AI2451" s="5">
        <v>77.739999999999995</v>
      </c>
      <c r="AJ2451" s="7">
        <v>159</v>
      </c>
      <c r="AK2451" s="7">
        <v>11137695</v>
      </c>
      <c r="AL2451" s="6">
        <v>441.38685199999998</v>
      </c>
      <c r="AM2451" s="7">
        <v>12745877</v>
      </c>
      <c r="AN2451" s="5">
        <v>88.970240000000004</v>
      </c>
    </row>
    <row r="2452" spans="1:40" x14ac:dyDescent="0.3">
      <c r="A2452" s="4" t="s">
        <v>2501</v>
      </c>
      <c r="B2452" s="2">
        <v>4206110</v>
      </c>
      <c r="C2452" s="1" t="s">
        <v>41</v>
      </c>
      <c r="D2452" s="5">
        <v>700.92433944000004</v>
      </c>
      <c r="E2452" s="6">
        <v>1227.585339</v>
      </c>
      <c r="F2452" s="6" t="s">
        <v>42</v>
      </c>
      <c r="G2452" s="5">
        <v>0.02</v>
      </c>
      <c r="H2452" s="5" t="s">
        <v>799</v>
      </c>
      <c r="I2452" s="5">
        <v>0.02</v>
      </c>
      <c r="J2452" s="5" t="s">
        <v>799</v>
      </c>
      <c r="K2452" s="5" t="s">
        <v>799</v>
      </c>
      <c r="L2452" s="5" t="s">
        <v>799</v>
      </c>
      <c r="M2452" s="5">
        <v>5.5938699999999999</v>
      </c>
      <c r="N2452" s="5" t="s">
        <v>42</v>
      </c>
      <c r="O2452" s="5" t="s">
        <v>42</v>
      </c>
      <c r="P2452" s="5">
        <v>3.2439930000000001</v>
      </c>
      <c r="Q2452" s="5">
        <v>12.109349999999999</v>
      </c>
      <c r="R2452" s="5">
        <v>12.109349999999999</v>
      </c>
      <c r="S2452" s="1" t="s">
        <v>49</v>
      </c>
      <c r="T2452" s="7">
        <v>442735</v>
      </c>
      <c r="U2452" s="7">
        <v>410596</v>
      </c>
      <c r="V2452" s="7">
        <v>413753</v>
      </c>
      <c r="W2452" s="7">
        <v>389523</v>
      </c>
      <c r="X2452" s="7">
        <v>378418</v>
      </c>
      <c r="Y2452" s="7">
        <v>400565</v>
      </c>
      <c r="Z2452" s="7">
        <v>413551</v>
      </c>
      <c r="AA2452" s="7">
        <v>442735</v>
      </c>
      <c r="AB2452" s="5">
        <v>76.331999999999994</v>
      </c>
      <c r="AC2452" s="8">
        <v>66.86</v>
      </c>
      <c r="AD2452" s="5">
        <v>44.588999999999999</v>
      </c>
      <c r="AE2452" s="5">
        <v>25.739000000000001</v>
      </c>
      <c r="AF2452" s="7">
        <v>160015888</v>
      </c>
      <c r="AG2452" s="7">
        <v>159739001</v>
      </c>
      <c r="AH2452" s="7">
        <v>156125676</v>
      </c>
      <c r="AI2452" s="5">
        <v>83.75</v>
      </c>
      <c r="AJ2452" s="7">
        <v>277</v>
      </c>
      <c r="AK2452" s="7">
        <v>134020458</v>
      </c>
      <c r="AL2452" s="6">
        <v>587.00960599999996</v>
      </c>
      <c r="AM2452" s="7">
        <v>123965367</v>
      </c>
      <c r="AN2452" s="5">
        <v>77.464609999999993</v>
      </c>
    </row>
    <row r="2453" spans="1:40" x14ac:dyDescent="0.3">
      <c r="A2453" s="4" t="s">
        <v>2502</v>
      </c>
      <c r="B2453" s="2">
        <v>4980496</v>
      </c>
      <c r="C2453" s="1" t="s">
        <v>54</v>
      </c>
      <c r="D2453" s="5">
        <v>511.55128780000001</v>
      </c>
      <c r="E2453" s="6">
        <v>748.801287</v>
      </c>
      <c r="F2453" s="6" t="s">
        <v>42</v>
      </c>
      <c r="G2453" s="5">
        <v>4.2000000000000003E-2</v>
      </c>
      <c r="H2453" s="5">
        <v>8.2214770000000001</v>
      </c>
      <c r="I2453" s="5">
        <v>4.2000000000000003E-2</v>
      </c>
      <c r="J2453" s="5">
        <v>8.2214770000000001</v>
      </c>
      <c r="K2453" s="5">
        <v>1.0028653300000001</v>
      </c>
      <c r="L2453" s="5">
        <v>1.0028653300000001</v>
      </c>
      <c r="M2453" s="5">
        <v>11.951219999999999</v>
      </c>
      <c r="N2453" s="5" t="s">
        <v>42</v>
      </c>
      <c r="O2453" s="5" t="s">
        <v>42</v>
      </c>
      <c r="P2453" s="5">
        <v>2.037738</v>
      </c>
      <c r="Q2453" s="5">
        <v>5.0351429999999997</v>
      </c>
      <c r="R2453" s="5">
        <v>5.0351429999999997</v>
      </c>
      <c r="S2453" s="1" t="s">
        <v>49</v>
      </c>
      <c r="T2453" s="7">
        <v>391687</v>
      </c>
      <c r="U2453" s="7">
        <v>339340</v>
      </c>
      <c r="V2453" s="7">
        <v>191075</v>
      </c>
      <c r="W2453" s="7">
        <v>354619</v>
      </c>
      <c r="X2453" s="7">
        <v>367467</v>
      </c>
      <c r="Y2453" s="7">
        <v>364249</v>
      </c>
      <c r="Z2453" s="7">
        <v>365165</v>
      </c>
      <c r="AA2453" s="7">
        <v>391687</v>
      </c>
      <c r="AB2453" s="5">
        <v>51.616999999999997</v>
      </c>
      <c r="AC2453" s="5">
        <v>47.442999999999998</v>
      </c>
      <c r="AD2453" s="5">
        <v>45.773000000000003</v>
      </c>
      <c r="AE2453" s="8">
        <v>40.47</v>
      </c>
      <c r="AF2453" s="7">
        <v>208796444</v>
      </c>
      <c r="AG2453" s="7">
        <v>208796444</v>
      </c>
      <c r="AH2453" s="7">
        <v>208796444</v>
      </c>
      <c r="AI2453" s="5">
        <v>41.11</v>
      </c>
      <c r="AJ2453" s="7">
        <v>227</v>
      </c>
      <c r="AK2453" s="7">
        <v>85842413</v>
      </c>
      <c r="AL2453" s="6">
        <v>210.31391099999999</v>
      </c>
      <c r="AM2453" s="7">
        <v>201890785</v>
      </c>
      <c r="AN2453" s="5">
        <v>96.692639999999997</v>
      </c>
    </row>
    <row r="2454" spans="1:40" x14ac:dyDescent="0.3">
      <c r="A2454" s="4" t="s">
        <v>2503</v>
      </c>
      <c r="B2454" s="2">
        <v>4091029</v>
      </c>
      <c r="C2454" s="1" t="s">
        <v>41</v>
      </c>
      <c r="D2454" s="5">
        <v>522.64342073</v>
      </c>
      <c r="E2454" s="6" t="s">
        <v>42</v>
      </c>
      <c r="F2454" s="6">
        <v>8026.037421</v>
      </c>
      <c r="G2454" s="5">
        <v>0.35799999999999998</v>
      </c>
      <c r="H2454" s="5" t="s">
        <v>799</v>
      </c>
      <c r="I2454" s="5">
        <v>0.35799999999999998</v>
      </c>
      <c r="J2454" s="5" t="s">
        <v>799</v>
      </c>
      <c r="K2454" s="5">
        <v>0.58721538624798797</v>
      </c>
      <c r="L2454" s="5">
        <v>0.58721538624798797</v>
      </c>
      <c r="M2454" s="5" t="s">
        <v>799</v>
      </c>
      <c r="N2454" s="5" t="s">
        <v>42</v>
      </c>
      <c r="O2454" s="5" t="s">
        <v>42</v>
      </c>
      <c r="P2454" s="5" t="s">
        <v>42</v>
      </c>
      <c r="Q2454" s="5" t="s">
        <v>42</v>
      </c>
      <c r="R2454" s="5" t="s">
        <v>42</v>
      </c>
      <c r="S2454" s="1" t="s">
        <v>49</v>
      </c>
      <c r="T2454" s="7">
        <v>215155</v>
      </c>
      <c r="U2454" s="7">
        <v>-47320</v>
      </c>
      <c r="V2454" s="7">
        <v>296942</v>
      </c>
      <c r="W2454" s="7">
        <v>-205723</v>
      </c>
      <c r="X2454" s="7">
        <v>277330</v>
      </c>
      <c r="Y2454" s="7">
        <v>174652</v>
      </c>
      <c r="Z2454" s="7">
        <v>173273</v>
      </c>
      <c r="AA2454" s="7">
        <v>215155</v>
      </c>
      <c r="AB2454" s="5">
        <v>46.578000000000003</v>
      </c>
      <c r="AC2454" s="5">
        <v>55.819000000000003</v>
      </c>
      <c r="AD2454" s="5" t="s">
        <v>42</v>
      </c>
      <c r="AE2454" s="5" t="s">
        <v>42</v>
      </c>
      <c r="AF2454" s="7">
        <v>90579449</v>
      </c>
      <c r="AG2454" s="7">
        <v>90592065</v>
      </c>
      <c r="AH2454" s="7">
        <v>90684441</v>
      </c>
      <c r="AI2454" s="5">
        <v>58.46</v>
      </c>
      <c r="AJ2454" s="7">
        <v>195</v>
      </c>
      <c r="AK2454" s="7">
        <v>52953061</v>
      </c>
      <c r="AL2454" s="6">
        <v>305.53916099999998</v>
      </c>
      <c r="AM2454" s="7">
        <v>89112193</v>
      </c>
      <c r="AN2454" s="5">
        <v>98.38015</v>
      </c>
    </row>
    <row r="2455" spans="1:40" x14ac:dyDescent="0.3">
      <c r="A2455" s="4" t="s">
        <v>2504</v>
      </c>
      <c r="B2455" s="2">
        <v>4990518</v>
      </c>
      <c r="C2455" s="1" t="s">
        <v>41</v>
      </c>
      <c r="D2455" s="5">
        <v>481.95016749000001</v>
      </c>
      <c r="E2455" s="6">
        <v>641.35516700000005</v>
      </c>
      <c r="F2455" s="6" t="s">
        <v>42</v>
      </c>
      <c r="G2455" s="8">
        <v>1.02</v>
      </c>
      <c r="H2455" s="5">
        <v>16.527211000000001</v>
      </c>
      <c r="I2455" s="8">
        <v>1.02</v>
      </c>
      <c r="J2455" s="5">
        <v>16.527211000000001</v>
      </c>
      <c r="K2455" s="5">
        <v>1.7286278400000001</v>
      </c>
      <c r="L2455" s="5">
        <v>1.33003038</v>
      </c>
      <c r="M2455" s="5">
        <v>76.399371000000002</v>
      </c>
      <c r="N2455" s="5" t="s">
        <v>42</v>
      </c>
      <c r="O2455" s="5" t="s">
        <v>42</v>
      </c>
      <c r="P2455" s="5">
        <v>1.3276239999999999</v>
      </c>
      <c r="Q2455" s="5">
        <v>8.6086500000000008</v>
      </c>
      <c r="R2455" s="5">
        <v>8.6086500000000008</v>
      </c>
      <c r="S2455" s="1" t="s">
        <v>49</v>
      </c>
      <c r="T2455" s="7">
        <v>444355</v>
      </c>
      <c r="U2455" s="7">
        <v>457665</v>
      </c>
      <c r="V2455" s="7">
        <v>333313</v>
      </c>
      <c r="W2455" s="7">
        <v>285907</v>
      </c>
      <c r="X2455" s="7">
        <v>483085</v>
      </c>
      <c r="Y2455" s="7">
        <v>471606</v>
      </c>
      <c r="Z2455" s="7">
        <v>458473</v>
      </c>
      <c r="AA2455" s="7">
        <v>444355</v>
      </c>
      <c r="AB2455" s="5">
        <v>17.472999999999999</v>
      </c>
      <c r="AC2455" s="5">
        <v>19.097000000000001</v>
      </c>
      <c r="AD2455" s="8">
        <v>11.179</v>
      </c>
      <c r="AE2455" s="5">
        <v>13.388</v>
      </c>
      <c r="AF2455" s="7">
        <v>9918711</v>
      </c>
      <c r="AG2455" s="7">
        <v>9918711</v>
      </c>
      <c r="AH2455" s="7">
        <v>10014196</v>
      </c>
      <c r="AI2455" s="5">
        <v>82.84</v>
      </c>
      <c r="AJ2455" s="7">
        <v>160</v>
      </c>
      <c r="AK2455" s="7">
        <v>8216910</v>
      </c>
      <c r="AL2455" s="6">
        <v>399.25965600000001</v>
      </c>
      <c r="AM2455" s="7">
        <v>9652166</v>
      </c>
      <c r="AN2455" s="5">
        <v>97.312709999999996</v>
      </c>
    </row>
    <row r="2456" spans="1:40" x14ac:dyDescent="0.3">
      <c r="A2456" s="4" t="s">
        <v>2505</v>
      </c>
      <c r="B2456" s="2">
        <v>4365644</v>
      </c>
      <c r="C2456" s="1" t="s">
        <v>41</v>
      </c>
      <c r="D2456" s="5">
        <v>420.59181000000001</v>
      </c>
      <c r="E2456" s="6">
        <v>957.78680999999995</v>
      </c>
      <c r="F2456" s="6" t="s">
        <v>42</v>
      </c>
      <c r="G2456" s="5">
        <v>-0.56299999999999994</v>
      </c>
      <c r="H2456" s="5" t="s">
        <v>799</v>
      </c>
      <c r="I2456" s="5">
        <v>-0.56399999999999995</v>
      </c>
      <c r="J2456" s="5" t="s">
        <v>799</v>
      </c>
      <c r="K2456" s="5">
        <v>0.72344941000000007</v>
      </c>
      <c r="L2456" s="5">
        <v>0.67497637999999993</v>
      </c>
      <c r="M2456" s="5" t="s">
        <v>799</v>
      </c>
      <c r="N2456" s="5" t="s">
        <v>42</v>
      </c>
      <c r="O2456" s="5" t="s">
        <v>42</v>
      </c>
      <c r="P2456" s="5">
        <v>0.34972399999999998</v>
      </c>
      <c r="Q2456" s="5">
        <v>19.272915999999999</v>
      </c>
      <c r="R2456" s="5">
        <v>19.272915999999999</v>
      </c>
      <c r="S2456" s="1" t="s">
        <v>66</v>
      </c>
      <c r="T2456" s="7">
        <v>2738692</v>
      </c>
      <c r="U2456" s="7">
        <v>2882224</v>
      </c>
      <c r="V2456" s="7">
        <v>3485815</v>
      </c>
      <c r="W2456" s="7">
        <v>2758551</v>
      </c>
      <c r="X2456" s="7">
        <v>2738692</v>
      </c>
      <c r="Y2456" s="7">
        <v>2685807</v>
      </c>
      <c r="Z2456" s="7">
        <v>2821497</v>
      </c>
      <c r="AA2456" s="7">
        <v>2956391</v>
      </c>
      <c r="AB2456" s="8">
        <v>5.9550000000000001</v>
      </c>
      <c r="AC2456" s="8">
        <v>5.9550000000000001</v>
      </c>
      <c r="AD2456" s="5">
        <v>0.41199999999999998</v>
      </c>
      <c r="AE2456" s="5">
        <v>0.41199999999999998</v>
      </c>
      <c r="AF2456" s="7">
        <v>28039000</v>
      </c>
      <c r="AG2456" s="7">
        <v>28039000</v>
      </c>
      <c r="AH2456" s="7">
        <v>27512000</v>
      </c>
      <c r="AI2456" s="5">
        <v>82.67</v>
      </c>
      <c r="AJ2456" s="7">
        <v>211</v>
      </c>
      <c r="AK2456" s="7">
        <v>23179035</v>
      </c>
      <c r="AL2456" s="6">
        <v>347.68552499999998</v>
      </c>
      <c r="AM2456" s="7">
        <v>26283635</v>
      </c>
      <c r="AN2456" s="5">
        <v>93.738039999999998</v>
      </c>
    </row>
    <row r="2457" spans="1:40" x14ac:dyDescent="0.3">
      <c r="A2457" s="4" t="s">
        <v>2506</v>
      </c>
      <c r="B2457" s="2">
        <v>4151435</v>
      </c>
      <c r="C2457" s="1" t="s">
        <v>54</v>
      </c>
      <c r="D2457" s="5">
        <v>553.62205166000001</v>
      </c>
      <c r="E2457" s="6">
        <v>489.72005100000001</v>
      </c>
      <c r="F2457" s="6" t="s">
        <v>42</v>
      </c>
      <c r="G2457" s="5">
        <v>0.39</v>
      </c>
      <c r="H2457" s="5">
        <v>13.474684</v>
      </c>
      <c r="I2457" s="5">
        <v>0.39</v>
      </c>
      <c r="J2457" s="5">
        <v>13.474684</v>
      </c>
      <c r="K2457" s="5">
        <v>3.2809369700000004</v>
      </c>
      <c r="L2457" s="5">
        <v>1.86036351</v>
      </c>
      <c r="M2457" s="5">
        <v>8.761317</v>
      </c>
      <c r="N2457" s="5" t="s">
        <v>42</v>
      </c>
      <c r="O2457" s="5" t="s">
        <v>42</v>
      </c>
      <c r="P2457" s="5">
        <v>1.2262900000000001</v>
      </c>
      <c r="Q2457" s="5">
        <v>6.8387099999999998</v>
      </c>
      <c r="R2457" s="5">
        <v>6.8387099999999998</v>
      </c>
      <c r="S2457" s="1" t="s">
        <v>315</v>
      </c>
      <c r="T2457" s="7">
        <v>420109</v>
      </c>
      <c r="U2457" s="7">
        <v>431837</v>
      </c>
      <c r="V2457" s="7">
        <v>400014</v>
      </c>
      <c r="W2457" s="7">
        <v>357973</v>
      </c>
      <c r="X2457" s="7">
        <v>399351</v>
      </c>
      <c r="Y2457" s="7">
        <v>404201</v>
      </c>
      <c r="Z2457" s="7">
        <v>411923</v>
      </c>
      <c r="AA2457" s="7">
        <v>420109</v>
      </c>
      <c r="AB2457" s="5">
        <v>29.835999999999999</v>
      </c>
      <c r="AC2457" s="5">
        <v>29.449000000000002</v>
      </c>
      <c r="AD2457" s="5">
        <v>17.323</v>
      </c>
      <c r="AE2457" s="8">
        <v>16.54</v>
      </c>
      <c r="AF2457" s="7">
        <v>26013892</v>
      </c>
      <c r="AG2457" s="7">
        <v>25962187</v>
      </c>
      <c r="AH2457" s="7">
        <v>25832567</v>
      </c>
      <c r="AI2457" s="5">
        <v>70.42</v>
      </c>
      <c r="AJ2457" s="7">
        <v>197</v>
      </c>
      <c r="AK2457" s="7">
        <v>18312422</v>
      </c>
      <c r="AL2457" s="6">
        <v>389.871464</v>
      </c>
      <c r="AM2457" s="7">
        <v>23494097</v>
      </c>
      <c r="AN2457" s="5">
        <v>90.348519999999994</v>
      </c>
    </row>
    <row r="2458" spans="1:40" x14ac:dyDescent="0.3">
      <c r="A2458" s="4" t="s">
        <v>2507</v>
      </c>
      <c r="B2458" s="2">
        <v>4004095</v>
      </c>
      <c r="C2458" s="1" t="s">
        <v>54</v>
      </c>
      <c r="D2458" s="5">
        <v>448.08308721999998</v>
      </c>
      <c r="E2458" s="6">
        <v>614.28308700000002</v>
      </c>
      <c r="F2458" s="6">
        <v>614.28308700000002</v>
      </c>
      <c r="G2458" s="5">
        <v>-0.89200000000000002</v>
      </c>
      <c r="H2458" s="5" t="s">
        <v>799</v>
      </c>
      <c r="I2458" s="5">
        <v>-0.89200000000000002</v>
      </c>
      <c r="J2458" s="5" t="s">
        <v>799</v>
      </c>
      <c r="K2458" s="5" t="s">
        <v>799</v>
      </c>
      <c r="L2458" s="5" t="s">
        <v>799</v>
      </c>
      <c r="M2458" s="5">
        <v>30.046512</v>
      </c>
      <c r="N2458" s="5" t="s">
        <v>42</v>
      </c>
      <c r="O2458" s="5" t="s">
        <v>42</v>
      </c>
      <c r="P2458" s="5">
        <v>0.30401</v>
      </c>
      <c r="Q2458" s="5" t="s">
        <v>799</v>
      </c>
      <c r="R2458" s="5">
        <v>-3.2557740000000002</v>
      </c>
      <c r="S2458" s="1" t="s">
        <v>49</v>
      </c>
      <c r="T2458" s="7">
        <v>2015400</v>
      </c>
      <c r="U2458" s="7">
        <v>1979900</v>
      </c>
      <c r="V2458" s="7">
        <v>2054400</v>
      </c>
      <c r="W2458" s="7">
        <v>2026300</v>
      </c>
      <c r="X2458" s="7">
        <v>2020600</v>
      </c>
      <c r="Y2458" s="7">
        <v>1988200</v>
      </c>
      <c r="Z2458" s="7">
        <v>1986800</v>
      </c>
      <c r="AA2458" s="7">
        <v>2015400</v>
      </c>
      <c r="AB2458" s="5">
        <v>27.632000000000001</v>
      </c>
      <c r="AC2458" s="5">
        <v>29.515999999999998</v>
      </c>
      <c r="AD2458" s="5">
        <v>-12.821</v>
      </c>
      <c r="AE2458" s="5">
        <v>-10.695</v>
      </c>
      <c r="AF2458" s="7">
        <v>69362707</v>
      </c>
      <c r="AG2458" s="7">
        <v>69335500</v>
      </c>
      <c r="AH2458" s="7">
        <v>68394159</v>
      </c>
      <c r="AI2458" s="8">
        <v>84.43</v>
      </c>
      <c r="AJ2458" s="7">
        <v>207</v>
      </c>
      <c r="AK2458" s="7">
        <v>58561881</v>
      </c>
      <c r="AL2458" s="6">
        <v>378.30975100000001</v>
      </c>
      <c r="AM2458" s="7">
        <v>66412447</v>
      </c>
      <c r="AN2458" s="5">
        <v>95.746619999999993</v>
      </c>
    </row>
    <row r="2459" spans="1:40" x14ac:dyDescent="0.3">
      <c r="A2459" s="4" t="s">
        <v>2508</v>
      </c>
      <c r="B2459" s="2">
        <v>4121419</v>
      </c>
      <c r="C2459" s="1" t="s">
        <v>41</v>
      </c>
      <c r="D2459" s="5">
        <v>559.1679216</v>
      </c>
      <c r="E2459" s="6">
        <v>3338.789921</v>
      </c>
      <c r="F2459" s="6" t="s">
        <v>42</v>
      </c>
      <c r="G2459" s="5">
        <v>-0.53700000000000003</v>
      </c>
      <c r="H2459" s="5" t="s">
        <v>42</v>
      </c>
      <c r="I2459" s="5">
        <v>-0.53700000000000003</v>
      </c>
      <c r="J2459" s="5" t="s">
        <v>42</v>
      </c>
      <c r="K2459" s="5" t="s">
        <v>42</v>
      </c>
      <c r="L2459" s="5" t="s">
        <v>42</v>
      </c>
      <c r="M2459" s="5" t="s">
        <v>42</v>
      </c>
      <c r="N2459" s="5" t="s">
        <v>42</v>
      </c>
      <c r="O2459" s="5" t="s">
        <v>42</v>
      </c>
      <c r="P2459" s="5" t="s">
        <v>42</v>
      </c>
      <c r="Q2459" s="5" t="s">
        <v>42</v>
      </c>
      <c r="R2459" s="5" t="s">
        <v>42</v>
      </c>
      <c r="S2459" s="1" t="s">
        <v>49</v>
      </c>
      <c r="T2459" s="7">
        <v>1110120</v>
      </c>
      <c r="U2459" s="7">
        <v>1191263</v>
      </c>
      <c r="V2459" s="7">
        <v>1282233</v>
      </c>
      <c r="W2459" s="7">
        <v>1304028</v>
      </c>
      <c r="X2459" s="7">
        <v>1089650</v>
      </c>
      <c r="Y2459" s="7">
        <v>1102216</v>
      </c>
      <c r="Z2459" s="7">
        <v>1108669</v>
      </c>
      <c r="AA2459" s="7">
        <v>1110120</v>
      </c>
      <c r="AB2459" s="5">
        <v>53.890999999999998</v>
      </c>
      <c r="AC2459" s="5">
        <v>57.674999999999997</v>
      </c>
      <c r="AD2459" s="5">
        <v>23.123000000000001</v>
      </c>
      <c r="AE2459" s="5">
        <v>24.515000000000001</v>
      </c>
      <c r="AF2459" s="7">
        <v>118476944</v>
      </c>
      <c r="AG2459" s="7">
        <v>118477091</v>
      </c>
      <c r="AH2459" s="7">
        <v>116487985</v>
      </c>
      <c r="AI2459" s="5">
        <v>48.88</v>
      </c>
      <c r="AJ2459" s="7">
        <v>204</v>
      </c>
      <c r="AK2459" s="7">
        <v>57903101</v>
      </c>
      <c r="AL2459" s="6" t="s">
        <v>42</v>
      </c>
      <c r="AM2459" s="7">
        <v>76121029</v>
      </c>
      <c r="AN2459" s="5">
        <v>64.254630000000006</v>
      </c>
    </row>
    <row r="2460" spans="1:40" x14ac:dyDescent="0.3">
      <c r="A2460" s="4" t="s">
        <v>2509</v>
      </c>
      <c r="B2460" s="2">
        <v>4252469</v>
      </c>
      <c r="C2460" s="1" t="s">
        <v>54</v>
      </c>
      <c r="D2460" s="5">
        <v>561.53465136</v>
      </c>
      <c r="E2460" s="6" t="s">
        <v>42</v>
      </c>
      <c r="F2460" s="6">
        <v>-844.15334899999993</v>
      </c>
      <c r="G2460" s="5">
        <v>-0.15</v>
      </c>
      <c r="H2460" s="5" t="s">
        <v>799</v>
      </c>
      <c r="I2460" s="5">
        <v>-0.15</v>
      </c>
      <c r="J2460" s="5" t="s">
        <v>799</v>
      </c>
      <c r="K2460" s="5">
        <v>1.0608678</v>
      </c>
      <c r="L2460" s="5">
        <v>0.60193727000000008</v>
      </c>
      <c r="M2460" s="5" t="s">
        <v>799</v>
      </c>
      <c r="N2460" s="5" t="s">
        <v>799</v>
      </c>
      <c r="O2460" s="5" t="s">
        <v>799</v>
      </c>
      <c r="P2460" s="5" t="s">
        <v>42</v>
      </c>
      <c r="Q2460" s="5" t="s">
        <v>42</v>
      </c>
      <c r="R2460" s="5" t="s">
        <v>799</v>
      </c>
      <c r="S2460" s="1" t="s">
        <v>49</v>
      </c>
      <c r="T2460" s="7">
        <v>1498301</v>
      </c>
      <c r="U2460" s="7">
        <v>1449311</v>
      </c>
      <c r="V2460" s="7">
        <v>1433047</v>
      </c>
      <c r="W2460" s="7">
        <v>1258072</v>
      </c>
      <c r="X2460" s="7">
        <v>1629683</v>
      </c>
      <c r="Y2460" s="7">
        <v>1574307</v>
      </c>
      <c r="Z2460" s="7">
        <v>1534096</v>
      </c>
      <c r="AA2460" s="7">
        <v>1498301</v>
      </c>
      <c r="AB2460" s="5" t="s">
        <v>42</v>
      </c>
      <c r="AC2460" s="5" t="s">
        <v>42</v>
      </c>
      <c r="AD2460" s="5" t="s">
        <v>42</v>
      </c>
      <c r="AE2460" s="5" t="s">
        <v>42</v>
      </c>
      <c r="AF2460" s="7">
        <v>53751000</v>
      </c>
      <c r="AG2460" s="7">
        <v>53707000</v>
      </c>
      <c r="AH2460" s="7">
        <v>52415000</v>
      </c>
      <c r="AI2460" s="5">
        <v>71.239999999999995</v>
      </c>
      <c r="AJ2460" s="7">
        <v>222</v>
      </c>
      <c r="AK2460" s="7">
        <v>38318285</v>
      </c>
      <c r="AL2460" s="6">
        <v>400.04289499999999</v>
      </c>
      <c r="AM2460" s="7">
        <v>41583882</v>
      </c>
      <c r="AN2460" s="5">
        <v>77.312370000000001</v>
      </c>
    </row>
    <row r="2461" spans="1:40" x14ac:dyDescent="0.3">
      <c r="A2461" s="4" t="s">
        <v>2510</v>
      </c>
      <c r="B2461" s="2">
        <v>103348</v>
      </c>
      <c r="C2461" s="1" t="s">
        <v>41</v>
      </c>
      <c r="D2461" s="5">
        <v>518.57843464999996</v>
      </c>
      <c r="E2461" s="6">
        <v>524.92766400000005</v>
      </c>
      <c r="F2461" s="6">
        <v>524.92743500000006</v>
      </c>
      <c r="G2461" s="5">
        <v>0.498</v>
      </c>
      <c r="H2461" s="5">
        <v>20.733202666044399</v>
      </c>
      <c r="I2461" s="5">
        <v>0.498</v>
      </c>
      <c r="J2461" s="5">
        <v>20.733202666044399</v>
      </c>
      <c r="K2461" s="5">
        <v>1.0229341611959299</v>
      </c>
      <c r="L2461" s="5">
        <v>1.0098169638857</v>
      </c>
      <c r="M2461" s="5">
        <v>12.300649377064699</v>
      </c>
      <c r="N2461" s="5" t="s">
        <v>42</v>
      </c>
      <c r="O2461" s="5" t="s">
        <v>42</v>
      </c>
      <c r="P2461" s="5">
        <v>0.53612199999999999</v>
      </c>
      <c r="Q2461" s="5">
        <v>14.992716</v>
      </c>
      <c r="R2461" s="5">
        <v>14.992358114129001</v>
      </c>
      <c r="S2461" s="1" t="s">
        <v>49</v>
      </c>
      <c r="T2461" s="7">
        <v>927338</v>
      </c>
      <c r="U2461" s="7">
        <v>848220</v>
      </c>
      <c r="V2461" s="7">
        <v>816466</v>
      </c>
      <c r="W2461" s="7">
        <v>777819</v>
      </c>
      <c r="X2461" s="7">
        <v>979117</v>
      </c>
      <c r="Y2461" s="7">
        <v>961307</v>
      </c>
      <c r="Z2461" s="7">
        <v>943730</v>
      </c>
      <c r="AA2461" s="7">
        <v>927338</v>
      </c>
      <c r="AB2461" s="5">
        <v>0.74199999999999999</v>
      </c>
      <c r="AC2461" s="8">
        <v>3.4279999999999999</v>
      </c>
      <c r="AD2461" s="8">
        <v>1.079</v>
      </c>
      <c r="AE2461" s="8">
        <v>3.5760000000000001</v>
      </c>
      <c r="AF2461" s="7">
        <v>33728675</v>
      </c>
      <c r="AG2461" s="7">
        <v>33436857</v>
      </c>
      <c r="AH2461" s="7">
        <v>33203823</v>
      </c>
      <c r="AI2461" s="5">
        <v>30.24</v>
      </c>
      <c r="AJ2461" s="7">
        <v>129</v>
      </c>
      <c r="AK2461" s="7">
        <v>10250557</v>
      </c>
      <c r="AL2461" s="6">
        <v>157.551061</v>
      </c>
      <c r="AM2461" s="7">
        <v>15577353</v>
      </c>
      <c r="AN2461" s="5">
        <v>45.956760000000003</v>
      </c>
    </row>
    <row r="2462" spans="1:40" x14ac:dyDescent="0.3">
      <c r="A2462" s="4" t="s">
        <v>2511</v>
      </c>
      <c r="B2462" s="2">
        <v>100134</v>
      </c>
      <c r="C2462" s="1" t="s">
        <v>41</v>
      </c>
      <c r="D2462" s="5">
        <v>477.89787899999999</v>
      </c>
      <c r="E2462" s="6" t="s">
        <v>42</v>
      </c>
      <c r="F2462" s="6">
        <v>271.43887899999999</v>
      </c>
      <c r="G2462" s="5">
        <v>0.53</v>
      </c>
      <c r="H2462" s="5">
        <v>14.5663265306122</v>
      </c>
      <c r="I2462" s="5">
        <v>0.53</v>
      </c>
      <c r="J2462" s="5">
        <v>14.5663265306122</v>
      </c>
      <c r="K2462" s="5">
        <v>1.29899169779924</v>
      </c>
      <c r="L2462" s="5">
        <v>1.2146768450412</v>
      </c>
      <c r="M2462" s="5">
        <v>61.266094000000002</v>
      </c>
      <c r="N2462" s="5" t="s">
        <v>42</v>
      </c>
      <c r="O2462" s="5" t="s">
        <v>42</v>
      </c>
      <c r="P2462" s="5" t="s">
        <v>42</v>
      </c>
      <c r="Q2462" s="5" t="s">
        <v>42</v>
      </c>
      <c r="R2462" s="5" t="s">
        <v>42</v>
      </c>
      <c r="S2462" s="1" t="s">
        <v>49</v>
      </c>
      <c r="T2462" s="7">
        <v>133949</v>
      </c>
      <c r="U2462" s="7">
        <v>149340</v>
      </c>
      <c r="V2462" s="7">
        <v>141249</v>
      </c>
      <c r="W2462" s="7">
        <v>131668</v>
      </c>
      <c r="X2462" s="7">
        <v>138989</v>
      </c>
      <c r="Y2462" s="7">
        <v>135821</v>
      </c>
      <c r="Z2462" s="7">
        <v>133491</v>
      </c>
      <c r="AA2462" s="7">
        <v>133949</v>
      </c>
      <c r="AB2462" s="5" t="s">
        <v>42</v>
      </c>
      <c r="AC2462" s="5" t="s">
        <v>42</v>
      </c>
      <c r="AD2462" s="5" t="s">
        <v>42</v>
      </c>
      <c r="AE2462" s="5" t="s">
        <v>42</v>
      </c>
      <c r="AF2462" s="7">
        <v>16733652</v>
      </c>
      <c r="AG2462" s="7">
        <v>16723264</v>
      </c>
      <c r="AH2462" s="7">
        <v>17049496</v>
      </c>
      <c r="AI2462" s="8">
        <v>49.9</v>
      </c>
      <c r="AJ2462" s="7">
        <v>132</v>
      </c>
      <c r="AK2462" s="7">
        <v>8353214</v>
      </c>
      <c r="AL2462" s="6">
        <v>238.48425900000001</v>
      </c>
      <c r="AM2462" s="7">
        <v>16230884</v>
      </c>
      <c r="AN2462" s="5">
        <v>96.964590000000001</v>
      </c>
    </row>
    <row r="2463" spans="1:40" x14ac:dyDescent="0.3">
      <c r="A2463" s="4" t="s">
        <v>2512</v>
      </c>
      <c r="B2463" s="2">
        <v>1020405</v>
      </c>
      <c r="C2463" s="1" t="s">
        <v>41</v>
      </c>
      <c r="D2463" s="5">
        <v>513.02523051000003</v>
      </c>
      <c r="E2463" s="6" t="s">
        <v>42</v>
      </c>
      <c r="F2463" s="6">
        <v>417.40623099999999</v>
      </c>
      <c r="G2463" s="5">
        <v>-0.434</v>
      </c>
      <c r="H2463" s="5">
        <v>49.834951456310698</v>
      </c>
      <c r="I2463" s="5">
        <v>-0.434</v>
      </c>
      <c r="J2463" s="5">
        <v>49.834951456310698</v>
      </c>
      <c r="K2463" s="5">
        <v>1.4164691121136599</v>
      </c>
      <c r="L2463" s="5">
        <v>1.0799372737663899</v>
      </c>
      <c r="M2463" s="5">
        <v>11.626274</v>
      </c>
      <c r="N2463" s="5" t="s">
        <v>42</v>
      </c>
      <c r="O2463" s="5" t="s">
        <v>42</v>
      </c>
      <c r="P2463" s="5" t="s">
        <v>42</v>
      </c>
      <c r="Q2463" s="5" t="s">
        <v>42</v>
      </c>
      <c r="R2463" s="5" t="s">
        <v>42</v>
      </c>
      <c r="S2463" s="1" t="s">
        <v>49</v>
      </c>
      <c r="T2463" s="7">
        <v>100887</v>
      </c>
      <c r="U2463" s="7">
        <v>107594</v>
      </c>
      <c r="V2463" s="7">
        <v>98118</v>
      </c>
      <c r="W2463" s="7">
        <v>95843</v>
      </c>
      <c r="X2463" s="7">
        <v>113627</v>
      </c>
      <c r="Y2463" s="7">
        <v>93630</v>
      </c>
      <c r="Z2463" s="7">
        <v>96821</v>
      </c>
      <c r="AA2463" s="7">
        <v>100887</v>
      </c>
      <c r="AB2463" s="5" t="s">
        <v>42</v>
      </c>
      <c r="AC2463" s="5" t="s">
        <v>42</v>
      </c>
      <c r="AD2463" s="5" t="s">
        <v>42</v>
      </c>
      <c r="AE2463" s="5" t="s">
        <v>42</v>
      </c>
      <c r="AF2463" s="7">
        <v>9994648</v>
      </c>
      <c r="AG2463" s="7">
        <v>7057258</v>
      </c>
      <c r="AH2463" s="7">
        <v>7040852</v>
      </c>
      <c r="AI2463" s="5">
        <v>29.41</v>
      </c>
      <c r="AJ2463" s="7">
        <v>107</v>
      </c>
      <c r="AK2463" s="7">
        <v>2939883</v>
      </c>
      <c r="AL2463" s="6">
        <v>150.90419399999999</v>
      </c>
      <c r="AM2463" s="7">
        <v>9197245</v>
      </c>
      <c r="AN2463" s="5">
        <v>92.021709999999999</v>
      </c>
    </row>
    <row r="2464" spans="1:40" x14ac:dyDescent="0.3">
      <c r="A2464" s="4" t="s">
        <v>2513</v>
      </c>
      <c r="B2464" s="2">
        <v>4142766</v>
      </c>
      <c r="C2464" s="1" t="s">
        <v>54</v>
      </c>
      <c r="D2464" s="5">
        <v>501.20372049999997</v>
      </c>
      <c r="E2464" s="6">
        <v>1027.3037200000001</v>
      </c>
      <c r="F2464" s="6" t="s">
        <v>42</v>
      </c>
      <c r="G2464" s="8">
        <v>2.06</v>
      </c>
      <c r="H2464" s="5" t="s">
        <v>799</v>
      </c>
      <c r="I2464" s="8">
        <v>2.06</v>
      </c>
      <c r="J2464" s="5" t="s">
        <v>799</v>
      </c>
      <c r="K2464" s="5" t="s">
        <v>799</v>
      </c>
      <c r="L2464" s="5">
        <v>0.98435671000000002</v>
      </c>
      <c r="M2464" s="5">
        <v>3.5144380000000002</v>
      </c>
      <c r="N2464" s="5" t="s">
        <v>42</v>
      </c>
      <c r="O2464" s="5" t="s">
        <v>42</v>
      </c>
      <c r="P2464" s="5">
        <v>0.91275300000000004</v>
      </c>
      <c r="Q2464" s="5" t="s">
        <v>799</v>
      </c>
      <c r="R2464" s="5" t="s">
        <v>799</v>
      </c>
      <c r="S2464" s="1" t="s">
        <v>49</v>
      </c>
      <c r="T2464" s="7">
        <v>1049300</v>
      </c>
      <c r="U2464" s="7">
        <v>1117500</v>
      </c>
      <c r="V2464" s="7">
        <v>1773600</v>
      </c>
      <c r="W2464" s="7">
        <v>1577300</v>
      </c>
      <c r="X2464" s="7">
        <v>1125500</v>
      </c>
      <c r="Y2464" s="7">
        <v>1102200</v>
      </c>
      <c r="Z2464" s="7">
        <v>1185400</v>
      </c>
      <c r="AA2464" s="7">
        <v>1049300</v>
      </c>
      <c r="AB2464" s="5">
        <v>23.082000000000001</v>
      </c>
      <c r="AC2464" s="5">
        <v>25.792999999999999</v>
      </c>
      <c r="AD2464" s="5">
        <v>-6.7380000000000004</v>
      </c>
      <c r="AE2464" s="5">
        <v>-0.42599999999999999</v>
      </c>
      <c r="AF2464" s="7">
        <v>54100000</v>
      </c>
      <c r="AG2464" s="7">
        <v>52900000</v>
      </c>
      <c r="AH2464" s="7">
        <v>51837164</v>
      </c>
      <c r="AI2464" s="5">
        <v>58.89</v>
      </c>
      <c r="AJ2464" s="7">
        <v>160</v>
      </c>
      <c r="AK2464" s="7">
        <v>31909937</v>
      </c>
      <c r="AL2464" s="6">
        <v>295.16691700000001</v>
      </c>
      <c r="AM2464" s="7">
        <v>53218783</v>
      </c>
      <c r="AN2464" s="5">
        <v>98.218289999999996</v>
      </c>
    </row>
    <row r="2465" spans="1:40" x14ac:dyDescent="0.3">
      <c r="A2465" s="4" t="s">
        <v>2514</v>
      </c>
      <c r="B2465" s="2">
        <v>1027751</v>
      </c>
      <c r="C2465" s="1" t="s">
        <v>41</v>
      </c>
      <c r="D2465" s="5">
        <v>527.56280075999996</v>
      </c>
      <c r="E2465" s="6" t="s">
        <v>42</v>
      </c>
      <c r="F2465" s="6">
        <v>479.21380099999999</v>
      </c>
      <c r="G2465" s="5">
        <v>0.33600000000000002</v>
      </c>
      <c r="H2465" s="5">
        <v>12.664</v>
      </c>
      <c r="I2465" s="5">
        <v>0.33600000000000002</v>
      </c>
      <c r="J2465" s="5">
        <v>12.664</v>
      </c>
      <c r="K2465" s="5">
        <v>1.22861601123439</v>
      </c>
      <c r="L2465" s="5">
        <v>0.98929587538043195</v>
      </c>
      <c r="M2465" s="5">
        <v>11.884384000000001</v>
      </c>
      <c r="N2465" s="5" t="s">
        <v>42</v>
      </c>
      <c r="O2465" s="5" t="s">
        <v>42</v>
      </c>
      <c r="P2465" s="5" t="s">
        <v>42</v>
      </c>
      <c r="Q2465" s="5" t="s">
        <v>42</v>
      </c>
      <c r="R2465" s="5" t="s">
        <v>42</v>
      </c>
      <c r="S2465" s="1" t="s">
        <v>49</v>
      </c>
      <c r="T2465" s="7">
        <v>159650</v>
      </c>
      <c r="U2465" s="7">
        <v>124388</v>
      </c>
      <c r="V2465" s="7">
        <v>77628</v>
      </c>
      <c r="W2465" s="7">
        <v>63346</v>
      </c>
      <c r="X2465" s="7">
        <v>197905</v>
      </c>
      <c r="Y2465" s="7">
        <v>199145</v>
      </c>
      <c r="Z2465" s="7">
        <v>176353</v>
      </c>
      <c r="AA2465" s="7">
        <v>159650</v>
      </c>
      <c r="AB2465" s="5" t="s">
        <v>42</v>
      </c>
      <c r="AC2465" s="5" t="s">
        <v>42</v>
      </c>
      <c r="AD2465" s="5" t="s">
        <v>42</v>
      </c>
      <c r="AE2465" s="5" t="s">
        <v>42</v>
      </c>
      <c r="AF2465" s="7">
        <v>33326772</v>
      </c>
      <c r="AG2465" s="7">
        <v>33214522</v>
      </c>
      <c r="AH2465" s="7">
        <v>19907290</v>
      </c>
      <c r="AI2465" s="5">
        <v>48.16</v>
      </c>
      <c r="AJ2465" s="7">
        <v>144</v>
      </c>
      <c r="AK2465" s="7">
        <v>16049439</v>
      </c>
      <c r="AL2465" s="6">
        <v>254.06261900000001</v>
      </c>
      <c r="AM2465" s="7">
        <v>27036641</v>
      </c>
      <c r="AN2465" s="5">
        <v>81.125889999999998</v>
      </c>
    </row>
    <row r="2466" spans="1:40" x14ac:dyDescent="0.3">
      <c r="A2466" s="4" t="s">
        <v>2515</v>
      </c>
      <c r="B2466" s="2">
        <v>4400396</v>
      </c>
      <c r="C2466" s="1" t="s">
        <v>54</v>
      </c>
      <c r="D2466" s="5">
        <v>463.64524392999999</v>
      </c>
      <c r="E2466" s="6">
        <v>1879.872243</v>
      </c>
      <c r="F2466" s="6" t="s">
        <v>42</v>
      </c>
      <c r="G2466" s="8">
        <v>1.24</v>
      </c>
      <c r="H2466" s="5">
        <v>5.0489790000000001</v>
      </c>
      <c r="I2466" s="8">
        <v>1.24</v>
      </c>
      <c r="J2466" s="5">
        <v>5.0489790000000001</v>
      </c>
      <c r="K2466" s="5" t="s">
        <v>799</v>
      </c>
      <c r="L2466" s="5" t="s">
        <v>799</v>
      </c>
      <c r="M2466" s="5">
        <v>3.995533</v>
      </c>
      <c r="N2466" s="5" t="s">
        <v>42</v>
      </c>
      <c r="O2466" s="5" t="s">
        <v>42</v>
      </c>
      <c r="P2466" s="5">
        <v>2.309885</v>
      </c>
      <c r="Q2466" s="5">
        <v>8.5153409999999994</v>
      </c>
      <c r="R2466" s="5">
        <v>8.5153409999999994</v>
      </c>
      <c r="S2466" s="1" t="s">
        <v>49</v>
      </c>
      <c r="T2466" s="7">
        <v>831068</v>
      </c>
      <c r="U2466" s="7">
        <v>909402</v>
      </c>
      <c r="V2466" s="7">
        <v>896167</v>
      </c>
      <c r="W2466" s="7">
        <v>689268</v>
      </c>
      <c r="X2466" s="7">
        <v>813838</v>
      </c>
      <c r="Y2466" s="7">
        <v>821388</v>
      </c>
      <c r="Z2466" s="7">
        <v>823536</v>
      </c>
      <c r="AA2466" s="7">
        <v>831068</v>
      </c>
      <c r="AB2466" s="5">
        <v>48.052</v>
      </c>
      <c r="AC2466" s="5">
        <v>47.689</v>
      </c>
      <c r="AD2466" s="5">
        <v>27.004999999999999</v>
      </c>
      <c r="AE2466" s="5">
        <v>27.126000000000001</v>
      </c>
      <c r="AF2466" s="7">
        <v>15273565</v>
      </c>
      <c r="AG2466" s="7">
        <v>15299270</v>
      </c>
      <c r="AH2466" s="7">
        <v>15484512</v>
      </c>
      <c r="AI2466" s="5">
        <v>98.92</v>
      </c>
      <c r="AJ2466" s="7">
        <v>220</v>
      </c>
      <c r="AK2466" s="7">
        <v>15082337</v>
      </c>
      <c r="AL2466" s="6">
        <v>458.65386799999999</v>
      </c>
      <c r="AM2466" s="7">
        <v>14869991</v>
      </c>
      <c r="AN2466" s="5">
        <v>97.530690000000007</v>
      </c>
    </row>
    <row r="2467" spans="1:40" x14ac:dyDescent="0.3">
      <c r="A2467" s="4" t="s">
        <v>2516</v>
      </c>
      <c r="B2467" s="2">
        <v>29637999</v>
      </c>
      <c r="C2467" s="1" t="s">
        <v>41</v>
      </c>
      <c r="D2467" s="5">
        <v>474.79882719</v>
      </c>
      <c r="E2467" s="6">
        <v>614.21982700000001</v>
      </c>
      <c r="F2467" s="6" t="s">
        <v>42</v>
      </c>
      <c r="G2467" s="5">
        <v>-1.125</v>
      </c>
      <c r="H2467" s="5" t="s">
        <v>799</v>
      </c>
      <c r="I2467" s="5">
        <v>-1.125</v>
      </c>
      <c r="J2467" s="5" t="s">
        <v>799</v>
      </c>
      <c r="K2467" s="5" t="s">
        <v>799</v>
      </c>
      <c r="L2467" s="5">
        <v>0.93664540000000007</v>
      </c>
      <c r="M2467" s="5">
        <v>9.1130820000000003</v>
      </c>
      <c r="N2467" s="5" t="s">
        <v>42</v>
      </c>
      <c r="O2467" s="5" t="s">
        <v>42</v>
      </c>
      <c r="P2467" s="5">
        <v>2.4007399999999999</v>
      </c>
      <c r="Q2467" s="5">
        <v>17.596397</v>
      </c>
      <c r="R2467" s="5">
        <v>17.596397</v>
      </c>
      <c r="S2467" s="1" t="s">
        <v>49</v>
      </c>
      <c r="T2467" s="7">
        <v>251415</v>
      </c>
      <c r="U2467" s="7">
        <v>222653</v>
      </c>
      <c r="V2467" s="7">
        <v>166154</v>
      </c>
      <c r="W2467" s="7">
        <v>118317</v>
      </c>
      <c r="X2467" s="7">
        <v>255846</v>
      </c>
      <c r="Y2467" s="7">
        <v>258474</v>
      </c>
      <c r="Z2467" s="7">
        <v>255694</v>
      </c>
      <c r="AA2467" s="7">
        <v>251415</v>
      </c>
      <c r="AB2467" s="5">
        <v>86.182000000000002</v>
      </c>
      <c r="AC2467" s="5">
        <v>84.691999999999993</v>
      </c>
      <c r="AD2467" s="8">
        <v>8.2889999999999997</v>
      </c>
      <c r="AE2467" s="8">
        <v>12.978999999999999</v>
      </c>
      <c r="AF2467" s="7">
        <v>115443795</v>
      </c>
      <c r="AG2467" s="7">
        <v>117053339</v>
      </c>
      <c r="AH2467" s="7">
        <v>116281962</v>
      </c>
      <c r="AI2467" s="5">
        <v>34.39</v>
      </c>
      <c r="AJ2467" s="7">
        <v>155</v>
      </c>
      <c r="AK2467" s="7">
        <v>39729509</v>
      </c>
      <c r="AL2467" s="6">
        <v>163.28828100000001</v>
      </c>
      <c r="AM2467" s="7">
        <v>44382895</v>
      </c>
      <c r="AN2467" s="5">
        <v>38.419159999999998</v>
      </c>
    </row>
    <row r="2468" spans="1:40" x14ac:dyDescent="0.3">
      <c r="A2468" s="4" t="s">
        <v>2517</v>
      </c>
      <c r="B2468" s="2">
        <v>4206664</v>
      </c>
      <c r="C2468" s="1" t="s">
        <v>54</v>
      </c>
      <c r="D2468" s="5">
        <v>373.838976</v>
      </c>
      <c r="E2468" s="6">
        <v>3363.838976</v>
      </c>
      <c r="F2468" s="6">
        <v>3373.838976</v>
      </c>
      <c r="G2468" s="5">
        <v>0.06</v>
      </c>
      <c r="H2468" s="5" t="s">
        <v>799</v>
      </c>
      <c r="I2468" s="5">
        <v>0.06</v>
      </c>
      <c r="J2468" s="5" t="s">
        <v>799</v>
      </c>
      <c r="K2468" s="5" t="s">
        <v>799</v>
      </c>
      <c r="L2468" s="5">
        <v>0.230190320689656</v>
      </c>
      <c r="M2468" s="5">
        <v>14.933332999999999</v>
      </c>
      <c r="N2468" s="5" t="s">
        <v>42</v>
      </c>
      <c r="O2468" s="5" t="s">
        <v>42</v>
      </c>
      <c r="P2468" s="5">
        <v>0.60283900000000001</v>
      </c>
      <c r="Q2468" s="5">
        <v>8.8755649999999999</v>
      </c>
      <c r="R2468" s="5">
        <v>23.593279552447601</v>
      </c>
      <c r="S2468" s="1" t="s">
        <v>49</v>
      </c>
      <c r="T2468" s="7">
        <v>5647000</v>
      </c>
      <c r="U2468" s="7">
        <v>6885000</v>
      </c>
      <c r="V2468" s="7">
        <v>8035000</v>
      </c>
      <c r="W2468" s="7">
        <v>6357000</v>
      </c>
      <c r="X2468" s="7">
        <v>5592000</v>
      </c>
      <c r="Y2468" s="7">
        <v>5639000</v>
      </c>
      <c r="Z2468" s="7">
        <v>5644000</v>
      </c>
      <c r="AA2468" s="7">
        <v>5647000</v>
      </c>
      <c r="AB2468" s="5">
        <v>34.988999999999997</v>
      </c>
      <c r="AC2468" s="5">
        <v>34.695</v>
      </c>
      <c r="AD2468" s="8">
        <v>3.3359999999999999</v>
      </c>
      <c r="AE2468" s="8">
        <v>3.9780000000000002</v>
      </c>
      <c r="AF2468" s="7">
        <v>111258655</v>
      </c>
      <c r="AG2468" s="7">
        <v>111243246</v>
      </c>
      <c r="AH2468" s="7">
        <v>110484931</v>
      </c>
      <c r="AI2468" s="5">
        <v>82.95</v>
      </c>
      <c r="AJ2468" s="7">
        <v>233</v>
      </c>
      <c r="AK2468" s="7">
        <v>92295144</v>
      </c>
      <c r="AL2468" s="6">
        <v>310.11168300000003</v>
      </c>
      <c r="AM2468" s="7">
        <v>90259297</v>
      </c>
      <c r="AN2468" s="5">
        <v>81.123490000000004</v>
      </c>
    </row>
    <row r="2469" spans="1:40" x14ac:dyDescent="0.3">
      <c r="A2469" s="4" t="s">
        <v>2518</v>
      </c>
      <c r="B2469" s="2">
        <v>5727003</v>
      </c>
      <c r="C2469" s="1" t="s">
        <v>54</v>
      </c>
      <c r="D2469" s="5">
        <v>518.1547703</v>
      </c>
      <c r="E2469" s="6">
        <v>518.07299999999998</v>
      </c>
      <c r="F2469" s="6" t="s">
        <v>42</v>
      </c>
      <c r="G2469" s="5">
        <v>0.13800000000000001</v>
      </c>
      <c r="H2469" s="5">
        <v>6.3778579999999998</v>
      </c>
      <c r="I2469" s="5">
        <v>0.13800000000000001</v>
      </c>
      <c r="J2469" s="5">
        <v>6.3778579999999998</v>
      </c>
      <c r="K2469" s="5">
        <v>0.84381467999999993</v>
      </c>
      <c r="L2469" s="5">
        <v>0.84381467999999993</v>
      </c>
      <c r="M2469" s="5">
        <v>11.041667</v>
      </c>
      <c r="N2469" s="5" t="s">
        <v>42</v>
      </c>
      <c r="O2469" s="5" t="s">
        <v>42</v>
      </c>
      <c r="P2469" s="5">
        <v>33.610841000000001</v>
      </c>
      <c r="Q2469" s="5" t="s">
        <v>42</v>
      </c>
      <c r="R2469" s="5" t="s">
        <v>42</v>
      </c>
      <c r="S2469" s="1" t="s">
        <v>49</v>
      </c>
      <c r="T2469" s="7">
        <v>15413.866</v>
      </c>
      <c r="U2469" s="7">
        <v>16859.937999999998</v>
      </c>
      <c r="V2469" s="7">
        <v>16287.927</v>
      </c>
      <c r="W2469" s="7">
        <v>18915.332999999999</v>
      </c>
      <c r="X2469" s="7">
        <v>15413.866</v>
      </c>
      <c r="Y2469" s="7">
        <v>16859.937999999998</v>
      </c>
      <c r="Z2469" s="7">
        <v>17455.481</v>
      </c>
      <c r="AA2469" s="7">
        <v>18051.026000000002</v>
      </c>
      <c r="AB2469" s="8">
        <v>100</v>
      </c>
      <c r="AC2469" s="8">
        <v>100</v>
      </c>
      <c r="AD2469" s="5" t="s">
        <v>42</v>
      </c>
      <c r="AE2469" s="5" t="s">
        <v>42</v>
      </c>
      <c r="AF2469" s="7">
        <v>100271847</v>
      </c>
      <c r="AG2469" s="7">
        <v>100271847</v>
      </c>
      <c r="AH2469" s="7">
        <v>103847663</v>
      </c>
      <c r="AI2469" s="5">
        <v>51.14</v>
      </c>
      <c r="AJ2469" s="7">
        <v>101</v>
      </c>
      <c r="AK2469" s="7">
        <v>49996451</v>
      </c>
      <c r="AL2469" s="6">
        <v>264.98119000000003</v>
      </c>
      <c r="AM2469" s="7" t="s">
        <v>42</v>
      </c>
      <c r="AN2469" s="5" t="s">
        <v>42</v>
      </c>
    </row>
    <row r="2470" spans="1:40" x14ac:dyDescent="0.3">
      <c r="A2470" s="4" t="s">
        <v>2519</v>
      </c>
      <c r="B2470" s="2">
        <v>5721734</v>
      </c>
      <c r="C2470" s="1" t="s">
        <v>54</v>
      </c>
      <c r="D2470" s="5">
        <v>514.03050684000004</v>
      </c>
      <c r="E2470" s="6">
        <v>795.58801600000004</v>
      </c>
      <c r="F2470" s="6" t="s">
        <v>42</v>
      </c>
      <c r="G2470" s="5">
        <v>0.14599999999999999</v>
      </c>
      <c r="H2470" s="5">
        <v>9.8181820000000002</v>
      </c>
      <c r="I2470" s="5">
        <v>0.14599999999999999</v>
      </c>
      <c r="J2470" s="5">
        <v>9.8181820000000002</v>
      </c>
      <c r="K2470" s="5">
        <v>0.87670243999999997</v>
      </c>
      <c r="L2470" s="5">
        <v>0.87670243999999997</v>
      </c>
      <c r="M2470" s="5">
        <v>11.941032</v>
      </c>
      <c r="N2470" s="5" t="s">
        <v>42</v>
      </c>
      <c r="O2470" s="5" t="s">
        <v>42</v>
      </c>
      <c r="P2470" s="5">
        <v>19.486460999999998</v>
      </c>
      <c r="Q2470" s="5" t="s">
        <v>42</v>
      </c>
      <c r="R2470" s="5" t="s">
        <v>42</v>
      </c>
      <c r="S2470" s="1" t="s">
        <v>315</v>
      </c>
      <c r="T2470" s="7">
        <v>40395.01</v>
      </c>
      <c r="U2470" s="7">
        <v>41380.154000000002</v>
      </c>
      <c r="V2470" s="7">
        <v>41993</v>
      </c>
      <c r="W2470" s="7">
        <v>44683.769</v>
      </c>
      <c r="X2470" s="7">
        <v>40827.733</v>
      </c>
      <c r="Y2470" s="7">
        <v>40611.370999999999</v>
      </c>
      <c r="Z2470" s="7">
        <v>40395.01</v>
      </c>
      <c r="AA2470" s="7">
        <v>40782.302000000003</v>
      </c>
      <c r="AB2470" s="8">
        <v>100</v>
      </c>
      <c r="AC2470" s="8">
        <v>100</v>
      </c>
      <c r="AD2470" s="5" t="s">
        <v>42</v>
      </c>
      <c r="AE2470" s="5" t="s">
        <v>42</v>
      </c>
      <c r="AF2470" s="7">
        <v>52883797</v>
      </c>
      <c r="AG2470" s="7">
        <v>52883797</v>
      </c>
      <c r="AH2470" s="7">
        <v>52883797</v>
      </c>
      <c r="AI2470" s="5">
        <v>32.92</v>
      </c>
      <c r="AJ2470" s="7">
        <v>107</v>
      </c>
      <c r="AK2470" s="7">
        <v>17409298</v>
      </c>
      <c r="AL2470" s="6">
        <v>169.21837600000001</v>
      </c>
      <c r="AM2470" s="7" t="s">
        <v>42</v>
      </c>
      <c r="AN2470" s="5" t="s">
        <v>42</v>
      </c>
    </row>
    <row r="2471" spans="1:40" x14ac:dyDescent="0.3">
      <c r="A2471" s="4" t="s">
        <v>2520</v>
      </c>
      <c r="B2471" s="2">
        <v>4251328</v>
      </c>
      <c r="C2471" s="1" t="s">
        <v>54</v>
      </c>
      <c r="D2471" s="5">
        <v>407.61453588000001</v>
      </c>
      <c r="E2471" s="6">
        <v>5634.4045349999997</v>
      </c>
      <c r="F2471" s="6">
        <v>5567.4594560000005</v>
      </c>
      <c r="G2471" s="5">
        <v>-0.69299999999999995</v>
      </c>
      <c r="H2471" s="5" t="s">
        <v>799</v>
      </c>
      <c r="I2471" s="5">
        <v>-0.69299999999999995</v>
      </c>
      <c r="J2471" s="5" t="s">
        <v>799</v>
      </c>
      <c r="K2471" s="5">
        <v>0.18835535017000701</v>
      </c>
      <c r="L2471" s="5">
        <v>0.156836026075967</v>
      </c>
      <c r="M2471" s="5">
        <v>3.0582009999999999</v>
      </c>
      <c r="N2471" s="5" t="s">
        <v>42</v>
      </c>
      <c r="O2471" s="5" t="s">
        <v>42</v>
      </c>
      <c r="P2471" s="5">
        <v>6.6465940000000003</v>
      </c>
      <c r="Q2471" s="5">
        <v>16.990596</v>
      </c>
      <c r="R2471" s="5">
        <v>20.903344393920602</v>
      </c>
      <c r="S2471" s="1" t="s">
        <v>49</v>
      </c>
      <c r="T2471" s="7">
        <v>956752</v>
      </c>
      <c r="U2471" s="7">
        <v>1038930</v>
      </c>
      <c r="V2471" s="7">
        <v>903119</v>
      </c>
      <c r="W2471" s="7">
        <v>813153</v>
      </c>
      <c r="X2471" s="7">
        <v>856855</v>
      </c>
      <c r="Y2471" s="7">
        <v>889559</v>
      </c>
      <c r="Z2471" s="7">
        <v>917867</v>
      </c>
      <c r="AA2471" s="7">
        <v>956752</v>
      </c>
      <c r="AB2471" s="5">
        <v>52.624000000000002</v>
      </c>
      <c r="AC2471" s="5">
        <v>46.185000000000002</v>
      </c>
      <c r="AD2471" s="5">
        <v>40.472999999999999</v>
      </c>
      <c r="AE2471" s="5">
        <v>32.619</v>
      </c>
      <c r="AF2471" s="7">
        <v>141232361</v>
      </c>
      <c r="AG2471" s="7">
        <v>141232361</v>
      </c>
      <c r="AH2471" s="7">
        <v>140937702</v>
      </c>
      <c r="AI2471" s="5">
        <v>103.63</v>
      </c>
      <c r="AJ2471" s="7">
        <v>294</v>
      </c>
      <c r="AK2471" s="7">
        <v>146163711</v>
      </c>
      <c r="AL2471" s="6">
        <v>422.41312399999998</v>
      </c>
      <c r="AM2471" s="7">
        <v>130946765</v>
      </c>
      <c r="AN2471" s="5">
        <v>92.841669999999993</v>
      </c>
    </row>
    <row r="2472" spans="1:40" x14ac:dyDescent="0.3">
      <c r="A2472" s="4" t="s">
        <v>2521</v>
      </c>
      <c r="B2472" s="2">
        <v>5722111</v>
      </c>
      <c r="C2472" s="1" t="s">
        <v>54</v>
      </c>
      <c r="D2472" s="5">
        <v>513.49727598000004</v>
      </c>
      <c r="E2472" s="6">
        <v>514.52498500000002</v>
      </c>
      <c r="F2472" s="6" t="s">
        <v>42</v>
      </c>
      <c r="G2472" s="8">
        <v>1.6479999999999999</v>
      </c>
      <c r="H2472" s="5">
        <v>9.6376629999999999</v>
      </c>
      <c r="I2472" s="8">
        <v>1.6479999999999999</v>
      </c>
      <c r="J2472" s="5">
        <v>9.6376629999999999</v>
      </c>
      <c r="K2472" s="5">
        <v>0.85460223000000002</v>
      </c>
      <c r="L2472" s="5">
        <v>0.85460223000000002</v>
      </c>
      <c r="M2472" s="5">
        <v>14.736637</v>
      </c>
      <c r="N2472" s="5" t="s">
        <v>42</v>
      </c>
      <c r="O2472" s="5" t="s">
        <v>42</v>
      </c>
      <c r="P2472" s="5">
        <v>64.388212999999993</v>
      </c>
      <c r="Q2472" s="5" t="s">
        <v>42</v>
      </c>
      <c r="R2472" s="5" t="s">
        <v>42</v>
      </c>
      <c r="S2472" s="1" t="s">
        <v>49</v>
      </c>
      <c r="T2472" s="7">
        <v>8193.5660000000007</v>
      </c>
      <c r="U2472" s="7">
        <v>7731.116</v>
      </c>
      <c r="V2472" s="7">
        <v>6401.93</v>
      </c>
      <c r="W2472" s="7">
        <v>5241.5079999999998</v>
      </c>
      <c r="X2472" s="7">
        <v>7990.9809999999998</v>
      </c>
      <c r="Y2472" s="7">
        <v>8092.2740000000003</v>
      </c>
      <c r="Z2472" s="7">
        <v>8193.5660000000007</v>
      </c>
      <c r="AA2472" s="7">
        <v>8210.0709999999999</v>
      </c>
      <c r="AB2472" s="8">
        <v>100</v>
      </c>
      <c r="AC2472" s="8">
        <v>100</v>
      </c>
      <c r="AD2472" s="5" t="s">
        <v>42</v>
      </c>
      <c r="AE2472" s="5" t="s">
        <v>42</v>
      </c>
      <c r="AF2472" s="7">
        <v>13943973</v>
      </c>
      <c r="AG2472" s="7">
        <v>13943973</v>
      </c>
      <c r="AH2472" s="7">
        <v>13943973</v>
      </c>
      <c r="AI2472" s="8">
        <v>23.5</v>
      </c>
      <c r="AJ2472" s="7">
        <v>77</v>
      </c>
      <c r="AK2472" s="7">
        <v>3194536</v>
      </c>
      <c r="AL2472" s="6">
        <v>120.657624</v>
      </c>
      <c r="AM2472" s="7">
        <v>9378926</v>
      </c>
      <c r="AN2472" s="5">
        <v>99.983760000000004</v>
      </c>
    </row>
    <row r="2473" spans="1:40" x14ac:dyDescent="0.3">
      <c r="A2473" s="4" t="s">
        <v>2522</v>
      </c>
      <c r="B2473" s="2">
        <v>4828634</v>
      </c>
      <c r="C2473" s="1" t="s">
        <v>54</v>
      </c>
      <c r="D2473" s="5">
        <v>486.69648192</v>
      </c>
      <c r="E2473" s="6">
        <v>1387.2964810000001</v>
      </c>
      <c r="F2473" s="6" t="s">
        <v>42</v>
      </c>
      <c r="G2473" s="5">
        <v>0.09</v>
      </c>
      <c r="H2473" s="5" t="s">
        <v>799</v>
      </c>
      <c r="I2473" s="5">
        <v>0.09</v>
      </c>
      <c r="J2473" s="5" t="s">
        <v>799</v>
      </c>
      <c r="K2473" s="5" t="s">
        <v>799</v>
      </c>
      <c r="L2473" s="5">
        <v>0.79514415999999999</v>
      </c>
      <c r="M2473" s="5">
        <v>3.5743520000000002</v>
      </c>
      <c r="N2473" s="5" t="s">
        <v>42</v>
      </c>
      <c r="O2473" s="5" t="s">
        <v>42</v>
      </c>
      <c r="P2473" s="5">
        <v>0.81285300000000005</v>
      </c>
      <c r="Q2473" s="5">
        <v>6.098007</v>
      </c>
      <c r="R2473" s="5">
        <v>6.098007</v>
      </c>
      <c r="S2473" s="1" t="s">
        <v>49</v>
      </c>
      <c r="T2473" s="7">
        <v>1832800</v>
      </c>
      <c r="U2473" s="7">
        <v>1947600</v>
      </c>
      <c r="V2473" s="7">
        <v>2025300</v>
      </c>
      <c r="W2473" s="7">
        <v>1655200</v>
      </c>
      <c r="X2473" s="7">
        <v>1706700</v>
      </c>
      <c r="Y2473" s="7">
        <v>1733800</v>
      </c>
      <c r="Z2473" s="7">
        <v>1789100</v>
      </c>
      <c r="AA2473" s="7">
        <v>1832800</v>
      </c>
      <c r="AB2473" s="5">
        <v>32.643999999999998</v>
      </c>
      <c r="AC2473" s="5">
        <v>33.392000000000003</v>
      </c>
      <c r="AD2473" s="8">
        <v>12.090999999999999</v>
      </c>
      <c r="AE2473" s="8">
        <v>11.805999999999999</v>
      </c>
      <c r="AF2473" s="7">
        <v>93400000</v>
      </c>
      <c r="AG2473" s="7">
        <v>95800000</v>
      </c>
      <c r="AH2473" s="7">
        <v>94900000</v>
      </c>
      <c r="AI2473" s="5">
        <v>83.81</v>
      </c>
      <c r="AJ2473" s="7">
        <v>263</v>
      </c>
      <c r="AK2473" s="7">
        <v>77844409</v>
      </c>
      <c r="AL2473" s="6">
        <v>407.90470299999998</v>
      </c>
      <c r="AM2473" s="7">
        <v>89058921</v>
      </c>
      <c r="AN2473" s="5">
        <v>95.884960000000007</v>
      </c>
    </row>
    <row r="2474" spans="1:40" x14ac:dyDescent="0.3">
      <c r="A2474" s="4" t="s">
        <v>2523</v>
      </c>
      <c r="B2474" s="2">
        <v>103413</v>
      </c>
      <c r="C2474" s="1" t="s">
        <v>41</v>
      </c>
      <c r="D2474" s="5">
        <v>452.01371126999999</v>
      </c>
      <c r="E2474" s="6">
        <v>432.63771100000002</v>
      </c>
      <c r="F2474" s="6">
        <v>432.63771100000002</v>
      </c>
      <c r="G2474" s="5">
        <v>4.92</v>
      </c>
      <c r="H2474" s="5">
        <v>15.8775645268034</v>
      </c>
      <c r="I2474" s="5">
        <v>4.92</v>
      </c>
      <c r="J2474" s="5">
        <v>15.8775645268034</v>
      </c>
      <c r="K2474" s="5">
        <v>1.7658359769342598</v>
      </c>
      <c r="L2474" s="5">
        <v>1.6659372753977899</v>
      </c>
      <c r="M2474" s="5">
        <v>19.235191333183302</v>
      </c>
      <c r="N2474" s="5" t="s">
        <v>42</v>
      </c>
      <c r="O2474" s="5" t="s">
        <v>42</v>
      </c>
      <c r="P2474" s="5">
        <v>1.7950429999999999</v>
      </c>
      <c r="Q2474" s="5">
        <v>10.384219</v>
      </c>
      <c r="R2474" s="5">
        <v>10.384219</v>
      </c>
      <c r="S2474" s="1" t="s">
        <v>49</v>
      </c>
      <c r="T2474" s="7">
        <v>224750</v>
      </c>
      <c r="U2474" s="7">
        <v>283392</v>
      </c>
      <c r="V2474" s="7">
        <v>329498</v>
      </c>
      <c r="W2474" s="7">
        <v>236408</v>
      </c>
      <c r="X2474" s="7">
        <v>241353</v>
      </c>
      <c r="Y2474" s="7">
        <v>233934</v>
      </c>
      <c r="Z2474" s="7">
        <v>226866</v>
      </c>
      <c r="AA2474" s="7">
        <v>224750</v>
      </c>
      <c r="AB2474" s="5">
        <v>60.749000000000002</v>
      </c>
      <c r="AC2474" s="5">
        <v>58.718000000000004</v>
      </c>
      <c r="AD2474" s="5">
        <v>13.426</v>
      </c>
      <c r="AE2474" s="5">
        <v>16.204000000000001</v>
      </c>
      <c r="AF2474" s="7">
        <v>1884000</v>
      </c>
      <c r="AG2474" s="7">
        <v>1884000</v>
      </c>
      <c r="AH2474" s="7">
        <v>1891000</v>
      </c>
      <c r="AI2474" s="8">
        <v>48.3</v>
      </c>
      <c r="AJ2474" s="7">
        <v>121</v>
      </c>
      <c r="AK2474" s="7">
        <v>909973</v>
      </c>
      <c r="AL2474" s="6">
        <v>218.311622</v>
      </c>
      <c r="AM2474" s="7">
        <v>1360846</v>
      </c>
      <c r="AN2474" s="5">
        <v>72.228020000000001</v>
      </c>
    </row>
    <row r="2475" spans="1:40" x14ac:dyDescent="0.3">
      <c r="A2475" s="4" t="s">
        <v>2524</v>
      </c>
      <c r="B2475" s="2">
        <v>109985323</v>
      </c>
      <c r="C2475" s="1" t="s">
        <v>54</v>
      </c>
      <c r="D2475" s="5">
        <v>575.13331512000002</v>
      </c>
      <c r="E2475" s="6">
        <v>412.38030500000002</v>
      </c>
      <c r="F2475" s="6" t="s">
        <v>42</v>
      </c>
      <c r="G2475" s="5">
        <v>-6.9521405036422332E-2</v>
      </c>
      <c r="H2475" s="5" t="s">
        <v>799</v>
      </c>
      <c r="I2475" s="5">
        <v>-6.9521405036422332E-2</v>
      </c>
      <c r="J2475" s="5" t="s">
        <v>799</v>
      </c>
      <c r="K2475" s="5">
        <v>1.2764719100000002</v>
      </c>
      <c r="L2475" s="5">
        <v>1.25624409</v>
      </c>
      <c r="M2475" s="5" t="s">
        <v>42</v>
      </c>
      <c r="N2475" s="5" t="s">
        <v>42</v>
      </c>
      <c r="O2475" s="5" t="s">
        <v>42</v>
      </c>
      <c r="P2475" s="5">
        <v>0.327405</v>
      </c>
      <c r="Q2475" s="5" t="s">
        <v>799</v>
      </c>
      <c r="R2475" s="5">
        <v>-58.461711999999999</v>
      </c>
      <c r="S2475" s="1" t="s">
        <v>49</v>
      </c>
      <c r="T2475" s="7">
        <v>1232437.8123222163</v>
      </c>
      <c r="U2475" s="7">
        <v>1237654.5877680266</v>
      </c>
      <c r="V2475" s="7">
        <v>1186726.7461422416</v>
      </c>
      <c r="W2475" s="7">
        <v>679673.03612011031</v>
      </c>
      <c r="X2475" s="7">
        <v>1226931.637314141</v>
      </c>
      <c r="Y2475" s="7">
        <v>1221307.0730945684</v>
      </c>
      <c r="Z2475" s="7">
        <v>1206492.8019954739</v>
      </c>
      <c r="AA2475" s="7">
        <v>1232437.8123222163</v>
      </c>
      <c r="AB2475" s="5">
        <v>16.654</v>
      </c>
      <c r="AC2475" s="5">
        <v>17.234000000000002</v>
      </c>
      <c r="AD2475" s="8">
        <v>-3.73</v>
      </c>
      <c r="AE2475" s="5">
        <v>-2.7309999999999999</v>
      </c>
      <c r="AF2475" s="7">
        <v>161554302</v>
      </c>
      <c r="AG2475" s="7">
        <v>164216835</v>
      </c>
      <c r="AH2475" s="7">
        <v>34817766</v>
      </c>
      <c r="AI2475" s="5">
        <v>14.69</v>
      </c>
      <c r="AJ2475" s="7">
        <v>13</v>
      </c>
      <c r="AK2475" s="7">
        <v>23759692</v>
      </c>
      <c r="AL2475" s="6">
        <v>84.584502999999998</v>
      </c>
      <c r="AM2475" s="7">
        <v>57629478</v>
      </c>
      <c r="AN2475" s="5">
        <v>35.63626</v>
      </c>
    </row>
    <row r="2476" spans="1:40" x14ac:dyDescent="0.3">
      <c r="A2476" s="4" t="s">
        <v>2525</v>
      </c>
      <c r="B2476" s="2">
        <v>4995778</v>
      </c>
      <c r="C2476" s="1" t="s">
        <v>54</v>
      </c>
      <c r="D2476" s="5">
        <v>417.61578750000001</v>
      </c>
      <c r="E2476" s="6">
        <v>638.39678700000002</v>
      </c>
      <c r="F2476" s="6">
        <v>638.39678800000002</v>
      </c>
      <c r="G2476" s="5">
        <v>-0.16500000000000001</v>
      </c>
      <c r="H2476" s="5" t="s">
        <v>799</v>
      </c>
      <c r="I2476" s="5">
        <v>-0.159</v>
      </c>
      <c r="J2476" s="5" t="s">
        <v>799</v>
      </c>
      <c r="K2476" s="5" t="s">
        <v>799</v>
      </c>
      <c r="L2476" s="5">
        <v>1.7730496500000001</v>
      </c>
      <c r="M2476" s="5" t="s">
        <v>799</v>
      </c>
      <c r="N2476" s="5" t="s">
        <v>799</v>
      </c>
      <c r="O2476" s="5" t="s">
        <v>799</v>
      </c>
      <c r="P2476" s="5">
        <v>0.40158300000000002</v>
      </c>
      <c r="Q2476" s="5" t="s">
        <v>799</v>
      </c>
      <c r="R2476" s="5">
        <v>-3.4747979999999998</v>
      </c>
      <c r="S2476" s="1" t="s">
        <v>49</v>
      </c>
      <c r="T2476" s="7">
        <v>1368225</v>
      </c>
      <c r="U2476" s="7">
        <v>1008696</v>
      </c>
      <c r="V2476" s="7">
        <v>638370</v>
      </c>
      <c r="W2476" s="7">
        <v>217746</v>
      </c>
      <c r="X2476" s="7">
        <v>1589700</v>
      </c>
      <c r="Y2476" s="7">
        <v>1524428</v>
      </c>
      <c r="Z2476" s="7">
        <v>1446198</v>
      </c>
      <c r="AA2476" s="7">
        <v>1368225</v>
      </c>
      <c r="AB2476" s="8">
        <v>6.2960000000000003</v>
      </c>
      <c r="AC2476" s="8">
        <v>10.749000000000001</v>
      </c>
      <c r="AD2476" s="8">
        <v>-18.48</v>
      </c>
      <c r="AE2476" s="5">
        <v>-12.045</v>
      </c>
      <c r="AF2476" s="7">
        <v>334092630</v>
      </c>
      <c r="AG2476" s="7">
        <v>329336621</v>
      </c>
      <c r="AH2476" s="7">
        <v>292778171</v>
      </c>
      <c r="AI2476" s="5">
        <v>38.11</v>
      </c>
      <c r="AJ2476" s="7">
        <v>237</v>
      </c>
      <c r="AK2476" s="7">
        <v>127338721</v>
      </c>
      <c r="AL2476" s="6">
        <v>159.17340100000001</v>
      </c>
      <c r="AM2476" s="7">
        <v>327167586</v>
      </c>
      <c r="AN2476" s="5">
        <v>97.927210000000002</v>
      </c>
    </row>
    <row r="2477" spans="1:40" x14ac:dyDescent="0.3">
      <c r="A2477" s="4" t="s">
        <v>2526</v>
      </c>
      <c r="B2477" s="2">
        <v>6500463</v>
      </c>
      <c r="C2477" s="1" t="s">
        <v>41</v>
      </c>
      <c r="D2477" s="5">
        <v>426.54208258</v>
      </c>
      <c r="E2477" s="6">
        <v>403.61808200000002</v>
      </c>
      <c r="F2477" s="6" t="s">
        <v>42</v>
      </c>
      <c r="G2477" s="5">
        <v>-0.24399999999999999</v>
      </c>
      <c r="H2477" s="5" t="s">
        <v>799</v>
      </c>
      <c r="I2477" s="5">
        <v>-0.24399999999999999</v>
      </c>
      <c r="J2477" s="5" t="s">
        <v>799</v>
      </c>
      <c r="K2477" s="5">
        <v>9.6556473799999996</v>
      </c>
      <c r="L2477" s="5">
        <v>1.2013710399999999</v>
      </c>
      <c r="M2477" s="5" t="s">
        <v>799</v>
      </c>
      <c r="N2477" s="5" t="s">
        <v>42</v>
      </c>
      <c r="O2477" s="5" t="s">
        <v>42</v>
      </c>
      <c r="P2477" s="5">
        <v>1.336209</v>
      </c>
      <c r="Q2477" s="5" t="s">
        <v>799</v>
      </c>
      <c r="R2477" s="5">
        <v>-14.159057000000001</v>
      </c>
      <c r="S2477" s="1" t="s">
        <v>49</v>
      </c>
      <c r="T2477" s="7">
        <v>295938</v>
      </c>
      <c r="U2477" s="7">
        <v>276236</v>
      </c>
      <c r="V2477" s="7">
        <v>241926</v>
      </c>
      <c r="W2477" s="7">
        <v>188845</v>
      </c>
      <c r="X2477" s="7">
        <v>302062</v>
      </c>
      <c r="Y2477" s="7">
        <v>299482</v>
      </c>
      <c r="Z2477" s="7">
        <v>296793</v>
      </c>
      <c r="AA2477" s="7">
        <v>295938</v>
      </c>
      <c r="AB2477" s="5">
        <v>45.558999999999997</v>
      </c>
      <c r="AC2477" s="5">
        <v>46.173000000000002</v>
      </c>
      <c r="AD2477" s="5">
        <v>-17.989000000000001</v>
      </c>
      <c r="AE2477" s="5">
        <v>-10.621</v>
      </c>
      <c r="AF2477" s="7">
        <v>60847658</v>
      </c>
      <c r="AG2477" s="7">
        <v>60075178</v>
      </c>
      <c r="AH2477" s="7">
        <v>57044112</v>
      </c>
      <c r="AI2477" s="5">
        <v>90.53</v>
      </c>
      <c r="AJ2477" s="7">
        <v>205</v>
      </c>
      <c r="AK2477" s="7">
        <v>55086899</v>
      </c>
      <c r="AL2477" s="6">
        <v>386.15916099999998</v>
      </c>
      <c r="AM2477" s="7">
        <v>59121826</v>
      </c>
      <c r="AN2477" s="5">
        <v>97.163679999999999</v>
      </c>
    </row>
    <row r="2478" spans="1:40" x14ac:dyDescent="0.3">
      <c r="A2478" s="4" t="s">
        <v>2527</v>
      </c>
      <c r="B2478" s="2">
        <v>4980550</v>
      </c>
      <c r="C2478" s="1" t="s">
        <v>54</v>
      </c>
      <c r="D2478" s="5">
        <v>493.03862613000001</v>
      </c>
      <c r="E2478" s="6">
        <v>1885.953626</v>
      </c>
      <c r="F2478" s="6" t="s">
        <v>42</v>
      </c>
      <c r="G2478" s="5">
        <v>0.67</v>
      </c>
      <c r="H2478" s="5">
        <v>3.0576400000000001</v>
      </c>
      <c r="I2478" s="5">
        <v>0.67</v>
      </c>
      <c r="J2478" s="5">
        <v>3.0576400000000001</v>
      </c>
      <c r="K2478" s="5">
        <v>0.28200152000000001</v>
      </c>
      <c r="L2478" s="5">
        <v>0.28200152000000001</v>
      </c>
      <c r="M2478" s="5" t="s">
        <v>42</v>
      </c>
      <c r="N2478" s="5" t="s">
        <v>42</v>
      </c>
      <c r="O2478" s="5" t="s">
        <v>42</v>
      </c>
      <c r="P2478" s="5">
        <v>2.2558120000000002</v>
      </c>
      <c r="Q2478" s="5">
        <v>4.494834</v>
      </c>
      <c r="R2478" s="5">
        <v>4.494834</v>
      </c>
      <c r="S2478" s="1" t="s">
        <v>49</v>
      </c>
      <c r="T2478" s="7">
        <v>889566</v>
      </c>
      <c r="U2478" s="7">
        <v>860400</v>
      </c>
      <c r="V2478" s="7">
        <v>546120</v>
      </c>
      <c r="W2478" s="7">
        <v>644135</v>
      </c>
      <c r="X2478" s="7">
        <v>836042</v>
      </c>
      <c r="Y2478" s="7">
        <v>822543</v>
      </c>
      <c r="Z2478" s="7">
        <v>829943</v>
      </c>
      <c r="AA2478" s="7">
        <v>889566</v>
      </c>
      <c r="AB2478" s="5">
        <v>57.808999999999997</v>
      </c>
      <c r="AC2478" s="5">
        <v>55.436999999999998</v>
      </c>
      <c r="AD2478" s="5">
        <v>51.686</v>
      </c>
      <c r="AE2478" s="5">
        <v>47.234999999999999</v>
      </c>
      <c r="AF2478" s="7">
        <v>29505603</v>
      </c>
      <c r="AG2478" s="7">
        <v>29505603</v>
      </c>
      <c r="AH2478" s="7">
        <v>29505603</v>
      </c>
      <c r="AI2478" s="5">
        <v>22.95</v>
      </c>
      <c r="AJ2478" s="7">
        <v>104</v>
      </c>
      <c r="AK2478" s="7">
        <v>6771842</v>
      </c>
      <c r="AL2478" s="6">
        <v>113.157479</v>
      </c>
      <c r="AM2478" s="7">
        <v>18412395</v>
      </c>
      <c r="AN2478" s="5">
        <v>62.40305</v>
      </c>
    </row>
    <row r="2479" spans="1:40" x14ac:dyDescent="0.3">
      <c r="A2479" s="4" t="s">
        <v>2528</v>
      </c>
      <c r="B2479" s="2">
        <v>7699011</v>
      </c>
      <c r="C2479" s="1" t="s">
        <v>41</v>
      </c>
      <c r="D2479" s="5">
        <v>347.56322976000001</v>
      </c>
      <c r="E2479" s="6">
        <v>280.51622900000001</v>
      </c>
      <c r="F2479" s="6" t="s">
        <v>42</v>
      </c>
      <c r="G2479" s="5">
        <v>-0.157</v>
      </c>
      <c r="H2479" s="5" t="s">
        <v>799</v>
      </c>
      <c r="I2479" s="5">
        <v>-0.157</v>
      </c>
      <c r="J2479" s="5" t="s">
        <v>799</v>
      </c>
      <c r="K2479" s="5">
        <v>3.8568588500000001</v>
      </c>
      <c r="L2479" s="5">
        <v>3.7578692500000002</v>
      </c>
      <c r="M2479" s="5" t="s">
        <v>799</v>
      </c>
      <c r="N2479" s="5" t="s">
        <v>42</v>
      </c>
      <c r="O2479" s="5" t="s">
        <v>42</v>
      </c>
      <c r="P2479" s="5">
        <v>3.3176380000000001</v>
      </c>
      <c r="Q2479" s="5" t="s">
        <v>799</v>
      </c>
      <c r="R2479" s="5">
        <v>-12.53984</v>
      </c>
      <c r="S2479" s="1" t="s">
        <v>49</v>
      </c>
      <c r="T2479" s="7">
        <v>84819</v>
      </c>
      <c r="U2479" s="7">
        <v>65267</v>
      </c>
      <c r="V2479" s="7">
        <v>34897</v>
      </c>
      <c r="W2479" s="7">
        <v>20750</v>
      </c>
      <c r="X2479" s="7">
        <v>84553</v>
      </c>
      <c r="Y2479" s="7">
        <v>86546</v>
      </c>
      <c r="Z2479" s="7">
        <v>84499</v>
      </c>
      <c r="AA2479" s="7">
        <v>84819</v>
      </c>
      <c r="AB2479" s="5">
        <v>86.540999999999997</v>
      </c>
      <c r="AC2479" s="5">
        <v>88.825999999999993</v>
      </c>
      <c r="AD2479" s="5">
        <v>-24.116</v>
      </c>
      <c r="AE2479" s="5">
        <v>-27.617999999999999</v>
      </c>
      <c r="AF2479" s="7">
        <v>44766802</v>
      </c>
      <c r="AG2479" s="7">
        <v>44567334</v>
      </c>
      <c r="AH2479" s="7">
        <v>43621618</v>
      </c>
      <c r="AI2479" s="5">
        <v>49.09</v>
      </c>
      <c r="AJ2479" s="7">
        <v>140</v>
      </c>
      <c r="AK2479" s="7">
        <v>21987660</v>
      </c>
      <c r="AL2479" s="6">
        <v>170.62424100000001</v>
      </c>
      <c r="AM2479" s="7">
        <v>27074618</v>
      </c>
      <c r="AN2479" s="5">
        <v>60.449159999999999</v>
      </c>
    </row>
    <row r="2480" spans="1:40" x14ac:dyDescent="0.3">
      <c r="A2480" s="4" t="s">
        <v>2529</v>
      </c>
      <c r="B2480" s="2">
        <v>4584959</v>
      </c>
      <c r="C2480" s="1" t="s">
        <v>54</v>
      </c>
      <c r="D2480" s="5">
        <v>531.77445230000001</v>
      </c>
      <c r="E2480" s="6">
        <v>996.66945199999998</v>
      </c>
      <c r="F2480" s="6">
        <v>1006.6854519999999</v>
      </c>
      <c r="G2480" s="5">
        <v>3.6999999999999998E-2</v>
      </c>
      <c r="H2480" s="5" t="s">
        <v>799</v>
      </c>
      <c r="I2480" s="5">
        <v>3.6999999999999998E-2</v>
      </c>
      <c r="J2480" s="5" t="s">
        <v>799</v>
      </c>
      <c r="K2480" s="5">
        <v>1.11952572511821</v>
      </c>
      <c r="L2480" s="5">
        <v>1.1145375626634699</v>
      </c>
      <c r="M2480" s="5">
        <v>8.6296979999999994</v>
      </c>
      <c r="N2480" s="5" t="s">
        <v>42</v>
      </c>
      <c r="O2480" s="5" t="s">
        <v>42</v>
      </c>
      <c r="P2480" s="5">
        <v>8.6208130000000001</v>
      </c>
      <c r="Q2480" s="5">
        <v>15.64311</v>
      </c>
      <c r="R2480" s="5">
        <v>15.7041862674134</v>
      </c>
      <c r="S2480" s="1" t="s">
        <v>49</v>
      </c>
      <c r="T2480" s="7">
        <v>112952</v>
      </c>
      <c r="U2480" s="7">
        <v>97745</v>
      </c>
      <c r="V2480" s="7">
        <v>90636</v>
      </c>
      <c r="W2480" s="7">
        <v>75850</v>
      </c>
      <c r="X2480" s="7">
        <v>116162</v>
      </c>
      <c r="Y2480" s="7">
        <v>115055</v>
      </c>
      <c r="Z2480" s="7">
        <v>115085</v>
      </c>
      <c r="AA2480" s="7">
        <v>112952</v>
      </c>
      <c r="AB2480" s="5">
        <v>81.644999999999996</v>
      </c>
      <c r="AC2480" s="5">
        <v>80.152000000000001</v>
      </c>
      <c r="AD2480" s="8">
        <v>58.08</v>
      </c>
      <c r="AE2480" s="5">
        <v>55.109000000000002</v>
      </c>
      <c r="AF2480" s="7">
        <v>28242370</v>
      </c>
      <c r="AG2480" s="7">
        <v>28048712</v>
      </c>
      <c r="AH2480" s="7">
        <v>27264661</v>
      </c>
      <c r="AI2480" s="5">
        <v>87.62</v>
      </c>
      <c r="AJ2480" s="7">
        <v>236</v>
      </c>
      <c r="AK2480" s="7">
        <v>24744622</v>
      </c>
      <c r="AL2480" s="6">
        <v>465.94123200000001</v>
      </c>
      <c r="AM2480" s="7">
        <v>26864225</v>
      </c>
      <c r="AN2480" s="5">
        <v>95.125550000000004</v>
      </c>
    </row>
    <row r="2481" spans="1:40" x14ac:dyDescent="0.3">
      <c r="A2481" s="4" t="s">
        <v>2530</v>
      </c>
      <c r="B2481" s="2">
        <v>4669068</v>
      </c>
      <c r="C2481" s="1" t="s">
        <v>41</v>
      </c>
      <c r="D2481" s="5">
        <v>492.87845371999998</v>
      </c>
      <c r="E2481" s="6" t="s">
        <v>42</v>
      </c>
      <c r="F2481" s="6">
        <v>831.22645399999988</v>
      </c>
      <c r="G2481" s="5">
        <v>9.6000000000000002E-2</v>
      </c>
      <c r="H2481" s="5">
        <v>42.607142857142897</v>
      </c>
      <c r="I2481" s="5">
        <v>9.6000000000000002E-2</v>
      </c>
      <c r="J2481" s="5">
        <v>42.607142857142897</v>
      </c>
      <c r="K2481" s="5">
        <v>1.00431026819251</v>
      </c>
      <c r="L2481" s="5">
        <v>0.90118229417222395</v>
      </c>
      <c r="M2481" s="5" t="s">
        <v>799</v>
      </c>
      <c r="N2481" s="5" t="s">
        <v>42</v>
      </c>
      <c r="O2481" s="5" t="s">
        <v>42</v>
      </c>
      <c r="P2481" s="5" t="s">
        <v>42</v>
      </c>
      <c r="Q2481" s="5" t="s">
        <v>42</v>
      </c>
      <c r="R2481" s="5" t="s">
        <v>42</v>
      </c>
      <c r="S2481" s="1" t="s">
        <v>49</v>
      </c>
      <c r="T2481" s="7">
        <v>168820</v>
      </c>
      <c r="U2481" s="7">
        <v>206295</v>
      </c>
      <c r="V2481" s="7">
        <v>232056</v>
      </c>
      <c r="W2481" s="7">
        <v>257146</v>
      </c>
      <c r="X2481" s="7">
        <v>163536</v>
      </c>
      <c r="Y2481" s="7">
        <v>163753</v>
      </c>
      <c r="Z2481" s="7">
        <v>167055</v>
      </c>
      <c r="AA2481" s="7">
        <v>168820</v>
      </c>
      <c r="AB2481" s="5" t="s">
        <v>42</v>
      </c>
      <c r="AC2481" s="5" t="s">
        <v>42</v>
      </c>
      <c r="AD2481" s="5" t="s">
        <v>42</v>
      </c>
      <c r="AE2481" s="5" t="s">
        <v>42</v>
      </c>
      <c r="AF2481" s="7">
        <v>44130134</v>
      </c>
      <c r="AG2481" s="7">
        <v>44459490</v>
      </c>
      <c r="AH2481" s="7">
        <v>45915364</v>
      </c>
      <c r="AI2481" s="5">
        <v>61.66</v>
      </c>
      <c r="AJ2481" s="7">
        <v>154</v>
      </c>
      <c r="AK2481" s="7">
        <v>25475849</v>
      </c>
      <c r="AL2481" s="6">
        <v>303.92687799999999</v>
      </c>
      <c r="AM2481" s="7">
        <v>35617521</v>
      </c>
      <c r="AN2481" s="5">
        <v>86.211320000000001</v>
      </c>
    </row>
    <row r="2482" spans="1:40" x14ac:dyDescent="0.3">
      <c r="A2482" s="4" t="s">
        <v>2531</v>
      </c>
      <c r="B2482" s="2">
        <v>5721905</v>
      </c>
      <c r="C2482" s="1" t="s">
        <v>54</v>
      </c>
      <c r="D2482" s="5">
        <v>504.76910550000002</v>
      </c>
      <c r="E2482" s="6">
        <v>875.16335500000002</v>
      </c>
      <c r="F2482" s="6" t="s">
        <v>42</v>
      </c>
      <c r="G2482" s="5">
        <v>0.182</v>
      </c>
      <c r="H2482" s="5">
        <v>24.264706</v>
      </c>
      <c r="I2482" s="5">
        <v>0.182</v>
      </c>
      <c r="J2482" s="5">
        <v>24.264706</v>
      </c>
      <c r="K2482" s="5">
        <v>0.83156940000000001</v>
      </c>
      <c r="L2482" s="5">
        <v>0.83156940000000001</v>
      </c>
      <c r="M2482" s="5">
        <v>9.4070699999999992</v>
      </c>
      <c r="N2482" s="5" t="s">
        <v>42</v>
      </c>
      <c r="O2482" s="5" t="s">
        <v>42</v>
      </c>
      <c r="P2482" s="5">
        <v>18.240262000000001</v>
      </c>
      <c r="Q2482" s="5" t="s">
        <v>42</v>
      </c>
      <c r="R2482" s="5" t="s">
        <v>42</v>
      </c>
      <c r="S2482" s="1" t="s">
        <v>82</v>
      </c>
      <c r="T2482" s="7">
        <v>47932.921000000002</v>
      </c>
      <c r="U2482" s="7">
        <v>82287.016000000003</v>
      </c>
      <c r="V2482" s="7">
        <v>60283.506000000001</v>
      </c>
      <c r="W2482" s="7">
        <v>29615.614000000001</v>
      </c>
      <c r="X2482" s="7">
        <v>47979.756999999998</v>
      </c>
      <c r="Y2482" s="7">
        <v>47956.339</v>
      </c>
      <c r="Z2482" s="7">
        <v>47932.921000000002</v>
      </c>
      <c r="AA2482" s="7">
        <v>52396.455000000002</v>
      </c>
      <c r="AB2482" s="8">
        <v>100</v>
      </c>
      <c r="AC2482" s="8">
        <v>100</v>
      </c>
      <c r="AD2482" s="5" t="s">
        <v>42</v>
      </c>
      <c r="AE2482" s="5" t="s">
        <v>42</v>
      </c>
      <c r="AF2482" s="7">
        <v>61184134</v>
      </c>
      <c r="AG2482" s="7">
        <v>61184134</v>
      </c>
      <c r="AH2482" s="7">
        <v>61184134</v>
      </c>
      <c r="AI2482" s="5">
        <v>63.07</v>
      </c>
      <c r="AJ2482" s="7">
        <v>101</v>
      </c>
      <c r="AK2482" s="7">
        <v>38586940</v>
      </c>
      <c r="AL2482" s="6">
        <v>318.34225500000002</v>
      </c>
      <c r="AM2482" s="7" t="s">
        <v>42</v>
      </c>
      <c r="AN2482" s="5" t="s">
        <v>42</v>
      </c>
    </row>
    <row r="2483" spans="1:40" x14ac:dyDescent="0.3">
      <c r="A2483" s="4" t="s">
        <v>2532</v>
      </c>
      <c r="B2483" s="2">
        <v>5253117</v>
      </c>
      <c r="C2483" s="1" t="s">
        <v>54</v>
      </c>
      <c r="D2483" s="5">
        <v>497.46529321000003</v>
      </c>
      <c r="E2483" s="6">
        <v>1463.590383</v>
      </c>
      <c r="F2483" s="6" t="s">
        <v>42</v>
      </c>
      <c r="G2483" s="5">
        <v>0.35111708964680022</v>
      </c>
      <c r="H2483" s="5" t="s">
        <v>799</v>
      </c>
      <c r="I2483" s="5">
        <v>0.35111708964680022</v>
      </c>
      <c r="J2483" s="5" t="s">
        <v>799</v>
      </c>
      <c r="K2483" s="5" t="s">
        <v>799</v>
      </c>
      <c r="L2483" s="5">
        <v>1.2219873999999999</v>
      </c>
      <c r="M2483" s="5">
        <v>3.1704490000000001</v>
      </c>
      <c r="N2483" s="5" t="s">
        <v>42</v>
      </c>
      <c r="O2483" s="5" t="s">
        <v>42</v>
      </c>
      <c r="P2483" s="5">
        <v>1.2529110000000001</v>
      </c>
      <c r="Q2483" s="5">
        <v>5.6669210000000003</v>
      </c>
      <c r="R2483" s="5">
        <v>5.6669210000000003</v>
      </c>
      <c r="S2483" s="1" t="s">
        <v>49</v>
      </c>
      <c r="T2483" s="7">
        <v>1036090.4789264651</v>
      </c>
      <c r="U2483" s="7">
        <v>639745.84603005578</v>
      </c>
      <c r="V2483" s="7">
        <v>496361.15000851807</v>
      </c>
      <c r="W2483" s="7">
        <v>413367.14935633325</v>
      </c>
      <c r="X2483" s="7">
        <v>1155474.2927863828</v>
      </c>
      <c r="Y2483" s="7">
        <v>1132213.2266313562</v>
      </c>
      <c r="Z2483" s="7">
        <v>1088813.6109182951</v>
      </c>
      <c r="AA2483" s="7">
        <v>1036090.4789264651</v>
      </c>
      <c r="AB2483" s="5">
        <v>37.033000000000001</v>
      </c>
      <c r="AC2483" s="5">
        <v>38.371000000000002</v>
      </c>
      <c r="AD2483" s="5">
        <v>19.881</v>
      </c>
      <c r="AE2483" s="5">
        <v>21.285</v>
      </c>
      <c r="AF2483" s="7">
        <v>74175069</v>
      </c>
      <c r="AG2483" s="7">
        <v>73999926</v>
      </c>
      <c r="AH2483" s="7">
        <v>43917578</v>
      </c>
      <c r="AI2483" s="5">
        <v>25.51</v>
      </c>
      <c r="AJ2483" s="7">
        <v>23</v>
      </c>
      <c r="AK2483" s="7">
        <v>18857726</v>
      </c>
      <c r="AL2483" s="6">
        <v>126.91249500000001</v>
      </c>
      <c r="AM2483" s="7">
        <v>23340000</v>
      </c>
      <c r="AN2483" s="5">
        <v>31.575710000000001</v>
      </c>
    </row>
    <row r="2484" spans="1:40" x14ac:dyDescent="0.3">
      <c r="A2484" s="4" t="s">
        <v>2533</v>
      </c>
      <c r="B2484" s="2">
        <v>4281752</v>
      </c>
      <c r="C2484" s="1" t="s">
        <v>54</v>
      </c>
      <c r="D2484" s="5">
        <v>439.87101111999999</v>
      </c>
      <c r="E2484" s="6">
        <v>436.583011</v>
      </c>
      <c r="F2484" s="6" t="s">
        <v>42</v>
      </c>
      <c r="G2484" s="5">
        <v>0.104</v>
      </c>
      <c r="H2484" s="5">
        <v>4.9130940000000001</v>
      </c>
      <c r="I2484" s="5">
        <v>0.104</v>
      </c>
      <c r="J2484" s="5">
        <v>4.9130940000000001</v>
      </c>
      <c r="K2484" s="5">
        <v>0.87784678999999999</v>
      </c>
      <c r="L2484" s="5">
        <v>0.87784678999999999</v>
      </c>
      <c r="M2484" s="5">
        <v>11.128609000000001</v>
      </c>
      <c r="N2484" s="5" t="s">
        <v>42</v>
      </c>
      <c r="O2484" s="5" t="s">
        <v>42</v>
      </c>
      <c r="P2484" s="5">
        <v>0.86209499999999994</v>
      </c>
      <c r="Q2484" s="5">
        <v>1.305512</v>
      </c>
      <c r="R2484" s="5">
        <v>1.305512</v>
      </c>
      <c r="S2484" s="1" t="s">
        <v>49</v>
      </c>
      <c r="T2484" s="7">
        <v>455066</v>
      </c>
      <c r="U2484" s="7">
        <v>354326</v>
      </c>
      <c r="V2484" s="7">
        <v>199075</v>
      </c>
      <c r="W2484" s="7">
        <v>67176</v>
      </c>
      <c r="X2484" s="7">
        <v>506421</v>
      </c>
      <c r="Y2484" s="7">
        <v>482356</v>
      </c>
      <c r="Z2484" s="7">
        <v>474818</v>
      </c>
      <c r="AA2484" s="7">
        <v>455066</v>
      </c>
      <c r="AB2484" s="5">
        <v>64.698999999999998</v>
      </c>
      <c r="AC2484" s="5">
        <v>65.424999999999997</v>
      </c>
      <c r="AD2484" s="5">
        <v>60.253</v>
      </c>
      <c r="AE2484" s="5">
        <v>60.695999999999998</v>
      </c>
      <c r="AF2484" s="7">
        <v>103743163</v>
      </c>
      <c r="AG2484" s="7">
        <v>103743163</v>
      </c>
      <c r="AH2484" s="7">
        <v>105714499</v>
      </c>
      <c r="AI2484" s="5">
        <v>60.72</v>
      </c>
      <c r="AJ2484" s="7">
        <v>255</v>
      </c>
      <c r="AK2484" s="7">
        <v>62997971</v>
      </c>
      <c r="AL2484" s="6">
        <v>267.11139700000001</v>
      </c>
      <c r="AM2484" s="7">
        <v>101789387</v>
      </c>
      <c r="AN2484" s="5">
        <v>98.116720000000001</v>
      </c>
    </row>
    <row r="2485" spans="1:40" x14ac:dyDescent="0.3">
      <c r="A2485" s="4" t="s">
        <v>2534</v>
      </c>
      <c r="B2485" s="2">
        <v>5291158</v>
      </c>
      <c r="C2485" s="1" t="s">
        <v>41</v>
      </c>
      <c r="D2485" s="5">
        <v>428.60389664000002</v>
      </c>
      <c r="E2485" s="6">
        <v>415.92589600000002</v>
      </c>
      <c r="F2485" s="6" t="s">
        <v>42</v>
      </c>
      <c r="G2485" s="5">
        <v>-0.247</v>
      </c>
      <c r="H2485" s="5" t="s">
        <v>799</v>
      </c>
      <c r="I2485" s="5">
        <v>-0.247</v>
      </c>
      <c r="J2485" s="5" t="s">
        <v>799</v>
      </c>
      <c r="K2485" s="5">
        <v>5.1152416399999998</v>
      </c>
      <c r="L2485" s="5">
        <v>4.0830860500000004</v>
      </c>
      <c r="M2485" s="5" t="s">
        <v>799</v>
      </c>
      <c r="N2485" s="5" t="s">
        <v>42</v>
      </c>
      <c r="O2485" s="5" t="s">
        <v>42</v>
      </c>
      <c r="P2485" s="5">
        <v>2.0503</v>
      </c>
      <c r="Q2485" s="5" t="s">
        <v>799</v>
      </c>
      <c r="R2485" s="5">
        <v>-8.0602669999999996</v>
      </c>
      <c r="S2485" s="1" t="s">
        <v>49</v>
      </c>
      <c r="T2485" s="7">
        <v>187118</v>
      </c>
      <c r="U2485" s="7">
        <v>141838</v>
      </c>
      <c r="V2485" s="7">
        <v>94419</v>
      </c>
      <c r="W2485" s="7">
        <v>57365</v>
      </c>
      <c r="X2485" s="7">
        <v>202861</v>
      </c>
      <c r="Y2485" s="7">
        <v>198533</v>
      </c>
      <c r="Z2485" s="7">
        <v>196031</v>
      </c>
      <c r="AA2485" s="7">
        <v>187118</v>
      </c>
      <c r="AB2485" s="5">
        <v>81.197999999999993</v>
      </c>
      <c r="AC2485" s="5">
        <v>80.611999999999995</v>
      </c>
      <c r="AD2485" s="5">
        <v>-24.791</v>
      </c>
      <c r="AE2485" s="5">
        <v>-26.928000000000001</v>
      </c>
      <c r="AF2485" s="7">
        <v>62275371</v>
      </c>
      <c r="AG2485" s="7">
        <v>62175241</v>
      </c>
      <c r="AH2485" s="7">
        <v>61606926</v>
      </c>
      <c r="AI2485" s="5">
        <v>53.97</v>
      </c>
      <c r="AJ2485" s="7">
        <v>166</v>
      </c>
      <c r="AK2485" s="7">
        <v>33621651</v>
      </c>
      <c r="AL2485" s="6">
        <v>231.316958</v>
      </c>
      <c r="AM2485" s="7">
        <v>47177340</v>
      </c>
      <c r="AN2485" s="5">
        <v>75.729619999999997</v>
      </c>
    </row>
    <row r="2486" spans="1:40" x14ac:dyDescent="0.3">
      <c r="A2486" s="4" t="s">
        <v>2535</v>
      </c>
      <c r="B2486" s="2">
        <v>10462866</v>
      </c>
      <c r="C2486" s="1" t="s">
        <v>41</v>
      </c>
      <c r="D2486" s="5">
        <v>469.71186814999999</v>
      </c>
      <c r="E2486" s="6">
        <v>98.239868000000001</v>
      </c>
      <c r="F2486" s="6" t="s">
        <v>42</v>
      </c>
      <c r="G2486" s="5">
        <v>-0.28199999999999997</v>
      </c>
      <c r="H2486" s="5" t="s">
        <v>799</v>
      </c>
      <c r="I2486" s="5">
        <v>-0.28199999999999997</v>
      </c>
      <c r="J2486" s="5" t="s">
        <v>799</v>
      </c>
      <c r="K2486" s="5">
        <v>1.2884436199999998</v>
      </c>
      <c r="L2486" s="5">
        <v>1.2884436199999998</v>
      </c>
      <c r="M2486" s="5" t="s">
        <v>799</v>
      </c>
      <c r="N2486" s="5" t="s">
        <v>42</v>
      </c>
      <c r="O2486" s="5" t="s">
        <v>42</v>
      </c>
      <c r="P2486" s="5" t="s">
        <v>42</v>
      </c>
      <c r="Q2486" s="5" t="s">
        <v>799</v>
      </c>
      <c r="R2486" s="5">
        <v>-0.99226199999999998</v>
      </c>
      <c r="S2486" s="1" t="s">
        <v>49</v>
      </c>
      <c r="T2486" s="7" t="s">
        <v>42</v>
      </c>
      <c r="U2486" s="7" t="s">
        <v>42</v>
      </c>
      <c r="V2486" s="7">
        <v>1000</v>
      </c>
      <c r="W2486" s="7" t="s">
        <v>42</v>
      </c>
      <c r="X2486" s="7" t="s">
        <v>42</v>
      </c>
      <c r="Y2486" s="7" t="s">
        <v>42</v>
      </c>
      <c r="Z2486" s="7" t="s">
        <v>42</v>
      </c>
      <c r="AA2486" s="7" t="s">
        <v>42</v>
      </c>
      <c r="AB2486" s="5" t="s">
        <v>42</v>
      </c>
      <c r="AC2486" s="5" t="s">
        <v>42</v>
      </c>
      <c r="AD2486" s="5" t="s">
        <v>42</v>
      </c>
      <c r="AE2486" s="5" t="s">
        <v>42</v>
      </c>
      <c r="AF2486" s="7">
        <v>84916975</v>
      </c>
      <c r="AG2486" s="7">
        <v>70335636</v>
      </c>
      <c r="AH2486" s="7">
        <v>61785216</v>
      </c>
      <c r="AI2486" s="5">
        <v>66.48</v>
      </c>
      <c r="AJ2486" s="7">
        <v>176</v>
      </c>
      <c r="AK2486" s="7">
        <v>56470077</v>
      </c>
      <c r="AL2486" s="6">
        <v>312.27952499999998</v>
      </c>
      <c r="AM2486" s="7">
        <v>58113597</v>
      </c>
      <c r="AN2486" s="5">
        <v>68.418149999999997</v>
      </c>
    </row>
    <row r="2487" spans="1:40" x14ac:dyDescent="0.3">
      <c r="A2487" s="4" t="s">
        <v>2536</v>
      </c>
      <c r="B2487" s="2">
        <v>6336799</v>
      </c>
      <c r="C2487" s="1" t="s">
        <v>41</v>
      </c>
      <c r="D2487" s="5">
        <v>460.32353189000003</v>
      </c>
      <c r="E2487" s="6">
        <v>424.18553100000003</v>
      </c>
      <c r="F2487" s="6" t="s">
        <v>42</v>
      </c>
      <c r="G2487" s="5">
        <v>-0.54900000000000004</v>
      </c>
      <c r="H2487" s="5" t="s">
        <v>799</v>
      </c>
      <c r="I2487" s="5">
        <v>-0.54900000000000004</v>
      </c>
      <c r="J2487" s="5" t="s">
        <v>799</v>
      </c>
      <c r="K2487" s="5">
        <v>4.8278688499999998</v>
      </c>
      <c r="L2487" s="5">
        <v>4.78084416</v>
      </c>
      <c r="M2487" s="5" t="s">
        <v>799</v>
      </c>
      <c r="N2487" s="5" t="s">
        <v>42</v>
      </c>
      <c r="O2487" s="5" t="s">
        <v>42</v>
      </c>
      <c r="P2487" s="5">
        <v>30.453409000000001</v>
      </c>
      <c r="Q2487" s="5" t="s">
        <v>799</v>
      </c>
      <c r="R2487" s="5">
        <v>-2.7029380000000001</v>
      </c>
      <c r="S2487" s="1" t="s">
        <v>49</v>
      </c>
      <c r="T2487" s="7">
        <v>14017</v>
      </c>
      <c r="U2487" s="7">
        <v>15920</v>
      </c>
      <c r="V2487" s="7">
        <v>37701</v>
      </c>
      <c r="W2487" s="7">
        <v>15563</v>
      </c>
      <c r="X2487" s="7">
        <v>13929</v>
      </c>
      <c r="Y2487" s="7">
        <v>8122</v>
      </c>
      <c r="Z2487" s="7">
        <v>11380</v>
      </c>
      <c r="AA2487" s="7">
        <v>14017</v>
      </c>
      <c r="AB2487" s="8">
        <v>100</v>
      </c>
      <c r="AC2487" s="5">
        <v>13.956</v>
      </c>
      <c r="AD2487" s="5" t="s">
        <v>799</v>
      </c>
      <c r="AE2487" s="5" t="s">
        <v>799</v>
      </c>
      <c r="AF2487" s="7">
        <v>77695418</v>
      </c>
      <c r="AG2487" s="7">
        <v>64684187</v>
      </c>
      <c r="AH2487" s="7">
        <v>59597151</v>
      </c>
      <c r="AI2487" s="5">
        <v>20.81</v>
      </c>
      <c r="AJ2487" s="7">
        <v>120</v>
      </c>
      <c r="AK2487" s="7">
        <v>16265533</v>
      </c>
      <c r="AL2487" s="6">
        <v>95.803989000000001</v>
      </c>
      <c r="AM2487" s="7">
        <v>30076406</v>
      </c>
      <c r="AN2487" s="5">
        <v>38.483809999999998</v>
      </c>
    </row>
    <row r="2488" spans="1:40" x14ac:dyDescent="0.3">
      <c r="A2488" s="4" t="s">
        <v>2537</v>
      </c>
      <c r="B2488" s="2">
        <v>5721262</v>
      </c>
      <c r="C2488" s="1" t="s">
        <v>54</v>
      </c>
      <c r="D2488" s="5">
        <v>497.31592352000001</v>
      </c>
      <c r="E2488" s="6">
        <v>760.18740300000002</v>
      </c>
      <c r="F2488" s="6" t="s">
        <v>42</v>
      </c>
      <c r="G2488" s="5">
        <v>0.127</v>
      </c>
      <c r="H2488" s="5">
        <v>17.842466000000002</v>
      </c>
      <c r="I2488" s="5">
        <v>0.127</v>
      </c>
      <c r="J2488" s="5">
        <v>17.842466000000002</v>
      </c>
      <c r="K2488" s="5">
        <v>0.85775435999999994</v>
      </c>
      <c r="L2488" s="5">
        <v>0.85775435999999994</v>
      </c>
      <c r="M2488" s="5">
        <v>4.6873589999999998</v>
      </c>
      <c r="N2488" s="5" t="s">
        <v>42</v>
      </c>
      <c r="O2488" s="5" t="s">
        <v>42</v>
      </c>
      <c r="P2488" s="5">
        <v>19.730810000000002</v>
      </c>
      <c r="Q2488" s="5" t="s">
        <v>42</v>
      </c>
      <c r="R2488" s="5" t="s">
        <v>42</v>
      </c>
      <c r="S2488" s="1" t="s">
        <v>80</v>
      </c>
      <c r="T2488" s="7">
        <v>38527.936000000002</v>
      </c>
      <c r="U2488" s="7">
        <v>41380.961000000003</v>
      </c>
      <c r="V2488" s="7">
        <v>38550.735000000001</v>
      </c>
      <c r="W2488" s="7">
        <v>30737.526999999998</v>
      </c>
      <c r="X2488" s="7">
        <v>38527.936000000002</v>
      </c>
      <c r="Y2488" s="7">
        <v>39396.85</v>
      </c>
      <c r="Z2488" s="7">
        <v>40265.764999999999</v>
      </c>
      <c r="AA2488" s="7">
        <v>40823.362999999998</v>
      </c>
      <c r="AB2488" s="8">
        <v>100</v>
      </c>
      <c r="AC2488" s="8">
        <v>100</v>
      </c>
      <c r="AD2488" s="5" t="s">
        <v>42</v>
      </c>
      <c r="AE2488" s="5" t="s">
        <v>42</v>
      </c>
      <c r="AF2488" s="7">
        <v>47727056</v>
      </c>
      <c r="AG2488" s="7">
        <v>47727056</v>
      </c>
      <c r="AH2488" s="7">
        <v>48273052</v>
      </c>
      <c r="AI2488" s="5">
        <v>32.42</v>
      </c>
      <c r="AJ2488" s="7">
        <v>104</v>
      </c>
      <c r="AK2488" s="7">
        <v>15471111</v>
      </c>
      <c r="AL2488" s="6">
        <v>161.20897600000001</v>
      </c>
      <c r="AM2488" s="7" t="s">
        <v>42</v>
      </c>
      <c r="AN2488" s="5" t="s">
        <v>42</v>
      </c>
    </row>
    <row r="2489" spans="1:40" x14ac:dyDescent="0.3">
      <c r="A2489" s="4" t="s">
        <v>2538</v>
      </c>
      <c r="B2489" s="2">
        <v>4067079</v>
      </c>
      <c r="C2489" s="1" t="s">
        <v>54</v>
      </c>
      <c r="D2489" s="5">
        <v>550.18900770000005</v>
      </c>
      <c r="E2489" s="6">
        <v>2635.839007</v>
      </c>
      <c r="F2489" s="6" t="s">
        <v>42</v>
      </c>
      <c r="G2489" s="5">
        <v>0.09</v>
      </c>
      <c r="H2489" s="5" t="s">
        <v>799</v>
      </c>
      <c r="I2489" s="5">
        <v>0.09</v>
      </c>
      <c r="J2489" s="5" t="s">
        <v>799</v>
      </c>
      <c r="K2489" s="5" t="s">
        <v>799</v>
      </c>
      <c r="L2489" s="5">
        <v>0.72843517000000002</v>
      </c>
      <c r="M2489" s="5">
        <v>4.7700750000000003</v>
      </c>
      <c r="N2489" s="5" t="s">
        <v>42</v>
      </c>
      <c r="O2489" s="5" t="s">
        <v>42</v>
      </c>
      <c r="P2489" s="5">
        <v>1.3454930000000001</v>
      </c>
      <c r="Q2489" s="5">
        <v>8.5381540000000005</v>
      </c>
      <c r="R2489" s="5">
        <v>8.5381540000000005</v>
      </c>
      <c r="S2489" s="1" t="s">
        <v>49</v>
      </c>
      <c r="T2489" s="7">
        <v>2062313</v>
      </c>
      <c r="U2489" s="7">
        <v>2163000</v>
      </c>
      <c r="V2489" s="7">
        <v>2056264</v>
      </c>
      <c r="W2489" s="7">
        <v>1967909</v>
      </c>
      <c r="X2489" s="7">
        <v>1959014</v>
      </c>
      <c r="Y2489" s="7">
        <v>2000675</v>
      </c>
      <c r="Z2489" s="7">
        <v>2025722</v>
      </c>
      <c r="AA2489" s="7">
        <v>2062313</v>
      </c>
      <c r="AB2489" s="8">
        <v>22.23</v>
      </c>
      <c r="AC2489" s="5">
        <v>22.068000000000001</v>
      </c>
      <c r="AD2489" s="5">
        <v>15.052</v>
      </c>
      <c r="AE2489" s="5">
        <v>14.696999999999999</v>
      </c>
      <c r="AF2489" s="7">
        <v>79163886</v>
      </c>
      <c r="AG2489" s="7">
        <v>79163886</v>
      </c>
      <c r="AH2489" s="7">
        <v>78624419</v>
      </c>
      <c r="AI2489" s="5">
        <v>65.86</v>
      </c>
      <c r="AJ2489" s="7">
        <v>285</v>
      </c>
      <c r="AK2489" s="7">
        <v>52137098</v>
      </c>
      <c r="AL2489" s="6">
        <v>362.35283099999998</v>
      </c>
      <c r="AM2489" s="7">
        <v>76709012</v>
      </c>
      <c r="AN2489" s="8">
        <v>96.899000000000001</v>
      </c>
    </row>
    <row r="2490" spans="1:40" x14ac:dyDescent="0.3">
      <c r="A2490" s="4" t="s">
        <v>2539</v>
      </c>
      <c r="B2490" s="2">
        <v>6448608</v>
      </c>
      <c r="C2490" s="1" t="s">
        <v>54</v>
      </c>
      <c r="D2490" s="5">
        <v>490.99837014000002</v>
      </c>
      <c r="E2490" s="6">
        <v>591.59337000000005</v>
      </c>
      <c r="F2490" s="6" t="s">
        <v>42</v>
      </c>
      <c r="G2490" s="5">
        <v>-0.17799999999999999</v>
      </c>
      <c r="H2490" s="5" t="s">
        <v>799</v>
      </c>
      <c r="I2490" s="5">
        <v>-0.17799999999999999</v>
      </c>
      <c r="J2490" s="5" t="s">
        <v>799</v>
      </c>
      <c r="K2490" s="5" t="s">
        <v>799</v>
      </c>
      <c r="L2490" s="5">
        <v>2.7007299300000001</v>
      </c>
      <c r="M2490" s="5" t="s">
        <v>799</v>
      </c>
      <c r="N2490" s="5" t="s">
        <v>42</v>
      </c>
      <c r="O2490" s="5" t="s">
        <v>42</v>
      </c>
      <c r="P2490" s="5">
        <v>1.3725240000000001</v>
      </c>
      <c r="Q2490" s="5" t="s">
        <v>799</v>
      </c>
      <c r="R2490" s="5">
        <v>-2.716011</v>
      </c>
      <c r="S2490" s="1" t="s">
        <v>45</v>
      </c>
      <c r="T2490" s="7">
        <v>506639</v>
      </c>
      <c r="U2490" s="7">
        <v>468094</v>
      </c>
      <c r="V2490" s="7">
        <v>241006</v>
      </c>
      <c r="W2490" s="7">
        <v>146490</v>
      </c>
      <c r="X2490" s="7">
        <v>431026</v>
      </c>
      <c r="Y2490" s="7">
        <v>441698</v>
      </c>
      <c r="Z2490" s="7">
        <v>483651</v>
      </c>
      <c r="AA2490" s="7">
        <v>506639</v>
      </c>
      <c r="AB2490" s="8">
        <v>6.266</v>
      </c>
      <c r="AC2490" s="5">
        <v>22.498000000000001</v>
      </c>
      <c r="AD2490" s="5">
        <v>-77.611000000000004</v>
      </c>
      <c r="AE2490" s="5">
        <v>-51.822000000000003</v>
      </c>
      <c r="AF2490" s="7">
        <v>440752641</v>
      </c>
      <c r="AG2490" s="7">
        <v>430830553</v>
      </c>
      <c r="AH2490" s="7">
        <v>417939824</v>
      </c>
      <c r="AI2490" s="5">
        <v>40.69</v>
      </c>
      <c r="AJ2490" s="7">
        <v>372</v>
      </c>
      <c r="AK2490" s="7">
        <v>179999254</v>
      </c>
      <c r="AL2490" s="6">
        <v>199.799171</v>
      </c>
      <c r="AM2490" s="7">
        <v>408046932</v>
      </c>
      <c r="AN2490" s="5">
        <v>92.247169999999997</v>
      </c>
    </row>
    <row r="2491" spans="1:40" x14ac:dyDescent="0.3">
      <c r="A2491" s="4" t="s">
        <v>2540</v>
      </c>
      <c r="B2491" s="2">
        <v>5013711</v>
      </c>
      <c r="C2491" s="1" t="s">
        <v>41</v>
      </c>
      <c r="D2491" s="5">
        <v>491.55796340000001</v>
      </c>
      <c r="E2491" s="6">
        <v>397.49396300000001</v>
      </c>
      <c r="F2491" s="6" t="s">
        <v>42</v>
      </c>
      <c r="G2491" s="5">
        <v>-0.215</v>
      </c>
      <c r="H2491" s="5" t="s">
        <v>799</v>
      </c>
      <c r="I2491" s="5">
        <v>-0.215</v>
      </c>
      <c r="J2491" s="5" t="s">
        <v>799</v>
      </c>
      <c r="K2491" s="5">
        <v>2.2113289800000002</v>
      </c>
      <c r="L2491" s="5">
        <v>2.0854735999999998</v>
      </c>
      <c r="M2491" s="5" t="s">
        <v>799</v>
      </c>
      <c r="N2491" s="5" t="s">
        <v>42</v>
      </c>
      <c r="O2491" s="5" t="s">
        <v>42</v>
      </c>
      <c r="P2491" s="5">
        <v>1.9575290000000001</v>
      </c>
      <c r="Q2491" s="5" t="s">
        <v>799</v>
      </c>
      <c r="R2491" s="5">
        <v>-12.908581999999999</v>
      </c>
      <c r="S2491" s="1" t="s">
        <v>49</v>
      </c>
      <c r="T2491" s="7">
        <v>209921</v>
      </c>
      <c r="U2491" s="7">
        <v>242058</v>
      </c>
      <c r="V2491" s="7">
        <v>270146</v>
      </c>
      <c r="W2491" s="7">
        <v>222789</v>
      </c>
      <c r="X2491" s="7">
        <v>203059</v>
      </c>
      <c r="Y2491" s="7">
        <v>197564</v>
      </c>
      <c r="Z2491" s="7">
        <v>200357</v>
      </c>
      <c r="AA2491" s="7">
        <v>209921</v>
      </c>
      <c r="AB2491" s="5">
        <v>21.966999999999999</v>
      </c>
      <c r="AC2491" s="5">
        <v>20.532</v>
      </c>
      <c r="AD2491" s="5">
        <v>-14.253</v>
      </c>
      <c r="AE2491" s="5">
        <v>-17.695</v>
      </c>
      <c r="AF2491" s="7">
        <v>48343000</v>
      </c>
      <c r="AG2491" s="7">
        <v>48099000</v>
      </c>
      <c r="AH2491" s="7">
        <v>46673000</v>
      </c>
      <c r="AI2491" s="8">
        <v>80.099999999999994</v>
      </c>
      <c r="AJ2491" s="7">
        <v>201</v>
      </c>
      <c r="AK2491" s="7">
        <v>38790642</v>
      </c>
      <c r="AL2491" s="6">
        <v>393.72501599999998</v>
      </c>
      <c r="AM2491" s="7">
        <v>44132181</v>
      </c>
      <c r="AN2491" s="5">
        <v>91.126919999999998</v>
      </c>
    </row>
    <row r="2492" spans="1:40" x14ac:dyDescent="0.3">
      <c r="A2492" s="4" t="s">
        <v>2541</v>
      </c>
      <c r="B2492" s="2">
        <v>5721530</v>
      </c>
      <c r="C2492" s="1" t="s">
        <v>54</v>
      </c>
      <c r="D2492" s="5">
        <v>475.62851439999997</v>
      </c>
      <c r="E2492" s="6">
        <v>770.16824399999996</v>
      </c>
      <c r="F2492" s="6" t="s">
        <v>42</v>
      </c>
      <c r="G2492" s="5">
        <v>0.17</v>
      </c>
      <c r="H2492" s="5">
        <v>30.678466</v>
      </c>
      <c r="I2492" s="5">
        <v>0.17</v>
      </c>
      <c r="J2492" s="5">
        <v>30.678466</v>
      </c>
      <c r="K2492" s="5">
        <v>0.84773393999999991</v>
      </c>
      <c r="L2492" s="5">
        <v>0.84773393999999991</v>
      </c>
      <c r="M2492" s="5">
        <v>9.4032549999999997</v>
      </c>
      <c r="N2492" s="5" t="s">
        <v>42</v>
      </c>
      <c r="O2492" s="5" t="s">
        <v>42</v>
      </c>
      <c r="P2492" s="5">
        <v>20.570865000000001</v>
      </c>
      <c r="Q2492" s="5" t="s">
        <v>42</v>
      </c>
      <c r="R2492" s="5" t="s">
        <v>42</v>
      </c>
      <c r="S2492" s="1" t="s">
        <v>80</v>
      </c>
      <c r="T2492" s="7">
        <v>36897.356</v>
      </c>
      <c r="U2492" s="7">
        <v>39238.495999999999</v>
      </c>
      <c r="V2492" s="7">
        <v>41813.324000000001</v>
      </c>
      <c r="W2492" s="7">
        <v>45457.074000000001</v>
      </c>
      <c r="X2492" s="7">
        <v>37439.758999999998</v>
      </c>
      <c r="Y2492" s="7">
        <v>37168.557999999997</v>
      </c>
      <c r="Z2492" s="7">
        <v>36897.356</v>
      </c>
      <c r="AA2492" s="7">
        <v>39238.495999999999</v>
      </c>
      <c r="AB2492" s="8">
        <v>100</v>
      </c>
      <c r="AC2492" s="8">
        <v>100</v>
      </c>
      <c r="AD2492" s="5" t="s">
        <v>42</v>
      </c>
      <c r="AE2492" s="5" t="s">
        <v>42</v>
      </c>
      <c r="AF2492" s="7">
        <v>45733511</v>
      </c>
      <c r="AG2492" s="7">
        <v>45733511</v>
      </c>
      <c r="AH2492" s="7">
        <v>46840551</v>
      </c>
      <c r="AI2492" s="5">
        <v>29.25</v>
      </c>
      <c r="AJ2492" s="7">
        <v>101</v>
      </c>
      <c r="AK2492" s="7">
        <v>13378469</v>
      </c>
      <c r="AL2492" s="6">
        <v>139.136077</v>
      </c>
      <c r="AM2492" s="7" t="s">
        <v>42</v>
      </c>
      <c r="AN2492" s="5" t="s">
        <v>42</v>
      </c>
    </row>
    <row r="2493" spans="1:40" x14ac:dyDescent="0.3">
      <c r="A2493" s="4" t="s">
        <v>2542</v>
      </c>
      <c r="B2493" s="2">
        <v>4810825</v>
      </c>
      <c r="C2493" s="1" t="s">
        <v>41</v>
      </c>
      <c r="D2493" s="5">
        <v>490.21574376000001</v>
      </c>
      <c r="E2493" s="6">
        <v>939.82074299999999</v>
      </c>
      <c r="F2493" s="6" t="s">
        <v>42</v>
      </c>
      <c r="G2493" s="5">
        <v>-0.223</v>
      </c>
      <c r="H2493" s="5" t="s">
        <v>799</v>
      </c>
      <c r="I2493" s="5">
        <v>-0.223</v>
      </c>
      <c r="J2493" s="5" t="s">
        <v>799</v>
      </c>
      <c r="K2493" s="5" t="s">
        <v>799</v>
      </c>
      <c r="L2493" s="5">
        <v>1.0815710000000001</v>
      </c>
      <c r="M2493" s="5" t="s">
        <v>799</v>
      </c>
      <c r="N2493" s="5" t="s">
        <v>42</v>
      </c>
      <c r="O2493" s="5" t="s">
        <v>42</v>
      </c>
      <c r="P2493" s="5">
        <v>5.4278779999999998</v>
      </c>
      <c r="Q2493" s="5" t="s">
        <v>799</v>
      </c>
      <c r="R2493" s="5">
        <v>-4.0406409999999999</v>
      </c>
      <c r="S2493" s="1" t="s">
        <v>49</v>
      </c>
      <c r="T2493" s="7">
        <v>200521</v>
      </c>
      <c r="U2493" s="7">
        <v>128304</v>
      </c>
      <c r="V2493" s="7">
        <v>130513</v>
      </c>
      <c r="W2493" s="7">
        <v>78893</v>
      </c>
      <c r="X2493" s="7">
        <v>173147</v>
      </c>
      <c r="Y2493" s="7">
        <v>188871</v>
      </c>
      <c r="Z2493" s="7">
        <v>200431</v>
      </c>
      <c r="AA2493" s="7">
        <v>200521</v>
      </c>
      <c r="AB2493" s="5">
        <v>29.024000000000001</v>
      </c>
      <c r="AC2493" s="5">
        <v>31.323</v>
      </c>
      <c r="AD2493" s="5">
        <v>-143.22900000000001</v>
      </c>
      <c r="AE2493" s="5">
        <v>-140.29499999999999</v>
      </c>
      <c r="AF2493" s="7">
        <v>273812000</v>
      </c>
      <c r="AG2493" s="7">
        <v>272491000</v>
      </c>
      <c r="AH2493" s="7">
        <v>258374000</v>
      </c>
      <c r="AI2493" s="5">
        <v>101.65</v>
      </c>
      <c r="AJ2493" s="7">
        <v>276</v>
      </c>
      <c r="AK2493" s="7">
        <v>278392721</v>
      </c>
      <c r="AL2493" s="6">
        <v>498.32297</v>
      </c>
      <c r="AM2493" s="7">
        <v>255766315</v>
      </c>
      <c r="AN2493" s="5">
        <v>93.39188</v>
      </c>
    </row>
    <row r="2494" spans="1:40" x14ac:dyDescent="0.3">
      <c r="A2494" s="4" t="s">
        <v>2543</v>
      </c>
      <c r="B2494" s="2">
        <v>5720973</v>
      </c>
      <c r="C2494" s="1" t="s">
        <v>54</v>
      </c>
      <c r="D2494" s="5">
        <v>490.09600369999998</v>
      </c>
      <c r="E2494" s="6">
        <v>492.07331299999998</v>
      </c>
      <c r="F2494" s="6" t="s">
        <v>42</v>
      </c>
      <c r="G2494" s="5">
        <v>0.23400000000000001</v>
      </c>
      <c r="H2494" s="5">
        <v>7.2380240000000002</v>
      </c>
      <c r="I2494" s="5">
        <v>0.23400000000000001</v>
      </c>
      <c r="J2494" s="5">
        <v>7.2380240000000002</v>
      </c>
      <c r="K2494" s="5">
        <v>0.91537296000000001</v>
      </c>
      <c r="L2494" s="5">
        <v>0.91537296000000001</v>
      </c>
      <c r="M2494" s="5">
        <v>12.757256</v>
      </c>
      <c r="N2494" s="5" t="s">
        <v>42</v>
      </c>
      <c r="O2494" s="5" t="s">
        <v>42</v>
      </c>
      <c r="P2494" s="5">
        <v>65.653124000000005</v>
      </c>
      <c r="Q2494" s="5" t="s">
        <v>42</v>
      </c>
      <c r="R2494" s="5" t="s">
        <v>42</v>
      </c>
      <c r="S2494" s="1" t="s">
        <v>49</v>
      </c>
      <c r="T2494" s="7">
        <v>8264.2690000000002</v>
      </c>
      <c r="U2494" s="7">
        <v>7493.3029999999999</v>
      </c>
      <c r="V2494" s="7">
        <v>8852.8709999999992</v>
      </c>
      <c r="W2494" s="7">
        <v>4260.0590000000002</v>
      </c>
      <c r="X2494" s="7">
        <v>7495.0479999999998</v>
      </c>
      <c r="Y2494" s="7">
        <v>7879.6589999999997</v>
      </c>
      <c r="Z2494" s="7">
        <v>8264.2690000000002</v>
      </c>
      <c r="AA2494" s="7">
        <v>8072.3249999999998</v>
      </c>
      <c r="AB2494" s="8">
        <v>100</v>
      </c>
      <c r="AC2494" s="8">
        <v>100</v>
      </c>
      <c r="AD2494" s="5" t="s">
        <v>42</v>
      </c>
      <c r="AE2494" s="5" t="s">
        <v>42</v>
      </c>
      <c r="AF2494" s="7">
        <v>50682108</v>
      </c>
      <c r="AG2494" s="7">
        <v>50682108</v>
      </c>
      <c r="AH2494" s="7">
        <v>48641445</v>
      </c>
      <c r="AI2494" s="5">
        <v>36.06</v>
      </c>
      <c r="AJ2494" s="7">
        <v>102</v>
      </c>
      <c r="AK2494" s="7">
        <v>18277436</v>
      </c>
      <c r="AL2494" s="6">
        <v>176.742806</v>
      </c>
      <c r="AM2494" s="7" t="s">
        <v>42</v>
      </c>
      <c r="AN2494" s="5" t="s">
        <v>42</v>
      </c>
    </row>
    <row r="2495" spans="1:40" x14ac:dyDescent="0.3">
      <c r="A2495" s="4" t="s">
        <v>2544</v>
      </c>
      <c r="B2495" s="2">
        <v>10864785</v>
      </c>
      <c r="C2495" s="1" t="s">
        <v>41</v>
      </c>
      <c r="D2495" s="5">
        <v>431.46988962</v>
      </c>
      <c r="E2495" s="6">
        <v>447.65688899999998</v>
      </c>
      <c r="F2495" s="6">
        <v>1637.272549</v>
      </c>
      <c r="G2495" s="5">
        <v>7.8E-2</v>
      </c>
      <c r="H2495" s="5">
        <v>67.744185999999999</v>
      </c>
      <c r="I2495" s="5">
        <v>7.8E-2</v>
      </c>
      <c r="J2495" s="5">
        <v>67.744185999999999</v>
      </c>
      <c r="K2495" s="5" t="s">
        <v>799</v>
      </c>
      <c r="L2495" s="5">
        <v>22.9411494323776</v>
      </c>
      <c r="M2495" s="5">
        <v>93.365385000000003</v>
      </c>
      <c r="N2495" s="5" t="s">
        <v>42</v>
      </c>
      <c r="O2495" s="5" t="s">
        <v>42</v>
      </c>
      <c r="P2495" s="5">
        <v>2.3050030000000001</v>
      </c>
      <c r="Q2495" s="5">
        <v>11.412613</v>
      </c>
      <c r="R2495" s="5">
        <v>42.305759331375299</v>
      </c>
      <c r="S2495" s="1" t="s">
        <v>49</v>
      </c>
      <c r="T2495" s="7">
        <v>172934</v>
      </c>
      <c r="U2495" s="7">
        <v>153921</v>
      </c>
      <c r="V2495" s="7" t="s">
        <v>42</v>
      </c>
      <c r="W2495" s="7" t="s">
        <v>42</v>
      </c>
      <c r="X2495" s="7">
        <v>194211</v>
      </c>
      <c r="Y2495" s="7">
        <v>187281</v>
      </c>
      <c r="Z2495" s="7">
        <v>179391</v>
      </c>
      <c r="AA2495" s="7">
        <v>172934</v>
      </c>
      <c r="AB2495" s="5">
        <v>91.921999999999997</v>
      </c>
      <c r="AC2495" s="5">
        <v>86.986000000000004</v>
      </c>
      <c r="AD2495" s="5">
        <v>17.346</v>
      </c>
      <c r="AE2495" s="5">
        <v>19.646000000000001</v>
      </c>
      <c r="AF2495" s="7">
        <v>55983335</v>
      </c>
      <c r="AG2495" s="7" t="s">
        <v>42</v>
      </c>
      <c r="AH2495" s="7" t="s">
        <v>42</v>
      </c>
      <c r="AI2495" s="5">
        <v>82.12</v>
      </c>
      <c r="AJ2495" s="7">
        <v>71</v>
      </c>
      <c r="AK2495" s="7">
        <v>12163317</v>
      </c>
      <c r="AL2495" s="6">
        <v>354.31742400000002</v>
      </c>
      <c r="AM2495" s="7">
        <v>13253433</v>
      </c>
      <c r="AN2495" s="5">
        <v>89.478440000000006</v>
      </c>
    </row>
    <row r="2496" spans="1:40" x14ac:dyDescent="0.3">
      <c r="A2496" s="4" t="s">
        <v>2545</v>
      </c>
      <c r="B2496" s="2">
        <v>4996499</v>
      </c>
      <c r="C2496" s="1" t="s">
        <v>41</v>
      </c>
      <c r="D2496" s="5">
        <v>486.9841885001</v>
      </c>
      <c r="E2496" s="6">
        <v>747.08418800000004</v>
      </c>
      <c r="F2496" s="6" t="s">
        <v>42</v>
      </c>
      <c r="G2496" s="5">
        <v>0.02</v>
      </c>
      <c r="H2496" s="5">
        <v>11.757106</v>
      </c>
      <c r="I2496" s="5">
        <v>0.02</v>
      </c>
      <c r="J2496" s="5">
        <v>11.757106</v>
      </c>
      <c r="K2496" s="5">
        <v>0.75456053000000001</v>
      </c>
      <c r="L2496" s="5">
        <v>0.37884044000000006</v>
      </c>
      <c r="M2496" s="5">
        <v>11.179361</v>
      </c>
      <c r="N2496" s="5" t="s">
        <v>42</v>
      </c>
      <c r="O2496" s="5" t="s">
        <v>42</v>
      </c>
      <c r="P2496" s="5">
        <v>0.170844</v>
      </c>
      <c r="Q2496" s="5">
        <v>5.7501189999999998</v>
      </c>
      <c r="R2496" s="5">
        <v>5.7501189999999998</v>
      </c>
      <c r="S2496" s="1" t="s">
        <v>49</v>
      </c>
      <c r="T2496" s="7">
        <v>4835700</v>
      </c>
      <c r="U2496" s="7">
        <v>4965400</v>
      </c>
      <c r="V2496" s="7">
        <v>4909700</v>
      </c>
      <c r="W2496" s="7">
        <v>4516000</v>
      </c>
      <c r="X2496" s="7">
        <v>4372900</v>
      </c>
      <c r="Y2496" s="7">
        <v>4452800</v>
      </c>
      <c r="Z2496" s="7">
        <v>4612500</v>
      </c>
      <c r="AA2496" s="7">
        <v>4835700</v>
      </c>
      <c r="AB2496" s="5">
        <v>19.881</v>
      </c>
      <c r="AC2496" s="5">
        <v>20.108000000000001</v>
      </c>
      <c r="AD2496" s="8">
        <v>2.0510000000000002</v>
      </c>
      <c r="AE2496" s="8">
        <v>2.3279999999999998</v>
      </c>
      <c r="AF2496" s="7">
        <v>35577825</v>
      </c>
      <c r="AG2496" s="7">
        <v>35577825</v>
      </c>
      <c r="AH2496" s="7">
        <v>35277825</v>
      </c>
      <c r="AI2496" s="5">
        <v>86.38</v>
      </c>
      <c r="AJ2496" s="7">
        <v>226</v>
      </c>
      <c r="AK2496" s="7">
        <v>30758725</v>
      </c>
      <c r="AL2496" s="6">
        <v>419.85659600000002</v>
      </c>
      <c r="AM2496" s="7">
        <v>31064225</v>
      </c>
      <c r="AN2496" s="5">
        <v>87.234970000000004</v>
      </c>
    </row>
    <row r="2497" spans="1:40" x14ac:dyDescent="0.3">
      <c r="A2497" s="4" t="s">
        <v>2546</v>
      </c>
      <c r="B2497" s="2">
        <v>19516855</v>
      </c>
      <c r="C2497" s="1" t="s">
        <v>54</v>
      </c>
      <c r="D2497" s="5">
        <v>501.63855554000003</v>
      </c>
      <c r="E2497" s="6" t="s">
        <v>42</v>
      </c>
      <c r="F2497" s="6">
        <v>1324.2645560000001</v>
      </c>
      <c r="G2497" s="5" t="s">
        <v>42</v>
      </c>
      <c r="H2497" s="5">
        <v>7.9783419855975701</v>
      </c>
      <c r="I2497" s="5" t="s">
        <v>42</v>
      </c>
      <c r="J2497" s="5">
        <v>7.9783419855975701</v>
      </c>
      <c r="K2497" s="5">
        <v>0.92765056790734202</v>
      </c>
      <c r="L2497" s="5">
        <v>0.92765056790734202</v>
      </c>
      <c r="M2497" s="5" t="s">
        <v>799</v>
      </c>
      <c r="N2497" s="5" t="s">
        <v>42</v>
      </c>
      <c r="O2497" s="5" t="s">
        <v>42</v>
      </c>
      <c r="P2497" s="5" t="s">
        <v>42</v>
      </c>
      <c r="Q2497" s="5" t="s">
        <v>42</v>
      </c>
      <c r="R2497" s="5">
        <v>11.684515423655499</v>
      </c>
      <c r="S2497" s="1" t="s">
        <v>49</v>
      </c>
      <c r="T2497" s="7">
        <v>117589</v>
      </c>
      <c r="U2497" s="7">
        <v>-64516</v>
      </c>
      <c r="V2497" s="7">
        <v>27294</v>
      </c>
      <c r="W2497" s="7">
        <v>32765</v>
      </c>
      <c r="X2497" s="7">
        <v>77338</v>
      </c>
      <c r="Y2497" s="7">
        <v>100198</v>
      </c>
      <c r="Z2497" s="7">
        <v>115398</v>
      </c>
      <c r="AA2497" s="7">
        <v>117589</v>
      </c>
      <c r="AB2497" s="5" t="s">
        <v>42</v>
      </c>
      <c r="AC2497" s="5" t="s">
        <v>42</v>
      </c>
      <c r="AD2497" s="5" t="s">
        <v>42</v>
      </c>
      <c r="AE2497" s="5" t="s">
        <v>42</v>
      </c>
      <c r="AF2497" s="7">
        <v>32623502</v>
      </c>
      <c r="AG2497" s="7">
        <v>32567405</v>
      </c>
      <c r="AH2497" s="7">
        <v>26665813</v>
      </c>
      <c r="AI2497" s="5">
        <v>30.13</v>
      </c>
      <c r="AJ2497" s="7">
        <v>37</v>
      </c>
      <c r="AK2497" s="7">
        <v>9808513</v>
      </c>
      <c r="AL2497" s="6">
        <v>151.14918499999999</v>
      </c>
      <c r="AM2497" s="7" t="s">
        <v>42</v>
      </c>
      <c r="AN2497" s="5" t="s">
        <v>42</v>
      </c>
    </row>
    <row r="2498" spans="1:40" x14ac:dyDescent="0.3">
      <c r="A2498" s="4" t="s">
        <v>2547</v>
      </c>
      <c r="B2498" s="2">
        <v>5721199</v>
      </c>
      <c r="C2498" s="1" t="s">
        <v>54</v>
      </c>
      <c r="D2498" s="5">
        <v>493.55823194999999</v>
      </c>
      <c r="E2498" s="6">
        <v>881.416291</v>
      </c>
      <c r="F2498" s="6" t="s">
        <v>42</v>
      </c>
      <c r="G2498" s="5">
        <v>0.08</v>
      </c>
      <c r="H2498" s="5">
        <v>13.285239000000001</v>
      </c>
      <c r="I2498" s="5">
        <v>0.08</v>
      </c>
      <c r="J2498" s="5">
        <v>13.285239000000001</v>
      </c>
      <c r="K2498" s="5">
        <v>0.87544796000000003</v>
      </c>
      <c r="L2498" s="5">
        <v>0.87544796000000003</v>
      </c>
      <c r="M2498" s="5" t="s">
        <v>799</v>
      </c>
      <c r="N2498" s="5" t="s">
        <v>42</v>
      </c>
      <c r="O2498" s="5" t="s">
        <v>42</v>
      </c>
      <c r="P2498" s="5">
        <v>24.486042000000001</v>
      </c>
      <c r="Q2498" s="5" t="s">
        <v>42</v>
      </c>
      <c r="R2498" s="5" t="s">
        <v>42</v>
      </c>
      <c r="S2498" s="1" t="s">
        <v>315</v>
      </c>
      <c r="T2498" s="7">
        <v>35996.682999999997</v>
      </c>
      <c r="U2498" s="7">
        <v>36116.114999999998</v>
      </c>
      <c r="V2498" s="7">
        <v>37626.260999999999</v>
      </c>
      <c r="W2498" s="7">
        <v>39757.836000000003</v>
      </c>
      <c r="X2498" s="7">
        <v>35996.682999999997</v>
      </c>
      <c r="Y2498" s="7">
        <v>36116.114999999998</v>
      </c>
      <c r="Z2498" s="7">
        <v>36408.19</v>
      </c>
      <c r="AA2498" s="7">
        <v>36700.264000000003</v>
      </c>
      <c r="AB2498" s="8">
        <v>100</v>
      </c>
      <c r="AC2498" s="8">
        <v>100</v>
      </c>
      <c r="AD2498" s="5" t="s">
        <v>42</v>
      </c>
      <c r="AE2498" s="5" t="s">
        <v>42</v>
      </c>
      <c r="AF2498" s="7">
        <v>41232935</v>
      </c>
      <c r="AG2498" s="7">
        <v>41232935</v>
      </c>
      <c r="AH2498" s="7">
        <v>41482936</v>
      </c>
      <c r="AI2498" s="5">
        <v>14.14</v>
      </c>
      <c r="AJ2498" s="7">
        <v>66</v>
      </c>
      <c r="AK2498" s="7">
        <v>5830071</v>
      </c>
      <c r="AL2498" s="6">
        <v>69.785949000000002</v>
      </c>
      <c r="AM2498" s="7" t="s">
        <v>42</v>
      </c>
      <c r="AN2498" s="5" t="s">
        <v>42</v>
      </c>
    </row>
    <row r="2499" spans="1:40" x14ac:dyDescent="0.3">
      <c r="A2499" s="4" t="s">
        <v>2548</v>
      </c>
      <c r="B2499" s="2">
        <v>4150752</v>
      </c>
      <c r="C2499" s="1" t="s">
        <v>41</v>
      </c>
      <c r="D2499" s="5">
        <v>481.73337819</v>
      </c>
      <c r="E2499" s="6">
        <v>490.83937800000001</v>
      </c>
      <c r="F2499" s="6">
        <v>489.67337800000001</v>
      </c>
      <c r="G2499" s="8">
        <v>1.01</v>
      </c>
      <c r="H2499" s="5">
        <v>5.4880952380952399</v>
      </c>
      <c r="I2499" s="8">
        <v>1.01</v>
      </c>
      <c r="J2499" s="5">
        <v>5.4880952380952399</v>
      </c>
      <c r="K2499" s="5">
        <v>0.72613854039233205</v>
      </c>
      <c r="L2499" s="5">
        <v>0.72613854039233205</v>
      </c>
      <c r="M2499" s="5">
        <v>4.540381</v>
      </c>
      <c r="N2499" s="5" t="s">
        <v>42</v>
      </c>
      <c r="O2499" s="5" t="s">
        <v>42</v>
      </c>
      <c r="P2499" s="5">
        <v>0.69894800000000001</v>
      </c>
      <c r="Q2499" s="5">
        <v>4.9397120000000001</v>
      </c>
      <c r="R2499" s="5">
        <v>5.0638405190279201</v>
      </c>
      <c r="S2499" s="1" t="s">
        <v>49</v>
      </c>
      <c r="T2499" s="7">
        <v>667082</v>
      </c>
      <c r="U2499" s="7">
        <v>526683</v>
      </c>
      <c r="V2499" s="7">
        <v>588551</v>
      </c>
      <c r="W2499" s="7">
        <v>484092</v>
      </c>
      <c r="X2499" s="7">
        <v>709669</v>
      </c>
      <c r="Y2499" s="7">
        <v>688583</v>
      </c>
      <c r="Z2499" s="7">
        <v>703409</v>
      </c>
      <c r="AA2499" s="7">
        <v>667082</v>
      </c>
      <c r="AB2499" s="5">
        <v>19.286000000000001</v>
      </c>
      <c r="AC2499" s="5">
        <v>20.135000000000002</v>
      </c>
      <c r="AD2499" s="5" t="s">
        <v>42</v>
      </c>
      <c r="AE2499" s="5" t="s">
        <v>42</v>
      </c>
      <c r="AF2499" s="7">
        <v>34832493</v>
      </c>
      <c r="AG2499" s="7">
        <v>35321144</v>
      </c>
      <c r="AH2499" s="7">
        <v>35337407</v>
      </c>
      <c r="AI2499" s="5">
        <v>46.45</v>
      </c>
      <c r="AJ2499" s="7">
        <v>141</v>
      </c>
      <c r="AK2499" s="7">
        <v>16180463</v>
      </c>
      <c r="AL2499" s="6">
        <v>223.775803</v>
      </c>
      <c r="AM2499" s="7">
        <v>25024254</v>
      </c>
      <c r="AN2499" s="8">
        <v>71.841700000000003</v>
      </c>
    </row>
    <row r="2500" spans="1:40" x14ac:dyDescent="0.3">
      <c r="A2500" s="4" t="s">
        <v>2549</v>
      </c>
      <c r="B2500" s="2">
        <v>10443010</v>
      </c>
      <c r="C2500" s="1" t="s">
        <v>41</v>
      </c>
      <c r="D2500" s="5">
        <v>440.31139109999998</v>
      </c>
      <c r="E2500" s="6">
        <v>241.27139099999999</v>
      </c>
      <c r="F2500" s="6" t="s">
        <v>42</v>
      </c>
      <c r="G2500" s="5">
        <v>-0.317</v>
      </c>
      <c r="H2500" s="5" t="s">
        <v>799</v>
      </c>
      <c r="I2500" s="5">
        <v>-0.317</v>
      </c>
      <c r="J2500" s="5" t="s">
        <v>799</v>
      </c>
      <c r="K2500" s="5">
        <v>0.94850948999999996</v>
      </c>
      <c r="L2500" s="5">
        <v>0.94850948999999996</v>
      </c>
      <c r="M2500" s="5" t="s">
        <v>799</v>
      </c>
      <c r="N2500" s="5" t="s">
        <v>42</v>
      </c>
      <c r="O2500" s="5" t="s">
        <v>42</v>
      </c>
      <c r="P2500" s="5" t="s">
        <v>799</v>
      </c>
      <c r="Q2500" s="5" t="s">
        <v>799</v>
      </c>
      <c r="R2500" s="5">
        <v>-0.98881699999999995</v>
      </c>
      <c r="S2500" s="1" t="s">
        <v>49</v>
      </c>
      <c r="T2500" s="7">
        <v>95</v>
      </c>
      <c r="U2500" s="7">
        <v>156</v>
      </c>
      <c r="V2500" s="7">
        <v>114089</v>
      </c>
      <c r="W2500" s="7" t="s">
        <v>42</v>
      </c>
      <c r="X2500" s="7">
        <v>43</v>
      </c>
      <c r="Y2500" s="7">
        <v>65</v>
      </c>
      <c r="Z2500" s="7">
        <v>87</v>
      </c>
      <c r="AA2500" s="7">
        <v>95</v>
      </c>
      <c r="AB2500" s="5" t="s">
        <v>799</v>
      </c>
      <c r="AC2500" s="5" t="s">
        <v>799</v>
      </c>
      <c r="AD2500" s="5" t="s">
        <v>799</v>
      </c>
      <c r="AE2500" s="5" t="s">
        <v>799</v>
      </c>
      <c r="AF2500" s="7">
        <v>209500137</v>
      </c>
      <c r="AG2500" s="7">
        <v>209049485</v>
      </c>
      <c r="AH2500" s="7">
        <v>168175221</v>
      </c>
      <c r="AI2500" s="5">
        <v>70.290000000000006</v>
      </c>
      <c r="AJ2500" s="7">
        <v>196</v>
      </c>
      <c r="AK2500" s="7">
        <v>147377625</v>
      </c>
      <c r="AL2500" s="6">
        <v>309.49301200000002</v>
      </c>
      <c r="AM2500" s="7">
        <v>151888983</v>
      </c>
      <c r="AN2500" s="8">
        <v>72.441199999999995</v>
      </c>
    </row>
    <row r="2501" spans="1:40" x14ac:dyDescent="0.3">
      <c r="A2501" s="4" t="s">
        <v>2550</v>
      </c>
      <c r="B2501" s="2">
        <v>4122591</v>
      </c>
      <c r="C2501" s="1" t="s">
        <v>41</v>
      </c>
      <c r="D2501" s="5">
        <v>521.02373567999996</v>
      </c>
      <c r="E2501" s="6">
        <v>863.64373499999999</v>
      </c>
      <c r="F2501" s="6">
        <v>863.64373599999988</v>
      </c>
      <c r="G2501" s="5">
        <v>-0.53300000000000003</v>
      </c>
      <c r="H2501" s="5" t="s">
        <v>799</v>
      </c>
      <c r="I2501" s="5">
        <v>-0.53300000000000003</v>
      </c>
      <c r="J2501" s="5" t="s">
        <v>799</v>
      </c>
      <c r="K2501" s="5">
        <v>3.2419547099999999</v>
      </c>
      <c r="L2501" s="5">
        <v>1.2060301499999999</v>
      </c>
      <c r="M2501" s="5">
        <v>29.352518</v>
      </c>
      <c r="N2501" s="5" t="s">
        <v>799</v>
      </c>
      <c r="O2501" s="5" t="s">
        <v>42</v>
      </c>
      <c r="P2501" s="5">
        <v>0.47861599999999999</v>
      </c>
      <c r="Q2501" s="5">
        <v>7.7646949999999997</v>
      </c>
      <c r="R2501" s="5">
        <v>7.7646949999999997</v>
      </c>
      <c r="S2501" s="1" t="s">
        <v>47</v>
      </c>
      <c r="T2501" s="7">
        <v>1831421</v>
      </c>
      <c r="U2501" s="7">
        <v>2017853</v>
      </c>
      <c r="V2501" s="7">
        <v>2207885</v>
      </c>
      <c r="W2501" s="7">
        <v>2122245</v>
      </c>
      <c r="X2501" s="7">
        <v>1804461</v>
      </c>
      <c r="Y2501" s="7">
        <v>1831421</v>
      </c>
      <c r="Z2501" s="7">
        <v>1869315</v>
      </c>
      <c r="AA2501" s="7">
        <v>1907476</v>
      </c>
      <c r="AB2501" s="5">
        <v>40.119</v>
      </c>
      <c r="AC2501" s="5">
        <v>40.186</v>
      </c>
      <c r="AD2501" s="8">
        <v>3.6040000000000001</v>
      </c>
      <c r="AE2501" s="8">
        <v>3.2530000000000001</v>
      </c>
      <c r="AF2501" s="7">
        <v>64060948</v>
      </c>
      <c r="AG2501" s="7">
        <v>64215626</v>
      </c>
      <c r="AH2501" s="7">
        <v>64801410</v>
      </c>
      <c r="AI2501" s="5">
        <v>37.94</v>
      </c>
      <c r="AJ2501" s="7">
        <v>161</v>
      </c>
      <c r="AK2501" s="7">
        <v>24227449</v>
      </c>
      <c r="AL2501" s="6">
        <v>197.69598300000001</v>
      </c>
      <c r="AM2501" s="7">
        <v>20165922</v>
      </c>
      <c r="AN2501" s="5">
        <v>31.582809999999998</v>
      </c>
    </row>
    <row r="2502" spans="1:40" x14ac:dyDescent="0.3">
      <c r="A2502" s="4" t="s">
        <v>2551</v>
      </c>
      <c r="B2502" s="2">
        <v>4910792</v>
      </c>
      <c r="C2502" s="1" t="s">
        <v>41</v>
      </c>
      <c r="D2502" s="5">
        <v>497.68563026999999</v>
      </c>
      <c r="E2502" s="6">
        <v>614.66562999999996</v>
      </c>
      <c r="F2502" s="6" t="s">
        <v>42</v>
      </c>
      <c r="G2502" s="5">
        <v>0.129</v>
      </c>
      <c r="H2502" s="5">
        <v>49.40625</v>
      </c>
      <c r="I2502" s="5">
        <v>0.129</v>
      </c>
      <c r="J2502" s="5">
        <v>49.40625</v>
      </c>
      <c r="K2502" s="5">
        <v>3.1257413999999999</v>
      </c>
      <c r="L2502" s="5">
        <v>2.9283200599999999</v>
      </c>
      <c r="M2502" s="5" t="s">
        <v>799</v>
      </c>
      <c r="N2502" s="5" t="s">
        <v>42</v>
      </c>
      <c r="O2502" s="5" t="s">
        <v>42</v>
      </c>
      <c r="P2502" s="5">
        <v>1.4523790000000001</v>
      </c>
      <c r="Q2502" s="5">
        <v>14.417263999999999</v>
      </c>
      <c r="R2502" s="5">
        <v>14.417263999999999</v>
      </c>
      <c r="S2502" s="1" t="s">
        <v>49</v>
      </c>
      <c r="T2502" s="7">
        <v>378070</v>
      </c>
      <c r="U2502" s="7">
        <v>348287</v>
      </c>
      <c r="V2502" s="7">
        <v>335336</v>
      </c>
      <c r="W2502" s="7">
        <v>293095</v>
      </c>
      <c r="X2502" s="7">
        <v>423213</v>
      </c>
      <c r="Y2502" s="7">
        <v>408422</v>
      </c>
      <c r="Z2502" s="7">
        <v>394152</v>
      </c>
      <c r="AA2502" s="7">
        <v>378070</v>
      </c>
      <c r="AB2502" s="5">
        <v>57.078000000000003</v>
      </c>
      <c r="AC2502" s="8">
        <v>58.02</v>
      </c>
      <c r="AD2502" s="8">
        <v>3.5529999999999999</v>
      </c>
      <c r="AE2502" s="8">
        <v>5.423</v>
      </c>
      <c r="AF2502" s="7">
        <v>31479167</v>
      </c>
      <c r="AG2502" s="7">
        <v>31490839</v>
      </c>
      <c r="AH2502" s="7">
        <v>31359110</v>
      </c>
      <c r="AI2502" s="5">
        <v>56.93</v>
      </c>
      <c r="AJ2502" s="7">
        <v>122</v>
      </c>
      <c r="AK2502" s="7">
        <v>17920198</v>
      </c>
      <c r="AL2502" s="6">
        <v>283.31833</v>
      </c>
      <c r="AM2502" s="7">
        <v>26544556</v>
      </c>
      <c r="AN2502" s="8">
        <v>84.324200000000005</v>
      </c>
    </row>
    <row r="2503" spans="1:40" x14ac:dyDescent="0.3">
      <c r="A2503" s="4" t="s">
        <v>2552</v>
      </c>
      <c r="B2503" s="2">
        <v>102398</v>
      </c>
      <c r="C2503" s="1" t="s">
        <v>41</v>
      </c>
      <c r="D2503" s="5">
        <v>408.70877617999997</v>
      </c>
      <c r="E2503" s="6" t="s">
        <v>42</v>
      </c>
      <c r="F2503" s="6">
        <v>1032.6257759999999</v>
      </c>
      <c r="G2503" s="5">
        <v>0.29899999999999999</v>
      </c>
      <c r="H2503" s="5">
        <v>16.160919540229902</v>
      </c>
      <c r="I2503" s="5">
        <v>0.29899999999999999</v>
      </c>
      <c r="J2503" s="5">
        <v>16.160919540229902</v>
      </c>
      <c r="K2503" s="5">
        <v>0.63068935501940504</v>
      </c>
      <c r="L2503" s="5">
        <v>0.61285693791039297</v>
      </c>
      <c r="M2503" s="5">
        <v>14.450153999999999</v>
      </c>
      <c r="N2503" s="5" t="s">
        <v>42</v>
      </c>
      <c r="O2503" s="5" t="s">
        <v>42</v>
      </c>
      <c r="P2503" s="5" t="s">
        <v>42</v>
      </c>
      <c r="Q2503" s="5" t="s">
        <v>42</v>
      </c>
      <c r="R2503" s="5" t="s">
        <v>42</v>
      </c>
      <c r="S2503" s="1" t="s">
        <v>49</v>
      </c>
      <c r="T2503" s="7">
        <v>200459</v>
      </c>
      <c r="U2503" s="7">
        <v>251699</v>
      </c>
      <c r="V2503" s="7">
        <v>251035</v>
      </c>
      <c r="W2503" s="7">
        <v>205583</v>
      </c>
      <c r="X2503" s="7">
        <v>197142</v>
      </c>
      <c r="Y2503" s="7">
        <v>192976</v>
      </c>
      <c r="Z2503" s="7">
        <v>193821</v>
      </c>
      <c r="AA2503" s="7">
        <v>200459</v>
      </c>
      <c r="AB2503" s="5" t="s">
        <v>42</v>
      </c>
      <c r="AC2503" s="5" t="s">
        <v>42</v>
      </c>
      <c r="AD2503" s="5" t="s">
        <v>42</v>
      </c>
      <c r="AE2503" s="5" t="s">
        <v>42</v>
      </c>
      <c r="AF2503" s="7">
        <v>29068903</v>
      </c>
      <c r="AG2503" s="7">
        <v>29068880</v>
      </c>
      <c r="AH2503" s="7">
        <v>28904625</v>
      </c>
      <c r="AI2503" s="5">
        <v>64.69</v>
      </c>
      <c r="AJ2503" s="7">
        <v>165</v>
      </c>
      <c r="AK2503" s="7">
        <v>18804824</v>
      </c>
      <c r="AL2503" s="6">
        <v>264.395825</v>
      </c>
      <c r="AM2503" s="7">
        <v>27661614</v>
      </c>
      <c r="AN2503" s="5">
        <v>95.158779999999993</v>
      </c>
    </row>
    <row r="2504" spans="1:40" x14ac:dyDescent="0.3">
      <c r="A2504" s="4" t="s">
        <v>2553</v>
      </c>
      <c r="B2504" s="2">
        <v>5000792</v>
      </c>
      <c r="C2504" s="1" t="s">
        <v>41</v>
      </c>
      <c r="D2504" s="5">
        <v>476.21602018999999</v>
      </c>
      <c r="E2504" s="6">
        <v>675.30402000000004</v>
      </c>
      <c r="F2504" s="6" t="s">
        <v>42</v>
      </c>
      <c r="G2504" s="5">
        <v>0.40799999999999997</v>
      </c>
      <c r="H2504" s="5">
        <v>22.400269999999999</v>
      </c>
      <c r="I2504" s="5">
        <v>0.40799999999999997</v>
      </c>
      <c r="J2504" s="5">
        <v>22.400269999999999</v>
      </c>
      <c r="K2504" s="5">
        <v>2.0820764199999999</v>
      </c>
      <c r="L2504" s="5">
        <v>2.0820764199999999</v>
      </c>
      <c r="M2504" s="5" t="s">
        <v>799</v>
      </c>
      <c r="N2504" s="5" t="s">
        <v>42</v>
      </c>
      <c r="O2504" s="5" t="s">
        <v>42</v>
      </c>
      <c r="P2504" s="5">
        <v>9.1024820000000002</v>
      </c>
      <c r="Q2504" s="5">
        <v>16.376168</v>
      </c>
      <c r="R2504" s="5">
        <v>16.376168</v>
      </c>
      <c r="S2504" s="1" t="s">
        <v>49</v>
      </c>
      <c r="T2504" s="7">
        <v>71031</v>
      </c>
      <c r="U2504" s="7">
        <v>60061</v>
      </c>
      <c r="V2504" s="7">
        <v>55119</v>
      </c>
      <c r="W2504" s="7">
        <v>53852</v>
      </c>
      <c r="X2504" s="7">
        <v>74189</v>
      </c>
      <c r="Y2504" s="7">
        <v>73241</v>
      </c>
      <c r="Z2504" s="7">
        <v>73258</v>
      </c>
      <c r="AA2504" s="7">
        <v>71031</v>
      </c>
      <c r="AB2504" s="5">
        <v>75.557000000000002</v>
      </c>
      <c r="AC2504" s="5">
        <v>73.972999999999999</v>
      </c>
      <c r="AD2504" s="5">
        <v>56.588000000000001</v>
      </c>
      <c r="AE2504" s="5">
        <v>55.584000000000003</v>
      </c>
      <c r="AF2504" s="7">
        <v>14371929</v>
      </c>
      <c r="AG2504" s="7">
        <v>14361225</v>
      </c>
      <c r="AH2504" s="7">
        <v>14320737</v>
      </c>
      <c r="AI2504" s="5">
        <v>53.12</v>
      </c>
      <c r="AJ2504" s="7">
        <v>189</v>
      </c>
      <c r="AK2504" s="7">
        <v>7635780</v>
      </c>
      <c r="AL2504" s="6">
        <v>252.97339099999999</v>
      </c>
      <c r="AM2504" s="7">
        <v>14160611</v>
      </c>
      <c r="AN2504" s="5">
        <v>98.514330000000001</v>
      </c>
    </row>
    <row r="2505" spans="1:40" x14ac:dyDescent="0.3">
      <c r="A2505" s="4" t="s">
        <v>2554</v>
      </c>
      <c r="B2505" s="2">
        <v>12989158</v>
      </c>
      <c r="C2505" s="1" t="s">
        <v>54</v>
      </c>
      <c r="D2505" s="5">
        <v>656.86223116999997</v>
      </c>
      <c r="E2505" s="6">
        <v>1356.3122310000001</v>
      </c>
      <c r="F2505" s="6">
        <v>1357.6122310000001</v>
      </c>
      <c r="G2505" s="5">
        <v>-0.26100000000000001</v>
      </c>
      <c r="H2505" s="5" t="s">
        <v>799</v>
      </c>
      <c r="I2505" s="5">
        <v>-0.26100000000000001</v>
      </c>
      <c r="J2505" s="5" t="s">
        <v>799</v>
      </c>
      <c r="K2505" s="5">
        <v>3.0322623548692298</v>
      </c>
      <c r="L2505" s="5">
        <v>2.4377818727058802</v>
      </c>
      <c r="M2505" s="5">
        <v>33.115970599050897</v>
      </c>
      <c r="N2505" s="5" t="s">
        <v>42</v>
      </c>
      <c r="O2505" s="5" t="s">
        <v>42</v>
      </c>
      <c r="P2505" s="5">
        <v>0.981904</v>
      </c>
      <c r="Q2505" s="5">
        <v>14.247426000000001</v>
      </c>
      <c r="R2505" s="5">
        <v>13.636532149120599</v>
      </c>
      <c r="S2505" s="1" t="s">
        <v>47</v>
      </c>
      <c r="T2505" s="7">
        <v>1321776</v>
      </c>
      <c r="U2505" s="7">
        <v>1002848</v>
      </c>
      <c r="V2505" s="7">
        <v>764045</v>
      </c>
      <c r="W2505" s="7">
        <v>929981</v>
      </c>
      <c r="X2505" s="7">
        <v>1381309</v>
      </c>
      <c r="Y2505" s="7">
        <v>1321776</v>
      </c>
      <c r="Z2505" s="7">
        <v>1236346</v>
      </c>
      <c r="AA2505" s="7">
        <v>1159344</v>
      </c>
      <c r="AB2505" s="8">
        <v>45.24</v>
      </c>
      <c r="AC2505" s="5">
        <v>44.795999999999999</v>
      </c>
      <c r="AD2505" s="8">
        <v>6.101</v>
      </c>
      <c r="AE2505" s="8">
        <v>6.5730000000000004</v>
      </c>
      <c r="AF2505" s="7">
        <v>171497000</v>
      </c>
      <c r="AG2505" s="7">
        <v>169384757</v>
      </c>
      <c r="AH2505" s="7">
        <v>167731000</v>
      </c>
      <c r="AI2505" s="5">
        <v>40.18</v>
      </c>
      <c r="AJ2505" s="7">
        <v>167</v>
      </c>
      <c r="AK2505" s="7">
        <v>68914121</v>
      </c>
      <c r="AL2505" s="6">
        <v>263.94108299999999</v>
      </c>
      <c r="AM2505" s="7">
        <v>139009544</v>
      </c>
      <c r="AN2505" s="8">
        <v>81.052999999999997</v>
      </c>
    </row>
    <row r="2506" spans="1:40" x14ac:dyDescent="0.3">
      <c r="A2506" s="4" t="s">
        <v>2555</v>
      </c>
      <c r="B2506" s="2">
        <v>5721628</v>
      </c>
      <c r="C2506" s="1" t="s">
        <v>54</v>
      </c>
      <c r="D2506" s="5">
        <v>502.79233641000002</v>
      </c>
      <c r="E2506" s="6">
        <v>852.28771600000005</v>
      </c>
      <c r="F2506" s="6" t="s">
        <v>42</v>
      </c>
      <c r="G2506" s="5">
        <v>0.24399999999999999</v>
      </c>
      <c r="H2506" s="5">
        <v>8.9674949999999995</v>
      </c>
      <c r="I2506" s="5">
        <v>0.24399999999999999</v>
      </c>
      <c r="J2506" s="5">
        <v>8.9674949999999995</v>
      </c>
      <c r="K2506" s="5">
        <v>1.0088191</v>
      </c>
      <c r="L2506" s="5">
        <v>1.0088191</v>
      </c>
      <c r="M2506" s="5" t="s">
        <v>799</v>
      </c>
      <c r="N2506" s="5" t="s">
        <v>42</v>
      </c>
      <c r="O2506" s="5" t="s">
        <v>42</v>
      </c>
      <c r="P2506" s="5">
        <v>13.869489</v>
      </c>
      <c r="Q2506" s="5" t="s">
        <v>42</v>
      </c>
      <c r="R2506" s="5" t="s">
        <v>42</v>
      </c>
      <c r="S2506" s="1" t="s">
        <v>49</v>
      </c>
      <c r="T2506" s="7">
        <v>57291.523999999998</v>
      </c>
      <c r="U2506" s="7">
        <v>45109.87</v>
      </c>
      <c r="V2506" s="7">
        <v>42787.12</v>
      </c>
      <c r="W2506" s="7">
        <v>42824.993999999999</v>
      </c>
      <c r="X2506" s="7">
        <v>61450.55</v>
      </c>
      <c r="Y2506" s="7">
        <v>59371.036999999997</v>
      </c>
      <c r="Z2506" s="7">
        <v>57291.523999999998</v>
      </c>
      <c r="AA2506" s="7">
        <v>54407.404999999999</v>
      </c>
      <c r="AB2506" s="8">
        <v>100</v>
      </c>
      <c r="AC2506" s="8">
        <v>100</v>
      </c>
      <c r="AD2506" s="5" t="s">
        <v>42</v>
      </c>
      <c r="AE2506" s="5" t="s">
        <v>42</v>
      </c>
      <c r="AF2506" s="7">
        <v>35735063</v>
      </c>
      <c r="AG2506" s="7">
        <v>35735063</v>
      </c>
      <c r="AH2506" s="7">
        <v>35711253</v>
      </c>
      <c r="AI2506" s="5">
        <v>29.63</v>
      </c>
      <c r="AJ2506" s="7">
        <v>82</v>
      </c>
      <c r="AK2506" s="7">
        <v>10587502</v>
      </c>
      <c r="AL2506" s="6">
        <v>148.96615299999999</v>
      </c>
      <c r="AM2506" s="7" t="s">
        <v>42</v>
      </c>
      <c r="AN2506" s="5" t="s">
        <v>42</v>
      </c>
    </row>
    <row r="2507" spans="1:40" x14ac:dyDescent="0.3">
      <c r="A2507" s="4" t="s">
        <v>2556</v>
      </c>
      <c r="B2507" s="2">
        <v>4071235</v>
      </c>
      <c r="C2507" s="1" t="s">
        <v>54</v>
      </c>
      <c r="D2507" s="5">
        <v>466.60809738</v>
      </c>
      <c r="E2507" s="6">
        <v>631.30509700000005</v>
      </c>
      <c r="F2507" s="6" t="s">
        <v>42</v>
      </c>
      <c r="G2507" s="5">
        <v>0.02</v>
      </c>
      <c r="H2507" s="5">
        <v>64.363636</v>
      </c>
      <c r="I2507" s="5">
        <v>-2.4E-2</v>
      </c>
      <c r="J2507" s="5">
        <v>272.30769199999997</v>
      </c>
      <c r="K2507" s="5">
        <v>3.5721493400000002</v>
      </c>
      <c r="L2507" s="5">
        <v>2.9772918399999999</v>
      </c>
      <c r="M2507" s="5" t="s">
        <v>799</v>
      </c>
      <c r="N2507" s="5" t="s">
        <v>42</v>
      </c>
      <c r="O2507" s="5" t="s">
        <v>42</v>
      </c>
      <c r="P2507" s="5">
        <v>1.021971</v>
      </c>
      <c r="Q2507" s="5">
        <v>4.3647400000000003</v>
      </c>
      <c r="R2507" s="5">
        <v>4.3647400000000003</v>
      </c>
      <c r="S2507" s="1" t="s">
        <v>49</v>
      </c>
      <c r="T2507" s="7">
        <v>626262</v>
      </c>
      <c r="U2507" s="7">
        <v>553213</v>
      </c>
      <c r="V2507" s="7">
        <v>388272</v>
      </c>
      <c r="W2507" s="7">
        <v>377715</v>
      </c>
      <c r="X2507" s="7">
        <v>617733</v>
      </c>
      <c r="Y2507" s="7">
        <v>627497</v>
      </c>
      <c r="Z2507" s="7">
        <v>631025</v>
      </c>
      <c r="AA2507" s="7">
        <v>626262</v>
      </c>
      <c r="AB2507" s="5">
        <v>30.033999999999999</v>
      </c>
      <c r="AC2507" s="5">
        <v>28.532</v>
      </c>
      <c r="AD2507" s="8">
        <v>12.664999999999999</v>
      </c>
      <c r="AE2507" s="5">
        <v>13.068</v>
      </c>
      <c r="AF2507" s="7">
        <v>131786032</v>
      </c>
      <c r="AG2507" s="7">
        <v>131448790</v>
      </c>
      <c r="AH2507" s="7">
        <v>130079173</v>
      </c>
      <c r="AI2507" s="5">
        <v>69.44</v>
      </c>
      <c r="AJ2507" s="7">
        <v>213</v>
      </c>
      <c r="AK2507" s="7">
        <v>91530952</v>
      </c>
      <c r="AL2507" s="6">
        <v>324.01956999999999</v>
      </c>
      <c r="AM2507" s="7">
        <v>124903873</v>
      </c>
      <c r="AN2507" s="8">
        <v>94.760400000000004</v>
      </c>
    </row>
    <row r="2508" spans="1:40" x14ac:dyDescent="0.3">
      <c r="A2508" s="4" t="s">
        <v>2557</v>
      </c>
      <c r="B2508" s="2">
        <v>5721154</v>
      </c>
      <c r="C2508" s="1" t="s">
        <v>54</v>
      </c>
      <c r="D2508" s="5">
        <v>503.01781497000002</v>
      </c>
      <c r="E2508" s="6">
        <v>641.72852399999999</v>
      </c>
      <c r="F2508" s="6" t="s">
        <v>42</v>
      </c>
      <c r="G2508" s="5">
        <v>0.22</v>
      </c>
      <c r="H2508" s="5">
        <v>9.3652169999999995</v>
      </c>
      <c r="I2508" s="5">
        <v>0.22</v>
      </c>
      <c r="J2508" s="5">
        <v>9.3652169999999995</v>
      </c>
      <c r="K2508" s="5">
        <v>1.0028866700000001</v>
      </c>
      <c r="L2508" s="5">
        <v>1.0028866700000001</v>
      </c>
      <c r="M2508" s="5">
        <v>11.605603</v>
      </c>
      <c r="N2508" s="5" t="s">
        <v>42</v>
      </c>
      <c r="O2508" s="5" t="s">
        <v>42</v>
      </c>
      <c r="P2508" s="5">
        <v>10.835516999999999</v>
      </c>
      <c r="Q2508" s="5" t="s">
        <v>42</v>
      </c>
      <c r="R2508" s="5" t="s">
        <v>42</v>
      </c>
      <c r="S2508" s="1" t="s">
        <v>49</v>
      </c>
      <c r="T2508" s="7">
        <v>58387.112999999998</v>
      </c>
      <c r="U2508" s="7">
        <v>43085.781000000003</v>
      </c>
      <c r="V2508" s="7">
        <v>35577.966999999997</v>
      </c>
      <c r="W2508" s="7">
        <v>37838.826999999997</v>
      </c>
      <c r="X2508" s="7">
        <v>59224.542000000001</v>
      </c>
      <c r="Y2508" s="7">
        <v>58805.826999999997</v>
      </c>
      <c r="Z2508" s="7">
        <v>58387.112999999998</v>
      </c>
      <c r="AA2508" s="7">
        <v>55682.832999999999</v>
      </c>
      <c r="AB2508" s="8">
        <v>100</v>
      </c>
      <c r="AC2508" s="8">
        <v>100</v>
      </c>
      <c r="AD2508" s="5" t="s">
        <v>42</v>
      </c>
      <c r="AE2508" s="5" t="s">
        <v>42</v>
      </c>
      <c r="AF2508" s="7">
        <v>47184330</v>
      </c>
      <c r="AG2508" s="7">
        <v>47184330</v>
      </c>
      <c r="AH2508" s="7">
        <v>46610312</v>
      </c>
      <c r="AI2508" s="5">
        <v>24.07</v>
      </c>
      <c r="AJ2508" s="7">
        <v>93</v>
      </c>
      <c r="AK2508" s="7">
        <v>11358051</v>
      </c>
      <c r="AL2508" s="6">
        <v>122.32620900000001</v>
      </c>
      <c r="AM2508" s="7" t="s">
        <v>42</v>
      </c>
      <c r="AN2508" s="5" t="s">
        <v>42</v>
      </c>
    </row>
    <row r="2509" spans="1:40" x14ac:dyDescent="0.3">
      <c r="A2509" s="4" t="s">
        <v>2558</v>
      </c>
      <c r="B2509" s="2">
        <v>108606569</v>
      </c>
      <c r="C2509" s="1" t="s">
        <v>54</v>
      </c>
      <c r="D2509" s="5">
        <v>485.58456336</v>
      </c>
      <c r="E2509" s="6">
        <v>694.11337300000002</v>
      </c>
      <c r="F2509" s="6" t="s">
        <v>42</v>
      </c>
      <c r="G2509" s="5">
        <v>0.60115808403537208</v>
      </c>
      <c r="H2509" s="5">
        <v>17.390682000000002</v>
      </c>
      <c r="I2509" s="5">
        <v>0.60115808403537208</v>
      </c>
      <c r="J2509" s="5">
        <v>17.390682000000002</v>
      </c>
      <c r="K2509" s="5">
        <v>0.88361003999999999</v>
      </c>
      <c r="L2509" s="5">
        <v>0.88361003999999999</v>
      </c>
      <c r="M2509" s="5">
        <v>41.969512999999999</v>
      </c>
      <c r="N2509" s="5" t="s">
        <v>42</v>
      </c>
      <c r="O2509" s="5" t="s">
        <v>42</v>
      </c>
      <c r="P2509" s="5">
        <v>1.258926</v>
      </c>
      <c r="Q2509" s="5">
        <v>4.7625000000000002</v>
      </c>
      <c r="R2509" s="5">
        <v>4.7625000000000002</v>
      </c>
      <c r="S2509" s="1" t="s">
        <v>49</v>
      </c>
      <c r="T2509" s="7">
        <v>483379.9502841112</v>
      </c>
      <c r="U2509" s="7">
        <v>729437.19662824029</v>
      </c>
      <c r="V2509" s="7">
        <v>208337.2396047299</v>
      </c>
      <c r="W2509" s="7" t="s">
        <v>42</v>
      </c>
      <c r="X2509" s="7">
        <v>547518.11097054661</v>
      </c>
      <c r="Y2509" s="7">
        <v>526708.1672293545</v>
      </c>
      <c r="Z2509" s="7">
        <v>498224.89521260106</v>
      </c>
      <c r="AA2509" s="7">
        <v>483379.9502841112</v>
      </c>
      <c r="AB2509" s="5">
        <v>21.905999999999999</v>
      </c>
      <c r="AC2509" s="5">
        <v>30.155000000000001</v>
      </c>
      <c r="AD2509" s="5">
        <v>20.645</v>
      </c>
      <c r="AE2509" s="8">
        <v>26.41</v>
      </c>
      <c r="AF2509" s="7">
        <v>69468064</v>
      </c>
      <c r="AG2509" s="7">
        <v>69276410</v>
      </c>
      <c r="AH2509" s="7">
        <v>68642515</v>
      </c>
      <c r="AI2509" s="5">
        <v>28.29</v>
      </c>
      <c r="AJ2509" s="7">
        <v>44</v>
      </c>
      <c r="AK2509" s="7">
        <v>19655595</v>
      </c>
      <c r="AL2509" s="6">
        <v>137.39260899999999</v>
      </c>
      <c r="AM2509" s="7">
        <v>16967997</v>
      </c>
      <c r="AN2509" s="5">
        <v>24.425470000000001</v>
      </c>
    </row>
    <row r="2510" spans="1:40" x14ac:dyDescent="0.3">
      <c r="A2510" s="4" t="s">
        <v>2559</v>
      </c>
      <c r="B2510" s="2">
        <v>4209142</v>
      </c>
      <c r="C2510" s="1" t="s">
        <v>54</v>
      </c>
      <c r="D2510" s="5">
        <v>468.83781563999997</v>
      </c>
      <c r="E2510" s="6" t="s">
        <v>42</v>
      </c>
      <c r="F2510" s="6">
        <v>5893.6068160000004</v>
      </c>
      <c r="G2510" s="5">
        <v>0.627</v>
      </c>
      <c r="H2510" s="5">
        <v>6.43333333333333</v>
      </c>
      <c r="I2510" s="5">
        <v>0.627</v>
      </c>
      <c r="J2510" s="5">
        <v>6.43333333333333</v>
      </c>
      <c r="K2510" s="5">
        <v>0.82416358123632194</v>
      </c>
      <c r="L2510" s="5">
        <v>0.82416358123632194</v>
      </c>
      <c r="M2510" s="5">
        <v>2.9491041639492099</v>
      </c>
      <c r="N2510" s="5" t="s">
        <v>42</v>
      </c>
      <c r="O2510" s="5" t="s">
        <v>42</v>
      </c>
      <c r="P2510" s="5" t="s">
        <v>42</v>
      </c>
      <c r="Q2510" s="5" t="s">
        <v>42</v>
      </c>
      <c r="R2510" s="5">
        <v>18.1039273326104</v>
      </c>
      <c r="S2510" s="1" t="s">
        <v>49</v>
      </c>
      <c r="T2510" s="7">
        <v>4191</v>
      </c>
      <c r="U2510" s="7">
        <v>-377600</v>
      </c>
      <c r="V2510" s="7">
        <v>-62535</v>
      </c>
      <c r="W2510" s="7">
        <v>-1647096</v>
      </c>
      <c r="X2510" s="7">
        <v>102893</v>
      </c>
      <c r="Y2510" s="7">
        <v>-6215</v>
      </c>
      <c r="Z2510" s="7">
        <v>11478</v>
      </c>
      <c r="AA2510" s="7">
        <v>4191</v>
      </c>
      <c r="AB2510" s="8">
        <v>100</v>
      </c>
      <c r="AC2510" s="8">
        <v>100</v>
      </c>
      <c r="AD2510" s="5" t="s">
        <v>42</v>
      </c>
      <c r="AE2510" s="5" t="s">
        <v>42</v>
      </c>
      <c r="AF2510" s="7">
        <v>60730287</v>
      </c>
      <c r="AG2510" s="7">
        <v>50637604</v>
      </c>
      <c r="AH2510" s="7">
        <v>48460626</v>
      </c>
      <c r="AI2510" s="5">
        <v>38.119999999999997</v>
      </c>
      <c r="AJ2510" s="7">
        <v>175</v>
      </c>
      <c r="AK2510" s="7">
        <v>23149586</v>
      </c>
      <c r="AL2510" s="6">
        <v>178.71480299999999</v>
      </c>
      <c r="AM2510" s="7">
        <v>60554562</v>
      </c>
      <c r="AN2510" s="5">
        <v>99.710650000000001</v>
      </c>
    </row>
    <row r="2511" spans="1:40" x14ac:dyDescent="0.3">
      <c r="A2511" s="4" t="s">
        <v>2560</v>
      </c>
      <c r="B2511" s="2">
        <v>5721529</v>
      </c>
      <c r="C2511" s="1" t="s">
        <v>54</v>
      </c>
      <c r="D2511" s="5">
        <v>515.30204900000001</v>
      </c>
      <c r="E2511" s="6">
        <v>851.15838900000006</v>
      </c>
      <c r="F2511" s="6" t="s">
        <v>42</v>
      </c>
      <c r="G2511" s="5">
        <v>0.14399999999999999</v>
      </c>
      <c r="H2511" s="5">
        <v>10.170132000000001</v>
      </c>
      <c r="I2511" s="5">
        <v>0.14399999999999999</v>
      </c>
      <c r="J2511" s="5">
        <v>10.170132000000001</v>
      </c>
      <c r="K2511" s="5">
        <v>0.94793409999999989</v>
      </c>
      <c r="L2511" s="5">
        <v>0.94793409999999989</v>
      </c>
      <c r="M2511" s="5">
        <v>12.540793000000001</v>
      </c>
      <c r="N2511" s="5" t="s">
        <v>42</v>
      </c>
      <c r="O2511" s="5" t="s">
        <v>42</v>
      </c>
      <c r="P2511" s="5">
        <v>22.230031</v>
      </c>
      <c r="Q2511" s="5" t="s">
        <v>42</v>
      </c>
      <c r="R2511" s="5" t="s">
        <v>42</v>
      </c>
      <c r="S2511" s="1" t="s">
        <v>315</v>
      </c>
      <c r="T2511" s="7">
        <v>38823.892</v>
      </c>
      <c r="U2511" s="7">
        <v>38230.468999999997</v>
      </c>
      <c r="V2511" s="7">
        <v>35916.563000000002</v>
      </c>
      <c r="W2511" s="7">
        <v>37945.165000000001</v>
      </c>
      <c r="X2511" s="7">
        <v>38288.673000000003</v>
      </c>
      <c r="Y2511" s="7">
        <v>38556.281999999999</v>
      </c>
      <c r="Z2511" s="7">
        <v>38823.892</v>
      </c>
      <c r="AA2511" s="7">
        <v>39189.468999999997</v>
      </c>
      <c r="AB2511" s="8">
        <v>100</v>
      </c>
      <c r="AC2511" s="8">
        <v>100</v>
      </c>
      <c r="AD2511" s="5" t="s">
        <v>42</v>
      </c>
      <c r="AE2511" s="5" t="s">
        <v>42</v>
      </c>
      <c r="AF2511" s="7">
        <v>47890525</v>
      </c>
      <c r="AG2511" s="7">
        <v>47890525</v>
      </c>
      <c r="AH2511" s="7">
        <v>47890525</v>
      </c>
      <c r="AI2511" s="5">
        <v>18.28</v>
      </c>
      <c r="AJ2511" s="7">
        <v>59</v>
      </c>
      <c r="AK2511" s="7">
        <v>8755349</v>
      </c>
      <c r="AL2511" s="6">
        <v>94.207554999999999</v>
      </c>
      <c r="AM2511" s="7" t="s">
        <v>42</v>
      </c>
      <c r="AN2511" s="5" t="s">
        <v>42</v>
      </c>
    </row>
    <row r="2512" spans="1:40" x14ac:dyDescent="0.3">
      <c r="A2512" s="4" t="s">
        <v>2561</v>
      </c>
      <c r="B2512" s="2">
        <v>6617344</v>
      </c>
      <c r="C2512" s="1" t="s">
        <v>54</v>
      </c>
      <c r="D2512" s="5">
        <v>444.89912971000001</v>
      </c>
      <c r="E2512" s="6">
        <v>1232.945129</v>
      </c>
      <c r="F2512" s="6" t="s">
        <v>42</v>
      </c>
      <c r="G2512" s="5">
        <v>-0.14000000000000001</v>
      </c>
      <c r="H2512" s="5" t="s">
        <v>799</v>
      </c>
      <c r="I2512" s="5">
        <v>-0.14000000000000001</v>
      </c>
      <c r="J2512" s="5" t="s">
        <v>799</v>
      </c>
      <c r="K2512" s="5" t="s">
        <v>799</v>
      </c>
      <c r="L2512" s="5" t="s">
        <v>799</v>
      </c>
      <c r="M2512" s="5" t="s">
        <v>799</v>
      </c>
      <c r="N2512" s="5" t="s">
        <v>42</v>
      </c>
      <c r="O2512" s="5" t="s">
        <v>42</v>
      </c>
      <c r="P2512" s="5">
        <v>2.276024</v>
      </c>
      <c r="Q2512" s="5" t="s">
        <v>799</v>
      </c>
      <c r="R2512" s="5">
        <v>-64.585915999999997</v>
      </c>
      <c r="S2512" s="1" t="s">
        <v>49</v>
      </c>
      <c r="T2512" s="7">
        <v>620500</v>
      </c>
      <c r="U2512" s="7">
        <v>1281250</v>
      </c>
      <c r="V2512" s="7">
        <v>1345788</v>
      </c>
      <c r="W2512" s="7">
        <v>1224361</v>
      </c>
      <c r="X2512" s="7">
        <v>541710</v>
      </c>
      <c r="Y2512" s="7">
        <v>570048</v>
      </c>
      <c r="Z2512" s="7">
        <v>618282</v>
      </c>
      <c r="AA2512" s="7">
        <v>620500</v>
      </c>
      <c r="AB2512" s="8">
        <v>5.8360000000000003</v>
      </c>
      <c r="AC2512" s="8">
        <v>-4.88</v>
      </c>
      <c r="AD2512" s="8">
        <v>1.579</v>
      </c>
      <c r="AE2512" s="5">
        <v>-4.5970000000000004</v>
      </c>
      <c r="AF2512" s="7">
        <v>257167127</v>
      </c>
      <c r="AG2512" s="7">
        <v>257167127</v>
      </c>
      <c r="AH2512" s="7">
        <v>256807900</v>
      </c>
      <c r="AI2512" s="5">
        <v>87.95</v>
      </c>
      <c r="AJ2512" s="7">
        <v>151</v>
      </c>
      <c r="AK2512" s="7">
        <v>226170704</v>
      </c>
      <c r="AL2512" s="6">
        <v>391.27531699999997</v>
      </c>
      <c r="AM2512" s="7">
        <v>196233464</v>
      </c>
      <c r="AN2512" s="5">
        <v>76.305809999999994</v>
      </c>
    </row>
    <row r="2513" spans="1:40" x14ac:dyDescent="0.3">
      <c r="A2513" s="4" t="s">
        <v>2562</v>
      </c>
      <c r="B2513" s="2">
        <v>4000844</v>
      </c>
      <c r="C2513" s="1" t="s">
        <v>54</v>
      </c>
      <c r="D2513" s="5">
        <v>636.75986746000001</v>
      </c>
      <c r="E2513" s="6">
        <v>688.80086700000004</v>
      </c>
      <c r="F2513" s="6" t="s">
        <v>42</v>
      </c>
      <c r="G2513" s="5">
        <v>1.75</v>
      </c>
      <c r="H2513" s="5">
        <v>14.106045999999999</v>
      </c>
      <c r="I2513" s="5">
        <v>1.75</v>
      </c>
      <c r="J2513" s="5">
        <v>14.106045999999999</v>
      </c>
      <c r="K2513" s="5">
        <v>3.5003409699999999</v>
      </c>
      <c r="L2513" s="5">
        <v>2.8430861499999995</v>
      </c>
      <c r="M2513" s="5">
        <v>23.195108999999999</v>
      </c>
      <c r="N2513" s="5" t="s">
        <v>42</v>
      </c>
      <c r="O2513" s="5" t="s">
        <v>42</v>
      </c>
      <c r="P2513" s="5">
        <v>1.5168680000000001</v>
      </c>
      <c r="Q2513" s="5">
        <v>8.1179609999999993</v>
      </c>
      <c r="R2513" s="5">
        <v>8.1179609999999993</v>
      </c>
      <c r="S2513" s="1" t="s">
        <v>80</v>
      </c>
      <c r="T2513" s="7">
        <v>437587</v>
      </c>
      <c r="U2513" s="7">
        <v>413021</v>
      </c>
      <c r="V2513" s="7">
        <v>348589</v>
      </c>
      <c r="W2513" s="7">
        <v>304981</v>
      </c>
      <c r="X2513" s="7">
        <v>454094</v>
      </c>
      <c r="Y2513" s="7">
        <v>437587</v>
      </c>
      <c r="Z2513" s="7">
        <v>431273</v>
      </c>
      <c r="AA2513" s="7">
        <v>429919</v>
      </c>
      <c r="AB2513" s="8">
        <v>28.61</v>
      </c>
      <c r="AC2513" s="5">
        <v>29.725999999999999</v>
      </c>
      <c r="AD2513" s="5">
        <v>16.268999999999998</v>
      </c>
      <c r="AE2513" s="5">
        <v>17.669</v>
      </c>
      <c r="AF2513" s="7">
        <v>7297954</v>
      </c>
      <c r="AG2513" s="7">
        <v>7296895</v>
      </c>
      <c r="AH2513" s="7">
        <v>7302820</v>
      </c>
      <c r="AI2513" s="5">
        <v>48.41</v>
      </c>
      <c r="AJ2513" s="7">
        <v>113</v>
      </c>
      <c r="AK2513" s="7">
        <v>3532596</v>
      </c>
      <c r="AL2513" s="6">
        <v>308.25432599999999</v>
      </c>
      <c r="AM2513" s="7">
        <v>4893254</v>
      </c>
      <c r="AN2513" s="5">
        <v>67.055949999999996</v>
      </c>
    </row>
    <row r="2514" spans="1:40" x14ac:dyDescent="0.3">
      <c r="A2514" s="4" t="s">
        <v>2563</v>
      </c>
      <c r="B2514" s="2">
        <v>27814965</v>
      </c>
      <c r="C2514" s="1" t="s">
        <v>41</v>
      </c>
      <c r="D2514" s="5">
        <v>409.14309903999998</v>
      </c>
      <c r="E2514" s="6">
        <v>78.371099000000001</v>
      </c>
      <c r="F2514" s="6" t="s">
        <v>42</v>
      </c>
      <c r="G2514" s="5">
        <v>-1.732</v>
      </c>
      <c r="H2514" s="5" t="s">
        <v>799</v>
      </c>
      <c r="I2514" s="5">
        <v>-1.732</v>
      </c>
      <c r="J2514" s="5" t="s">
        <v>799</v>
      </c>
      <c r="K2514" s="5">
        <v>1.17444948</v>
      </c>
      <c r="L2514" s="5">
        <v>1.17444948</v>
      </c>
      <c r="M2514" s="5" t="s">
        <v>799</v>
      </c>
      <c r="N2514" s="5" t="s">
        <v>42</v>
      </c>
      <c r="O2514" s="5" t="s">
        <v>42</v>
      </c>
      <c r="P2514" s="5" t="s">
        <v>42</v>
      </c>
      <c r="Q2514" s="5" t="s">
        <v>799</v>
      </c>
      <c r="R2514" s="5">
        <v>-0.33443800000000001</v>
      </c>
      <c r="S2514" s="1" t="s">
        <v>49</v>
      </c>
      <c r="T2514" s="7" t="s">
        <v>42</v>
      </c>
      <c r="U2514" s="7" t="s">
        <v>42</v>
      </c>
      <c r="V2514" s="7" t="s">
        <v>42</v>
      </c>
      <c r="W2514" s="7" t="s">
        <v>42</v>
      </c>
      <c r="X2514" s="7" t="s">
        <v>42</v>
      </c>
      <c r="Y2514" s="7" t="s">
        <v>42</v>
      </c>
      <c r="Z2514" s="7" t="s">
        <v>42</v>
      </c>
      <c r="AA2514" s="7" t="s">
        <v>42</v>
      </c>
      <c r="AB2514" s="5" t="s">
        <v>42</v>
      </c>
      <c r="AC2514" s="5" t="s">
        <v>42</v>
      </c>
      <c r="AD2514" s="5" t="s">
        <v>42</v>
      </c>
      <c r="AE2514" s="5" t="s">
        <v>42</v>
      </c>
      <c r="AF2514" s="7">
        <v>54406788</v>
      </c>
      <c r="AG2514" s="7">
        <v>54403302</v>
      </c>
      <c r="AH2514" s="7">
        <v>2117861</v>
      </c>
      <c r="AI2514" s="5">
        <v>27.15</v>
      </c>
      <c r="AJ2514" s="7">
        <v>59</v>
      </c>
      <c r="AK2514" s="7">
        <v>14772493</v>
      </c>
      <c r="AL2514" s="6">
        <v>111.089147</v>
      </c>
      <c r="AM2514" s="7">
        <v>24310171</v>
      </c>
      <c r="AN2514" s="8">
        <v>44.681800000000003</v>
      </c>
    </row>
    <row r="2515" spans="1:40" x14ac:dyDescent="0.3">
      <c r="A2515" s="4" t="s">
        <v>2564</v>
      </c>
      <c r="B2515" s="2">
        <v>5721322</v>
      </c>
      <c r="C2515" s="1" t="s">
        <v>54</v>
      </c>
      <c r="D2515" s="5">
        <v>473.64637787999999</v>
      </c>
      <c r="E2515" s="6">
        <v>747.58475699999997</v>
      </c>
      <c r="F2515" s="6" t="s">
        <v>42</v>
      </c>
      <c r="G2515" s="5">
        <v>0.45700000000000002</v>
      </c>
      <c r="H2515" s="5">
        <v>7.2216800000000001</v>
      </c>
      <c r="I2515" s="5">
        <v>0.45700000000000002</v>
      </c>
      <c r="J2515" s="5">
        <v>7.2216800000000001</v>
      </c>
      <c r="K2515" s="5">
        <v>1.02779708</v>
      </c>
      <c r="L2515" s="5">
        <v>1.02779708</v>
      </c>
      <c r="M2515" s="5">
        <v>10.602150999999999</v>
      </c>
      <c r="N2515" s="5" t="s">
        <v>42</v>
      </c>
      <c r="O2515" s="5" t="s">
        <v>42</v>
      </c>
      <c r="P2515" s="5">
        <v>14.428229</v>
      </c>
      <c r="Q2515" s="5" t="s">
        <v>42</v>
      </c>
      <c r="R2515" s="5" t="s">
        <v>42</v>
      </c>
      <c r="S2515" s="1" t="s">
        <v>80</v>
      </c>
      <c r="T2515" s="7">
        <v>51814.036</v>
      </c>
      <c r="U2515" s="7">
        <v>50505.961000000003</v>
      </c>
      <c r="V2515" s="7">
        <v>48152.39</v>
      </c>
      <c r="W2515" s="7">
        <v>48359.680999999997</v>
      </c>
      <c r="X2515" s="7">
        <v>51814.036</v>
      </c>
      <c r="Y2515" s="7">
        <v>51521.873</v>
      </c>
      <c r="Z2515" s="7">
        <v>51229.711000000003</v>
      </c>
      <c r="AA2515" s="7">
        <v>50867.836000000003</v>
      </c>
      <c r="AB2515" s="8">
        <v>100</v>
      </c>
      <c r="AC2515" s="8">
        <v>100</v>
      </c>
      <c r="AD2515" s="5" t="s">
        <v>42</v>
      </c>
      <c r="AE2515" s="5" t="s">
        <v>42</v>
      </c>
      <c r="AF2515" s="7">
        <v>31996095</v>
      </c>
      <c r="AG2515" s="7">
        <v>31996095</v>
      </c>
      <c r="AH2515" s="7">
        <v>31904184</v>
      </c>
      <c r="AI2515" s="5">
        <v>11.89</v>
      </c>
      <c r="AJ2515" s="7">
        <v>64</v>
      </c>
      <c r="AK2515" s="7">
        <v>3803931</v>
      </c>
      <c r="AL2515" s="6">
        <v>56.260139000000002</v>
      </c>
      <c r="AM2515" s="7">
        <v>31576263</v>
      </c>
      <c r="AN2515" s="5">
        <v>99.95984</v>
      </c>
    </row>
    <row r="2516" spans="1:40" x14ac:dyDescent="0.3">
      <c r="A2516" s="4" t="s">
        <v>2565</v>
      </c>
      <c r="B2516" s="2">
        <v>4911959</v>
      </c>
      <c r="C2516" s="1" t="s">
        <v>54</v>
      </c>
      <c r="D2516" s="5">
        <v>614.26462059999994</v>
      </c>
      <c r="E2516" s="6">
        <v>683.65962000000002</v>
      </c>
      <c r="F2516" s="6" t="s">
        <v>42</v>
      </c>
      <c r="G2516" s="5">
        <v>0.73</v>
      </c>
      <c r="H2516" s="5">
        <v>12.328405</v>
      </c>
      <c r="I2516" s="5">
        <v>0.73</v>
      </c>
      <c r="J2516" s="5">
        <v>12.328405</v>
      </c>
      <c r="K2516" s="5">
        <v>4.7794493899999999</v>
      </c>
      <c r="L2516" s="5">
        <v>4.7794493899999999</v>
      </c>
      <c r="M2516" s="5">
        <v>15.182055</v>
      </c>
      <c r="N2516" s="5" t="s">
        <v>42</v>
      </c>
      <c r="O2516" s="5" t="s">
        <v>42</v>
      </c>
      <c r="P2516" s="5">
        <v>1.3804749999999999</v>
      </c>
      <c r="Q2516" s="5">
        <v>5.2155909999999999</v>
      </c>
      <c r="R2516" s="5">
        <v>5.2155909999999999</v>
      </c>
      <c r="S2516" s="1" t="s">
        <v>45</v>
      </c>
      <c r="T2516" s="7">
        <v>486114</v>
      </c>
      <c r="U2516" s="7">
        <v>467937</v>
      </c>
      <c r="V2516" s="7">
        <v>411522</v>
      </c>
      <c r="W2516" s="7">
        <v>255310</v>
      </c>
      <c r="X2516" s="7">
        <v>495235</v>
      </c>
      <c r="Y2516" s="7">
        <v>483367</v>
      </c>
      <c r="Z2516" s="7">
        <v>480794</v>
      </c>
      <c r="AA2516" s="7">
        <v>486114</v>
      </c>
      <c r="AB2516" s="5">
        <v>54.512</v>
      </c>
      <c r="AC2516" s="5">
        <v>54.963000000000001</v>
      </c>
      <c r="AD2516" s="5">
        <v>16.407</v>
      </c>
      <c r="AE2516" s="8">
        <v>16.25</v>
      </c>
      <c r="AF2516" s="7">
        <v>13158706</v>
      </c>
      <c r="AG2516" s="7">
        <v>13304460</v>
      </c>
      <c r="AH2516" s="7">
        <v>14052130</v>
      </c>
      <c r="AI2516" s="5">
        <v>91.51</v>
      </c>
      <c r="AJ2516" s="7">
        <v>175</v>
      </c>
      <c r="AK2516" s="7">
        <v>12036995</v>
      </c>
      <c r="AL2516" s="6">
        <v>562.12766599999998</v>
      </c>
      <c r="AM2516" s="7">
        <v>12154859</v>
      </c>
      <c r="AN2516" s="5">
        <v>92.408370000000005</v>
      </c>
    </row>
    <row r="2517" spans="1:40" x14ac:dyDescent="0.3">
      <c r="A2517" s="4" t="s">
        <v>2566</v>
      </c>
      <c r="B2517" s="2">
        <v>4910896</v>
      </c>
      <c r="C2517" s="1" t="s">
        <v>41</v>
      </c>
      <c r="D2517" s="5">
        <v>435.07919351999999</v>
      </c>
      <c r="E2517" s="6">
        <v>497.14519300000001</v>
      </c>
      <c r="F2517" s="6" t="s">
        <v>42</v>
      </c>
      <c r="G2517" s="5">
        <v>-0.11</v>
      </c>
      <c r="H2517" s="5">
        <v>60.15</v>
      </c>
      <c r="I2517" s="5">
        <v>-0.11</v>
      </c>
      <c r="J2517" s="5">
        <v>60.15</v>
      </c>
      <c r="K2517" s="5">
        <v>2.4875930500000001</v>
      </c>
      <c r="L2517" s="5">
        <v>2.3952214999999999</v>
      </c>
      <c r="M2517" s="5">
        <v>53.705356999999999</v>
      </c>
      <c r="N2517" s="5" t="s">
        <v>42</v>
      </c>
      <c r="O2517" s="5" t="s">
        <v>42</v>
      </c>
      <c r="P2517" s="5">
        <v>2.5960179999999999</v>
      </c>
      <c r="Q2517" s="5">
        <v>22.290507999999999</v>
      </c>
      <c r="R2517" s="5">
        <v>22.290507999999999</v>
      </c>
      <c r="S2517" s="1" t="s">
        <v>56</v>
      </c>
      <c r="T2517" s="7">
        <v>191503</v>
      </c>
      <c r="U2517" s="7">
        <v>179901</v>
      </c>
      <c r="V2517" s="7">
        <v>184605</v>
      </c>
      <c r="W2517" s="7">
        <v>166027</v>
      </c>
      <c r="X2517" s="7">
        <v>191503</v>
      </c>
      <c r="Y2517" s="7">
        <v>189075</v>
      </c>
      <c r="Z2517" s="7">
        <v>178267</v>
      </c>
      <c r="AA2517" s="7">
        <v>181731</v>
      </c>
      <c r="AB2517" s="8">
        <v>11.186</v>
      </c>
      <c r="AC2517" s="8">
        <v>11.186</v>
      </c>
      <c r="AD2517" s="5">
        <v>0.71499999999999997</v>
      </c>
      <c r="AE2517" s="5">
        <v>0.71499999999999997</v>
      </c>
      <c r="AF2517" s="7">
        <v>18033171</v>
      </c>
      <c r="AG2517" s="7">
        <v>18051901</v>
      </c>
      <c r="AH2517" s="7">
        <v>17941032</v>
      </c>
      <c r="AI2517" s="5">
        <v>58.52</v>
      </c>
      <c r="AJ2517" s="7">
        <v>125</v>
      </c>
      <c r="AK2517" s="7">
        <v>10581643</v>
      </c>
      <c r="AL2517" s="6">
        <v>254.59433000000001</v>
      </c>
      <c r="AM2517" s="7">
        <v>16483596</v>
      </c>
      <c r="AN2517" s="5">
        <v>91.154740000000004</v>
      </c>
    </row>
    <row r="2518" spans="1:40" x14ac:dyDescent="0.3">
      <c r="A2518" s="4" t="s">
        <v>2567</v>
      </c>
      <c r="B2518" s="2">
        <v>4103355</v>
      </c>
      <c r="C2518" s="1" t="s">
        <v>41</v>
      </c>
      <c r="D2518" s="5">
        <v>486.12483774999998</v>
      </c>
      <c r="E2518" s="6">
        <v>825.13483699999995</v>
      </c>
      <c r="F2518" s="6">
        <v>825.13483800000006</v>
      </c>
      <c r="G2518" s="5">
        <v>0.42199999999999999</v>
      </c>
      <c r="H2518" s="5">
        <v>12.5</v>
      </c>
      <c r="I2518" s="5">
        <v>0.42199999999999999</v>
      </c>
      <c r="J2518" s="5">
        <v>12.5</v>
      </c>
      <c r="K2518" s="5">
        <v>1.0605090400000001</v>
      </c>
      <c r="L2518" s="5">
        <v>1.0605090400000001</v>
      </c>
      <c r="M2518" s="5">
        <v>4.6654929999999997</v>
      </c>
      <c r="N2518" s="5" t="s">
        <v>42</v>
      </c>
      <c r="O2518" s="5" t="s">
        <v>42</v>
      </c>
      <c r="P2518" s="5">
        <v>9.0206269999999993</v>
      </c>
      <c r="Q2518" s="5" t="s">
        <v>42</v>
      </c>
      <c r="R2518" s="5">
        <v>12.190447763233699</v>
      </c>
      <c r="S2518" s="1" t="s">
        <v>98</v>
      </c>
      <c r="T2518" s="7">
        <v>87306</v>
      </c>
      <c r="U2518" s="7">
        <v>81543</v>
      </c>
      <c r="V2518" s="7">
        <v>72552</v>
      </c>
      <c r="W2518" s="7">
        <v>56627</v>
      </c>
      <c r="X2518" s="7">
        <v>91472</v>
      </c>
      <c r="Y2518" s="7">
        <v>89184</v>
      </c>
      <c r="Z2518" s="7">
        <v>87306</v>
      </c>
      <c r="AA2518" s="7">
        <v>83515</v>
      </c>
      <c r="AB2518" s="8">
        <v>100</v>
      </c>
      <c r="AC2518" s="8">
        <v>100</v>
      </c>
      <c r="AD2518" s="5" t="s">
        <v>42</v>
      </c>
      <c r="AE2518" s="5" t="s">
        <v>42</v>
      </c>
      <c r="AF2518" s="7">
        <v>36688667</v>
      </c>
      <c r="AG2518" s="7">
        <v>36688667</v>
      </c>
      <c r="AH2518" s="7">
        <v>33895675</v>
      </c>
      <c r="AI2518" s="5">
        <v>13.63</v>
      </c>
      <c r="AJ2518" s="7">
        <v>95</v>
      </c>
      <c r="AK2518" s="7">
        <v>5000251</v>
      </c>
      <c r="AL2518" s="6">
        <v>66.253325000000004</v>
      </c>
      <c r="AM2518" s="7">
        <v>31991210</v>
      </c>
      <c r="AN2518" s="5">
        <v>97.467439999999996</v>
      </c>
    </row>
    <row r="2519" spans="1:40" x14ac:dyDescent="0.3">
      <c r="A2519" s="4" t="s">
        <v>2568</v>
      </c>
      <c r="B2519" s="2">
        <v>4234075</v>
      </c>
      <c r="C2519" s="1" t="s">
        <v>54</v>
      </c>
      <c r="D2519" s="5">
        <v>400.20476100000002</v>
      </c>
      <c r="E2519" s="6">
        <v>1456.0657610000001</v>
      </c>
      <c r="F2519" s="6">
        <v>1373.5247609999999</v>
      </c>
      <c r="G2519" s="5">
        <v>-0.67100000000000004</v>
      </c>
      <c r="H2519" s="5" t="s">
        <v>799</v>
      </c>
      <c r="I2519" s="5">
        <v>-0.67100000000000004</v>
      </c>
      <c r="J2519" s="5" t="s">
        <v>799</v>
      </c>
      <c r="K2519" s="5">
        <v>0.42290728058271698</v>
      </c>
      <c r="L2519" s="5">
        <v>0.38187953157104604</v>
      </c>
      <c r="M2519" s="5">
        <v>4.2751650000000003</v>
      </c>
      <c r="N2519" s="5" t="s">
        <v>42</v>
      </c>
      <c r="O2519" s="5" t="s">
        <v>42</v>
      </c>
      <c r="P2519" s="5">
        <v>6.2439030000000004</v>
      </c>
      <c r="Q2519" s="5">
        <v>12.104025</v>
      </c>
      <c r="R2519" s="5">
        <v>12.4719625257652</v>
      </c>
      <c r="S2519" s="1" t="s">
        <v>49</v>
      </c>
      <c r="T2519" s="7">
        <v>206851</v>
      </c>
      <c r="U2519" s="7">
        <v>410050</v>
      </c>
      <c r="V2519" s="7">
        <v>459872</v>
      </c>
      <c r="W2519" s="7">
        <v>392835</v>
      </c>
      <c r="X2519" s="7">
        <v>233197</v>
      </c>
      <c r="Y2519" s="7">
        <v>224686</v>
      </c>
      <c r="Z2519" s="7">
        <v>213766</v>
      </c>
      <c r="AA2519" s="7">
        <v>206851</v>
      </c>
      <c r="AB2519" s="5">
        <v>74.655000000000001</v>
      </c>
      <c r="AC2519" s="5">
        <v>80.290999999999997</v>
      </c>
      <c r="AD2519" s="8">
        <v>33.96</v>
      </c>
      <c r="AE2519" s="5">
        <v>49.073999999999998</v>
      </c>
      <c r="AF2519" s="7">
        <v>36377254</v>
      </c>
      <c r="AG2519" s="7">
        <v>36370740</v>
      </c>
      <c r="AH2519" s="7">
        <v>35997549</v>
      </c>
      <c r="AI2519" s="5">
        <v>42.69</v>
      </c>
      <c r="AJ2519" s="7">
        <v>236</v>
      </c>
      <c r="AK2519" s="7">
        <v>15532750</v>
      </c>
      <c r="AL2519" s="6">
        <v>170.86025000000001</v>
      </c>
      <c r="AM2519" s="7">
        <v>35491727</v>
      </c>
      <c r="AN2519" s="5">
        <v>97.552310000000006</v>
      </c>
    </row>
    <row r="2520" spans="1:40" x14ac:dyDescent="0.3">
      <c r="A2520" s="4" t="s">
        <v>2569</v>
      </c>
      <c r="B2520" s="2">
        <v>4915429</v>
      </c>
      <c r="C2520" s="1" t="s">
        <v>41</v>
      </c>
      <c r="D2520" s="5">
        <v>547.04380755</v>
      </c>
      <c r="E2520" s="6">
        <v>1087.8158069999999</v>
      </c>
      <c r="F2520" s="6" t="s">
        <v>42</v>
      </c>
      <c r="G2520" s="8">
        <v>1.9039999999999999</v>
      </c>
      <c r="H2520" s="5">
        <v>13.620452999999999</v>
      </c>
      <c r="I2520" s="8">
        <v>1.9039999999999999</v>
      </c>
      <c r="J2520" s="5">
        <v>13.620452999999999</v>
      </c>
      <c r="K2520" s="5">
        <v>0.91374764999999991</v>
      </c>
      <c r="L2520" s="5">
        <v>0.91374764999999991</v>
      </c>
      <c r="M2520" s="5">
        <v>13.5</v>
      </c>
      <c r="N2520" s="5" t="s">
        <v>42</v>
      </c>
      <c r="O2520" s="5" t="s">
        <v>42</v>
      </c>
      <c r="P2520" s="5">
        <v>0.73369399999999996</v>
      </c>
      <c r="Q2520" s="5">
        <v>7.3756219999999999</v>
      </c>
      <c r="R2520" s="5">
        <v>7.3756219999999999</v>
      </c>
      <c r="S2520" s="1" t="s">
        <v>98</v>
      </c>
      <c r="T2520" s="7">
        <v>1458603</v>
      </c>
      <c r="U2520" s="7">
        <v>1509352</v>
      </c>
      <c r="V2520" s="7">
        <v>1385280</v>
      </c>
      <c r="W2520" s="7">
        <v>1467644</v>
      </c>
      <c r="X2520" s="7">
        <v>1482656</v>
      </c>
      <c r="Y2520" s="7">
        <v>1464666</v>
      </c>
      <c r="Z2520" s="7">
        <v>1458603</v>
      </c>
      <c r="AA2520" s="7">
        <v>1481683</v>
      </c>
      <c r="AB2520" s="8">
        <v>12.904</v>
      </c>
      <c r="AC2520" s="8">
        <v>10.817</v>
      </c>
      <c r="AD2520" s="8">
        <v>10.617000000000001</v>
      </c>
      <c r="AE2520" s="8">
        <v>8.9789999999999992</v>
      </c>
      <c r="AF2520" s="7">
        <v>6890439</v>
      </c>
      <c r="AG2520" s="7">
        <v>6942686</v>
      </c>
      <c r="AH2520" s="7">
        <v>7255419</v>
      </c>
      <c r="AI2520" s="5">
        <v>42.42</v>
      </c>
      <c r="AJ2520" s="7">
        <v>145</v>
      </c>
      <c r="AK2520" s="7">
        <v>2923275</v>
      </c>
      <c r="AL2520" s="6">
        <v>232.04956899999999</v>
      </c>
      <c r="AM2520" s="7">
        <v>4768998</v>
      </c>
      <c r="AN2520" s="8">
        <v>69.207800000000006</v>
      </c>
    </row>
    <row r="2521" spans="1:40" x14ac:dyDescent="0.3">
      <c r="A2521" s="4" t="s">
        <v>2570</v>
      </c>
      <c r="B2521" s="2">
        <v>4089516</v>
      </c>
      <c r="C2521" s="1" t="s">
        <v>54</v>
      </c>
      <c r="D2521" s="5">
        <v>496.18427250000002</v>
      </c>
      <c r="E2521" s="6">
        <v>480.00127199999997</v>
      </c>
      <c r="F2521" s="6">
        <v>480.00127300000003</v>
      </c>
      <c r="G2521" s="5">
        <v>0.92</v>
      </c>
      <c r="H2521" s="5">
        <v>12.4733114147144</v>
      </c>
      <c r="I2521" s="5">
        <v>0.92</v>
      </c>
      <c r="J2521" s="5">
        <v>12.4733114147144</v>
      </c>
      <c r="K2521" s="5">
        <v>0.74758634730268303</v>
      </c>
      <c r="L2521" s="5">
        <v>0.72676926395069197</v>
      </c>
      <c r="M2521" s="5">
        <v>8.5073930000000004</v>
      </c>
      <c r="N2521" s="5" t="s">
        <v>42</v>
      </c>
      <c r="O2521" s="5" t="s">
        <v>42</v>
      </c>
      <c r="P2521" s="5">
        <v>1.084749</v>
      </c>
      <c r="Q2521" s="5">
        <v>8.5644539999999996</v>
      </c>
      <c r="R2521" s="5">
        <v>8.4272845342182006</v>
      </c>
      <c r="S2521" s="1" t="s">
        <v>49</v>
      </c>
      <c r="T2521" s="7">
        <v>528129</v>
      </c>
      <c r="U2521" s="7">
        <v>628534</v>
      </c>
      <c r="V2521" s="7">
        <v>678268</v>
      </c>
      <c r="W2521" s="7">
        <v>583547</v>
      </c>
      <c r="X2521" s="7">
        <v>442000</v>
      </c>
      <c r="Y2521" s="7">
        <v>456300</v>
      </c>
      <c r="Z2521" s="7">
        <v>489506</v>
      </c>
      <c r="AA2521" s="7">
        <v>528129</v>
      </c>
      <c r="AB2521" s="8">
        <v>10.756</v>
      </c>
      <c r="AC2521" s="5">
        <v>17.507999999999999</v>
      </c>
      <c r="AD2521" s="8">
        <v>6.9560000000000004</v>
      </c>
      <c r="AE2521" s="8">
        <v>12.329000000000001</v>
      </c>
      <c r="AF2521" s="7">
        <v>13687842</v>
      </c>
      <c r="AG2521" s="7">
        <v>13664286</v>
      </c>
      <c r="AH2521" s="7">
        <v>13542545</v>
      </c>
      <c r="AI2521" s="5">
        <v>23.11</v>
      </c>
      <c r="AJ2521" s="7">
        <v>28</v>
      </c>
      <c r="AK2521" s="7">
        <v>3163639</v>
      </c>
      <c r="AL2521" s="6">
        <v>114.68191299999999</v>
      </c>
      <c r="AM2521" s="7">
        <v>4521229</v>
      </c>
      <c r="AN2521" s="5">
        <v>33.030990000000003</v>
      </c>
    </row>
    <row r="2522" spans="1:40" x14ac:dyDescent="0.3">
      <c r="A2522" s="4" t="s">
        <v>2571</v>
      </c>
      <c r="B2522" s="2">
        <v>4810723</v>
      </c>
      <c r="C2522" s="1" t="s">
        <v>41</v>
      </c>
      <c r="D2522" s="5">
        <v>438.21640172000002</v>
      </c>
      <c r="E2522" s="6">
        <v>408.76740100000001</v>
      </c>
      <c r="F2522" s="6" t="s">
        <v>42</v>
      </c>
      <c r="G2522" s="5">
        <v>-0.69499999999999995</v>
      </c>
      <c r="H2522" s="5" t="s">
        <v>799</v>
      </c>
      <c r="I2522" s="5">
        <v>-0.69499999999999995</v>
      </c>
      <c r="J2522" s="5" t="s">
        <v>799</v>
      </c>
      <c r="K2522" s="5" t="s">
        <v>799</v>
      </c>
      <c r="L2522" s="5">
        <v>6.2623951199999999</v>
      </c>
      <c r="M2522" s="5" t="s">
        <v>799</v>
      </c>
      <c r="N2522" s="5" t="s">
        <v>42</v>
      </c>
      <c r="O2522" s="5" t="s">
        <v>42</v>
      </c>
      <c r="P2522" s="5">
        <v>16.691877999999999</v>
      </c>
      <c r="Q2522" s="5" t="s">
        <v>799</v>
      </c>
      <c r="R2522" s="5">
        <v>-5.1122129999999997</v>
      </c>
      <c r="S2522" s="1" t="s">
        <v>49</v>
      </c>
      <c r="T2522" s="7">
        <v>27461</v>
      </c>
      <c r="U2522" s="7">
        <v>10161</v>
      </c>
      <c r="V2522" s="7">
        <v>28650</v>
      </c>
      <c r="W2522" s="7">
        <v>13288</v>
      </c>
      <c r="X2522" s="7">
        <v>24489</v>
      </c>
      <c r="Y2522" s="7">
        <v>23689</v>
      </c>
      <c r="Z2522" s="7">
        <v>27710</v>
      </c>
      <c r="AA2522" s="7">
        <v>27461</v>
      </c>
      <c r="AB2522" s="5">
        <v>89.275999999999996</v>
      </c>
      <c r="AC2522" s="8">
        <v>67.128</v>
      </c>
      <c r="AD2522" s="5">
        <v>-176.971</v>
      </c>
      <c r="AE2522" s="5" t="s">
        <v>799</v>
      </c>
      <c r="AF2522" s="7">
        <v>53227364</v>
      </c>
      <c r="AG2522" s="7">
        <v>41991464</v>
      </c>
      <c r="AH2522" s="7">
        <v>36211710</v>
      </c>
      <c r="AI2522" s="5">
        <v>41.71</v>
      </c>
      <c r="AJ2522" s="7">
        <v>126</v>
      </c>
      <c r="AK2522" s="7">
        <v>22262559</v>
      </c>
      <c r="AL2522" s="6">
        <v>182.775609</v>
      </c>
      <c r="AM2522" s="7">
        <v>43084077</v>
      </c>
      <c r="AN2522" s="5">
        <v>80.718170000000001</v>
      </c>
    </row>
    <row r="2523" spans="1:40" x14ac:dyDescent="0.3">
      <c r="A2523" s="4" t="s">
        <v>2572</v>
      </c>
      <c r="B2523" s="2">
        <v>4965825</v>
      </c>
      <c r="C2523" s="1" t="s">
        <v>41</v>
      </c>
      <c r="D2523" s="5">
        <v>479.55413805000001</v>
      </c>
      <c r="E2523" s="6">
        <v>480.98113799999999</v>
      </c>
      <c r="F2523" s="6" t="s">
        <v>42</v>
      </c>
      <c r="G2523" s="5">
        <v>-0.02</v>
      </c>
      <c r="H2523" s="5" t="s">
        <v>799</v>
      </c>
      <c r="I2523" s="5">
        <v>-0.02</v>
      </c>
      <c r="J2523" s="5" t="s">
        <v>799</v>
      </c>
      <c r="K2523" s="5">
        <v>4.8796920100000003</v>
      </c>
      <c r="L2523" s="5">
        <v>1.87583247</v>
      </c>
      <c r="M2523" s="5">
        <v>24.611650000000001</v>
      </c>
      <c r="N2523" s="5" t="s">
        <v>42</v>
      </c>
      <c r="O2523" s="5" t="s">
        <v>42</v>
      </c>
      <c r="P2523" s="5">
        <v>1.383195</v>
      </c>
      <c r="Q2523" s="5">
        <v>15.235386</v>
      </c>
      <c r="R2523" s="5">
        <v>15.235386</v>
      </c>
      <c r="S2523" s="1" t="s">
        <v>49</v>
      </c>
      <c r="T2523" s="7">
        <v>358831</v>
      </c>
      <c r="U2523" s="7">
        <v>345765</v>
      </c>
      <c r="V2523" s="7">
        <v>337814</v>
      </c>
      <c r="W2523" s="7">
        <v>303768</v>
      </c>
      <c r="X2523" s="7">
        <v>347732</v>
      </c>
      <c r="Y2523" s="7">
        <v>351982</v>
      </c>
      <c r="Z2523" s="7">
        <v>358108</v>
      </c>
      <c r="AA2523" s="7">
        <v>358831</v>
      </c>
      <c r="AB2523" s="5">
        <v>48.585000000000001</v>
      </c>
      <c r="AC2523" s="5">
        <v>55.703000000000003</v>
      </c>
      <c r="AD2523" s="5">
        <v>-2.6269999999999998</v>
      </c>
      <c r="AE2523" s="8">
        <v>7.3440000000000003</v>
      </c>
      <c r="AF2523" s="7">
        <v>18908076</v>
      </c>
      <c r="AG2523" s="7">
        <v>19406669</v>
      </c>
      <c r="AH2523" s="7">
        <v>18953725</v>
      </c>
      <c r="AI2523" s="5">
        <v>85.49</v>
      </c>
      <c r="AJ2523" s="7">
        <v>154</v>
      </c>
      <c r="AK2523" s="7">
        <v>16172153</v>
      </c>
      <c r="AL2523" s="6">
        <v>409.96407799999997</v>
      </c>
      <c r="AM2523" s="7">
        <v>15623029</v>
      </c>
      <c r="AN2523" s="5">
        <v>82.585830000000001</v>
      </c>
    </row>
    <row r="2524" spans="1:40" x14ac:dyDescent="0.3">
      <c r="A2524" s="4" t="s">
        <v>2573</v>
      </c>
      <c r="B2524" s="2">
        <v>4979666</v>
      </c>
      <c r="C2524" s="1" t="s">
        <v>54</v>
      </c>
      <c r="D2524" s="5">
        <v>466.88008703999998</v>
      </c>
      <c r="E2524" s="6">
        <v>868.41008699999998</v>
      </c>
      <c r="F2524" s="6" t="s">
        <v>42</v>
      </c>
      <c r="G2524" s="5">
        <v>0.48</v>
      </c>
      <c r="H2524" s="5">
        <v>4.6341460000000003</v>
      </c>
      <c r="I2524" s="5">
        <v>0.48</v>
      </c>
      <c r="J2524" s="5">
        <v>4.6341460000000003</v>
      </c>
      <c r="K2524" s="5">
        <v>2.4063324499999998</v>
      </c>
      <c r="L2524" s="5">
        <v>2.4063324499999998</v>
      </c>
      <c r="M2524" s="5">
        <v>2.8824269999999999</v>
      </c>
      <c r="N2524" s="5" t="s">
        <v>42</v>
      </c>
      <c r="O2524" s="5" t="s">
        <v>42</v>
      </c>
      <c r="P2524" s="5">
        <v>1.2114450000000001</v>
      </c>
      <c r="Q2524" s="5">
        <v>1.942161</v>
      </c>
      <c r="R2524" s="5">
        <v>1.942161</v>
      </c>
      <c r="S2524" s="1" t="s">
        <v>49</v>
      </c>
      <c r="T2524" s="7">
        <v>756625</v>
      </c>
      <c r="U2524" s="7">
        <v>1049579</v>
      </c>
      <c r="V2524" s="7">
        <v>688543</v>
      </c>
      <c r="W2524" s="7">
        <v>393692</v>
      </c>
      <c r="X2524" s="7">
        <v>716838</v>
      </c>
      <c r="Y2524" s="7">
        <v>749468</v>
      </c>
      <c r="Z2524" s="7">
        <v>741590</v>
      </c>
      <c r="AA2524" s="7">
        <v>756625</v>
      </c>
      <c r="AB2524" s="5">
        <v>69.864999999999995</v>
      </c>
      <c r="AC2524" s="5">
        <v>75.393000000000001</v>
      </c>
      <c r="AD2524" s="8">
        <v>57.27</v>
      </c>
      <c r="AE2524" s="5">
        <v>61.168999999999997</v>
      </c>
      <c r="AF2524" s="7">
        <v>51192992</v>
      </c>
      <c r="AG2524" s="7">
        <v>51162533</v>
      </c>
      <c r="AH2524" s="7">
        <v>56117978</v>
      </c>
      <c r="AI2524" s="5">
        <v>35.42</v>
      </c>
      <c r="AJ2524" s="7">
        <v>115</v>
      </c>
      <c r="AK2524" s="7">
        <v>18131986</v>
      </c>
      <c r="AL2524" s="6">
        <v>165.36371199999999</v>
      </c>
      <c r="AM2524" s="7">
        <v>34275329</v>
      </c>
      <c r="AN2524" s="5">
        <v>66.95317</v>
      </c>
    </row>
    <row r="2525" spans="1:40" x14ac:dyDescent="0.3">
      <c r="A2525" s="4" t="s">
        <v>2574</v>
      </c>
      <c r="B2525" s="2">
        <v>5721710</v>
      </c>
      <c r="C2525" s="1" t="s">
        <v>54</v>
      </c>
      <c r="D2525" s="5">
        <v>723.56280000000004</v>
      </c>
      <c r="E2525" s="6">
        <v>839.08024</v>
      </c>
      <c r="F2525" s="6" t="s">
        <v>42</v>
      </c>
      <c r="G2525" s="8">
        <v>3.2789999999999999</v>
      </c>
      <c r="H2525" s="5">
        <v>4.2958030000000003</v>
      </c>
      <c r="I2525" s="8">
        <v>3.2789999999999999</v>
      </c>
      <c r="J2525" s="5">
        <v>4.2958030000000003</v>
      </c>
      <c r="K2525" s="5">
        <v>1.0367314700000001</v>
      </c>
      <c r="L2525" s="5">
        <v>1.0367314700000001</v>
      </c>
      <c r="M2525" s="5">
        <v>9.2567269999999997</v>
      </c>
      <c r="N2525" s="5" t="s">
        <v>42</v>
      </c>
      <c r="O2525" s="5" t="s">
        <v>42</v>
      </c>
      <c r="P2525" s="5">
        <v>61.614404</v>
      </c>
      <c r="Q2525" s="5" t="s">
        <v>42</v>
      </c>
      <c r="R2525" s="5" t="s">
        <v>42</v>
      </c>
      <c r="S2525" s="1" t="s">
        <v>82</v>
      </c>
      <c r="T2525" s="7">
        <v>15759.556</v>
      </c>
      <c r="U2525" s="7">
        <v>13122.157999999999</v>
      </c>
      <c r="V2525" s="7">
        <v>5819.0870000000004</v>
      </c>
      <c r="W2525" s="7">
        <v>9612.1090000000004</v>
      </c>
      <c r="X2525" s="7">
        <v>13618.248</v>
      </c>
      <c r="Y2525" s="7">
        <v>14688.902</v>
      </c>
      <c r="Z2525" s="7">
        <v>15759.556</v>
      </c>
      <c r="AA2525" s="7">
        <v>15123.638000000001</v>
      </c>
      <c r="AB2525" s="8">
        <v>100</v>
      </c>
      <c r="AC2525" s="8">
        <v>100</v>
      </c>
      <c r="AD2525" s="5" t="s">
        <v>42</v>
      </c>
      <c r="AE2525" s="5" t="s">
        <v>42</v>
      </c>
      <c r="AF2525" s="7">
        <v>10764933</v>
      </c>
      <c r="AG2525" s="7">
        <v>10764933</v>
      </c>
      <c r="AH2525" s="7">
        <v>11331508</v>
      </c>
      <c r="AI2525" s="5">
        <v>32.119999999999997</v>
      </c>
      <c r="AJ2525" s="7">
        <v>109</v>
      </c>
      <c r="AK2525" s="7">
        <v>3458125</v>
      </c>
      <c r="AL2525" s="6">
        <v>145.137506</v>
      </c>
      <c r="AM2525" s="7" t="s">
        <v>42</v>
      </c>
      <c r="AN2525" s="5" t="s">
        <v>42</v>
      </c>
    </row>
    <row r="2526" spans="1:40" x14ac:dyDescent="0.3">
      <c r="A2526" s="4" t="s">
        <v>2575</v>
      </c>
      <c r="B2526" s="2">
        <v>4072225</v>
      </c>
      <c r="C2526" s="1" t="s">
        <v>41</v>
      </c>
      <c r="D2526" s="5">
        <v>438.55594614</v>
      </c>
      <c r="E2526" s="6" t="s">
        <v>42</v>
      </c>
      <c r="F2526" s="6">
        <v>1762.8699459999998</v>
      </c>
      <c r="G2526" s="5">
        <v>9.8000000000000004E-2</v>
      </c>
      <c r="H2526" s="5" t="s">
        <v>799</v>
      </c>
      <c r="I2526" s="5">
        <v>9.8000000000000004E-2</v>
      </c>
      <c r="J2526" s="5" t="s">
        <v>799</v>
      </c>
      <c r="K2526" s="5">
        <v>0.71266220953099702</v>
      </c>
      <c r="L2526" s="5">
        <v>0.60322961432371403</v>
      </c>
      <c r="M2526" s="5">
        <v>13.873518000000001</v>
      </c>
      <c r="N2526" s="5" t="s">
        <v>42</v>
      </c>
      <c r="O2526" s="5" t="s">
        <v>42</v>
      </c>
      <c r="P2526" s="5" t="s">
        <v>42</v>
      </c>
      <c r="Q2526" s="5" t="s">
        <v>42</v>
      </c>
      <c r="R2526" s="5" t="s">
        <v>42</v>
      </c>
      <c r="S2526" s="1" t="s">
        <v>47</v>
      </c>
      <c r="T2526" s="7">
        <v>158114</v>
      </c>
      <c r="U2526" s="7">
        <v>175824</v>
      </c>
      <c r="V2526" s="7">
        <v>210176</v>
      </c>
      <c r="W2526" s="7">
        <v>205165</v>
      </c>
      <c r="X2526" s="7">
        <v>152016</v>
      </c>
      <c r="Y2526" s="7">
        <v>158114</v>
      </c>
      <c r="Z2526" s="7">
        <v>163270</v>
      </c>
      <c r="AA2526" s="7">
        <v>169396</v>
      </c>
      <c r="AB2526" s="5" t="s">
        <v>42</v>
      </c>
      <c r="AC2526" s="5" t="s">
        <v>42</v>
      </c>
      <c r="AD2526" s="5" t="s">
        <v>42</v>
      </c>
      <c r="AE2526" s="5" t="s">
        <v>42</v>
      </c>
      <c r="AF2526" s="7">
        <v>64579683</v>
      </c>
      <c r="AG2526" s="7">
        <v>64434424</v>
      </c>
      <c r="AH2526" s="7">
        <v>65132410</v>
      </c>
      <c r="AI2526" s="5">
        <v>69.09</v>
      </c>
      <c r="AJ2526" s="7">
        <v>191</v>
      </c>
      <c r="AK2526" s="7">
        <v>43164581</v>
      </c>
      <c r="AL2526" s="6">
        <v>303.01535799999999</v>
      </c>
      <c r="AM2526" s="7">
        <v>55979687</v>
      </c>
      <c r="AN2526" s="5">
        <v>89.607129999999998</v>
      </c>
    </row>
    <row r="2527" spans="1:40" x14ac:dyDescent="0.3">
      <c r="A2527" s="4" t="s">
        <v>2576</v>
      </c>
      <c r="B2527" s="2">
        <v>26206574</v>
      </c>
      <c r="C2527" s="1" t="s">
        <v>54</v>
      </c>
      <c r="D2527" s="5">
        <v>404.08875940000001</v>
      </c>
      <c r="E2527" s="6">
        <v>242.11840900000001</v>
      </c>
      <c r="F2527" s="6" t="s">
        <v>42</v>
      </c>
      <c r="G2527" s="5">
        <v>-0.17017388100280889</v>
      </c>
      <c r="H2527" s="5" t="s">
        <v>799</v>
      </c>
      <c r="I2527" s="5">
        <v>-0.17017388100280889</v>
      </c>
      <c r="J2527" s="5" t="s">
        <v>799</v>
      </c>
      <c r="K2527" s="5">
        <v>1.1714643599999999</v>
      </c>
      <c r="L2527" s="5">
        <v>0.78110350999999989</v>
      </c>
      <c r="M2527" s="5" t="s">
        <v>42</v>
      </c>
      <c r="N2527" s="5" t="s">
        <v>42</v>
      </c>
      <c r="O2527" s="5" t="s">
        <v>42</v>
      </c>
      <c r="P2527" s="5">
        <v>0.51192099999999996</v>
      </c>
      <c r="Q2527" s="5" t="s">
        <v>799</v>
      </c>
      <c r="R2527" s="5">
        <v>-3.4017379999999999</v>
      </c>
      <c r="S2527" s="1" t="s">
        <v>49</v>
      </c>
      <c r="T2527" s="7">
        <v>482560.73271489039</v>
      </c>
      <c r="U2527" s="7">
        <v>551625.82230113668</v>
      </c>
      <c r="V2527" s="7">
        <v>905398.10106752219</v>
      </c>
      <c r="W2527" s="7">
        <v>758976.79022063082</v>
      </c>
      <c r="X2527" s="7">
        <v>460715.53390443255</v>
      </c>
      <c r="Y2527" s="7">
        <v>465112.09885541018</v>
      </c>
      <c r="Z2527" s="7">
        <v>477795.53623357066</v>
      </c>
      <c r="AA2527" s="7">
        <v>482560.73271489039</v>
      </c>
      <c r="AB2527" s="5">
        <v>73.600999999999999</v>
      </c>
      <c r="AC2527" s="5">
        <v>75.787999999999997</v>
      </c>
      <c r="AD2527" s="5">
        <v>-13.019</v>
      </c>
      <c r="AE2527" s="5">
        <v>-16.492999999999999</v>
      </c>
      <c r="AF2527" s="7">
        <v>98558234</v>
      </c>
      <c r="AG2527" s="7">
        <v>100460095</v>
      </c>
      <c r="AH2527" s="7">
        <v>107285702</v>
      </c>
      <c r="AI2527" s="8">
        <v>2.16</v>
      </c>
      <c r="AJ2527" s="7">
        <v>32</v>
      </c>
      <c r="AK2527" s="7">
        <v>2124470</v>
      </c>
      <c r="AL2527" s="6">
        <v>8.7103269999999995</v>
      </c>
      <c r="AM2527" s="7">
        <v>39473926</v>
      </c>
      <c r="AN2527" s="5">
        <v>40.051369999999999</v>
      </c>
    </row>
    <row r="2528" spans="1:40" x14ac:dyDescent="0.3">
      <c r="A2528" s="4" t="s">
        <v>2577</v>
      </c>
      <c r="B2528" s="2">
        <v>4910879</v>
      </c>
      <c r="C2528" s="1" t="s">
        <v>41</v>
      </c>
      <c r="D2528" s="5">
        <v>454.11815274000003</v>
      </c>
      <c r="E2528" s="6">
        <v>515.06015200000002</v>
      </c>
      <c r="F2528" s="6" t="s">
        <v>42</v>
      </c>
      <c r="G2528" s="5">
        <v>0.3</v>
      </c>
      <c r="H2528" s="5" t="s">
        <v>799</v>
      </c>
      <c r="I2528" s="5">
        <v>-4.2999999999999997E-2</v>
      </c>
      <c r="J2528" s="5" t="s">
        <v>799</v>
      </c>
      <c r="K2528" s="5">
        <v>2.3496361800000001</v>
      </c>
      <c r="L2528" s="5">
        <v>2.2287261899999997</v>
      </c>
      <c r="M2528" s="5">
        <v>29.871193999999999</v>
      </c>
      <c r="N2528" s="5" t="s">
        <v>42</v>
      </c>
      <c r="O2528" s="5" t="s">
        <v>42</v>
      </c>
      <c r="P2528" s="5">
        <v>0.50913600000000003</v>
      </c>
      <c r="Q2528" s="5">
        <v>16.623155000000001</v>
      </c>
      <c r="R2528" s="5">
        <v>16.623155000000001</v>
      </c>
      <c r="S2528" s="1" t="s">
        <v>56</v>
      </c>
      <c r="T2528" s="7">
        <v>971948</v>
      </c>
      <c r="U2528" s="7">
        <v>1191073</v>
      </c>
      <c r="V2528" s="7">
        <v>1055830</v>
      </c>
      <c r="W2528" s="7">
        <v>1059371</v>
      </c>
      <c r="X2528" s="7">
        <v>1011635</v>
      </c>
      <c r="Y2528" s="7">
        <v>992895</v>
      </c>
      <c r="Z2528" s="7">
        <v>966791</v>
      </c>
      <c r="AA2528" s="7">
        <v>971948</v>
      </c>
      <c r="AB2528" s="8">
        <v>7.1980000000000004</v>
      </c>
      <c r="AC2528" s="8">
        <v>7.2279999999999998</v>
      </c>
      <c r="AD2528" s="8">
        <v>2.387</v>
      </c>
      <c r="AE2528" s="8">
        <v>2.052</v>
      </c>
      <c r="AF2528" s="7">
        <v>17802000</v>
      </c>
      <c r="AG2528" s="7">
        <v>17800000</v>
      </c>
      <c r="AH2528" s="7">
        <v>17761000</v>
      </c>
      <c r="AI2528" s="5">
        <v>73.959999999999994</v>
      </c>
      <c r="AJ2528" s="7">
        <v>183</v>
      </c>
      <c r="AK2528" s="7">
        <v>13166121</v>
      </c>
      <c r="AL2528" s="6">
        <v>335.86774600000001</v>
      </c>
      <c r="AM2528" s="7">
        <v>16721768</v>
      </c>
      <c r="AN2528" s="5">
        <v>93.934209999999993</v>
      </c>
    </row>
    <row r="2529" spans="1:40" x14ac:dyDescent="0.3">
      <c r="A2529" s="4" t="s">
        <v>2578</v>
      </c>
      <c r="B2529" s="2">
        <v>5721643</v>
      </c>
      <c r="C2529" s="1" t="s">
        <v>54</v>
      </c>
      <c r="D2529" s="5">
        <v>489.72753829999999</v>
      </c>
      <c r="E2529" s="6">
        <v>636.54353800000001</v>
      </c>
      <c r="F2529" s="6" t="s">
        <v>42</v>
      </c>
      <c r="G2529" s="5">
        <v>0.28000000000000003</v>
      </c>
      <c r="H2529" s="5">
        <v>9.95702</v>
      </c>
      <c r="I2529" s="5">
        <v>0.28000000000000003</v>
      </c>
      <c r="J2529" s="5">
        <v>9.95702</v>
      </c>
      <c r="K2529" s="5">
        <v>1.0626098900000001</v>
      </c>
      <c r="L2529" s="5">
        <v>1.0626098900000001</v>
      </c>
      <c r="M2529" s="5">
        <v>11.819728</v>
      </c>
      <c r="N2529" s="5" t="s">
        <v>42</v>
      </c>
      <c r="O2529" s="5" t="s">
        <v>42</v>
      </c>
      <c r="P2529" s="5">
        <v>11.162096999999999</v>
      </c>
      <c r="Q2529" s="5" t="s">
        <v>42</v>
      </c>
      <c r="R2529" s="5" t="s">
        <v>42</v>
      </c>
      <c r="S2529" s="1" t="s">
        <v>49</v>
      </c>
      <c r="T2529" s="7">
        <v>56864.461000000003</v>
      </c>
      <c r="U2529" s="7">
        <v>39520.644</v>
      </c>
      <c r="V2529" s="7">
        <v>31020.234</v>
      </c>
      <c r="W2529" s="7">
        <v>97515.698999999993</v>
      </c>
      <c r="X2529" s="7">
        <v>57027.233999999997</v>
      </c>
      <c r="Y2529" s="7">
        <v>56945.847000000002</v>
      </c>
      <c r="Z2529" s="7">
        <v>56864.461000000003</v>
      </c>
      <c r="AA2529" s="7">
        <v>53949.453000000001</v>
      </c>
      <c r="AB2529" s="8">
        <v>100</v>
      </c>
      <c r="AC2529" s="8">
        <v>100</v>
      </c>
      <c r="AD2529" s="5" t="s">
        <v>42</v>
      </c>
      <c r="AE2529" s="5" t="s">
        <v>42</v>
      </c>
      <c r="AF2529" s="7">
        <v>35232197</v>
      </c>
      <c r="AG2529" s="7">
        <v>35232197</v>
      </c>
      <c r="AH2529" s="7">
        <v>35232197</v>
      </c>
      <c r="AI2529" s="5">
        <v>24.64</v>
      </c>
      <c r="AJ2529" s="7">
        <v>87</v>
      </c>
      <c r="AK2529" s="7">
        <v>8682430</v>
      </c>
      <c r="AL2529" s="6">
        <v>120.685777</v>
      </c>
      <c r="AM2529" s="7" t="s">
        <v>42</v>
      </c>
      <c r="AN2529" s="5" t="s">
        <v>42</v>
      </c>
    </row>
    <row r="2530" spans="1:40" x14ac:dyDescent="0.3">
      <c r="A2530" s="4" t="s">
        <v>2579</v>
      </c>
      <c r="B2530" s="2">
        <v>9780540</v>
      </c>
      <c r="C2530" s="1" t="s">
        <v>54</v>
      </c>
      <c r="D2530" s="5">
        <v>422.63682999999997</v>
      </c>
      <c r="E2530" s="6">
        <v>821.50183000000004</v>
      </c>
      <c r="F2530" s="6" t="s">
        <v>42</v>
      </c>
      <c r="G2530" s="5">
        <v>-0.28999999999999998</v>
      </c>
      <c r="H2530" s="5" t="s">
        <v>799</v>
      </c>
      <c r="I2530" s="5">
        <v>-0.28999999999999998</v>
      </c>
      <c r="J2530" s="5" t="s">
        <v>799</v>
      </c>
      <c r="K2530" s="5" t="s">
        <v>799</v>
      </c>
      <c r="L2530" s="5" t="s">
        <v>799</v>
      </c>
      <c r="M2530" s="5" t="s">
        <v>799</v>
      </c>
      <c r="N2530" s="5" t="s">
        <v>42</v>
      </c>
      <c r="O2530" s="5" t="s">
        <v>42</v>
      </c>
      <c r="P2530" s="5">
        <v>2.5143599999999999</v>
      </c>
      <c r="Q2530" s="5">
        <v>8.7758850000000006</v>
      </c>
      <c r="R2530" s="5">
        <v>8.7758850000000006</v>
      </c>
      <c r="S2530" s="1" t="s">
        <v>49</v>
      </c>
      <c r="T2530" s="7">
        <v>318660</v>
      </c>
      <c r="U2530" s="7">
        <v>244954</v>
      </c>
      <c r="V2530" s="7">
        <v>155079</v>
      </c>
      <c r="W2530" s="7">
        <v>106592</v>
      </c>
      <c r="X2530" s="7">
        <v>326724</v>
      </c>
      <c r="Y2530" s="7">
        <v>326668</v>
      </c>
      <c r="Z2530" s="7">
        <v>327491</v>
      </c>
      <c r="AA2530" s="7">
        <v>318660</v>
      </c>
      <c r="AB2530" s="5">
        <v>69.694000000000003</v>
      </c>
      <c r="AC2530" s="5">
        <v>66.613</v>
      </c>
      <c r="AD2530" s="5">
        <v>19.486999999999998</v>
      </c>
      <c r="AE2530" s="8">
        <v>22.35</v>
      </c>
      <c r="AF2530" s="7">
        <v>32191000</v>
      </c>
      <c r="AG2530" s="7">
        <v>32160000</v>
      </c>
      <c r="AH2530" s="7">
        <v>31477165</v>
      </c>
      <c r="AI2530" s="5">
        <v>60.81</v>
      </c>
      <c r="AJ2530" s="7">
        <v>147</v>
      </c>
      <c r="AK2530" s="7">
        <v>19633316</v>
      </c>
      <c r="AL2530" s="6">
        <v>257.00010600000002</v>
      </c>
      <c r="AM2530" s="7">
        <v>17741977</v>
      </c>
      <c r="AN2530" s="5">
        <v>54.950839999999999</v>
      </c>
    </row>
    <row r="2531" spans="1:40" x14ac:dyDescent="0.3">
      <c r="A2531" s="4" t="s">
        <v>2580</v>
      </c>
      <c r="B2531" s="2">
        <v>9176842</v>
      </c>
      <c r="C2531" s="1" t="s">
        <v>41</v>
      </c>
      <c r="D2531" s="5">
        <v>619.64445554999998</v>
      </c>
      <c r="E2531" s="6">
        <v>490.14845500000001</v>
      </c>
      <c r="F2531" s="6" t="s">
        <v>42</v>
      </c>
      <c r="G2531" s="5">
        <v>-0.53700000000000003</v>
      </c>
      <c r="H2531" s="5" t="s">
        <v>799</v>
      </c>
      <c r="I2531" s="5">
        <v>-0.53700000000000003</v>
      </c>
      <c r="J2531" s="5" t="s">
        <v>799</v>
      </c>
      <c r="K2531" s="5">
        <v>4.04220779</v>
      </c>
      <c r="L2531" s="5">
        <v>3.5910008699999998</v>
      </c>
      <c r="M2531" s="5" t="s">
        <v>799</v>
      </c>
      <c r="N2531" s="5" t="s">
        <v>42</v>
      </c>
      <c r="O2531" s="5" t="s">
        <v>42</v>
      </c>
      <c r="P2531" s="5">
        <v>4.648028</v>
      </c>
      <c r="Q2531" s="5" t="s">
        <v>799</v>
      </c>
      <c r="R2531" s="5">
        <v>-11.313033000000001</v>
      </c>
      <c r="S2531" s="1" t="s">
        <v>49</v>
      </c>
      <c r="T2531" s="7">
        <v>83279</v>
      </c>
      <c r="U2531" s="7">
        <v>41029</v>
      </c>
      <c r="V2531" s="7">
        <v>33578</v>
      </c>
      <c r="W2531" s="7">
        <v>18904</v>
      </c>
      <c r="X2531" s="7">
        <v>105453</v>
      </c>
      <c r="Y2531" s="7">
        <v>99587</v>
      </c>
      <c r="Z2531" s="7">
        <v>91993</v>
      </c>
      <c r="AA2531" s="7">
        <v>83279</v>
      </c>
      <c r="AB2531" s="8">
        <v>11.62</v>
      </c>
      <c r="AC2531" s="8">
        <v>32.29</v>
      </c>
      <c r="AD2531" s="5">
        <v>-166.613</v>
      </c>
      <c r="AE2531" s="5">
        <v>-51.753999999999998</v>
      </c>
      <c r="AF2531" s="7">
        <v>49542659</v>
      </c>
      <c r="AG2531" s="7">
        <v>47167305</v>
      </c>
      <c r="AH2531" s="7">
        <v>40626201</v>
      </c>
      <c r="AI2531" s="5">
        <v>43.53</v>
      </c>
      <c r="AJ2531" s="7">
        <v>169</v>
      </c>
      <c r="AK2531" s="7">
        <v>21666693</v>
      </c>
      <c r="AL2531" s="6">
        <v>269.75032700000003</v>
      </c>
      <c r="AM2531" s="7">
        <v>47081730</v>
      </c>
      <c r="AN2531" s="8">
        <v>94.597399999999993</v>
      </c>
    </row>
    <row r="2532" spans="1:40" x14ac:dyDescent="0.3">
      <c r="A2532" s="4" t="s">
        <v>2581</v>
      </c>
      <c r="B2532" s="2">
        <v>4811054</v>
      </c>
      <c r="C2532" s="1" t="s">
        <v>41</v>
      </c>
      <c r="D2532" s="5">
        <v>358.21086333</v>
      </c>
      <c r="E2532" s="6">
        <v>225.45386300000001</v>
      </c>
      <c r="F2532" s="6" t="s">
        <v>42</v>
      </c>
      <c r="G2532" s="5">
        <v>-1.173</v>
      </c>
      <c r="H2532" s="5" t="s">
        <v>799</v>
      </c>
      <c r="I2532" s="5">
        <v>-1.173</v>
      </c>
      <c r="J2532" s="5" t="s">
        <v>799</v>
      </c>
      <c r="K2532" s="5">
        <v>1.1881676299999999</v>
      </c>
      <c r="L2532" s="5">
        <v>1.1881676299999999</v>
      </c>
      <c r="M2532" s="5" t="s">
        <v>799</v>
      </c>
      <c r="N2532" s="5" t="s">
        <v>42</v>
      </c>
      <c r="O2532" s="5" t="s">
        <v>42</v>
      </c>
      <c r="P2532" s="5">
        <v>2.6735669999999998</v>
      </c>
      <c r="Q2532" s="5" t="s">
        <v>799</v>
      </c>
      <c r="R2532" s="5">
        <v>-1.080649</v>
      </c>
      <c r="S2532" s="1" t="s">
        <v>49</v>
      </c>
      <c r="T2532" s="7">
        <v>90242</v>
      </c>
      <c r="U2532" s="7">
        <v>112724</v>
      </c>
      <c r="V2532" s="7">
        <v>470347</v>
      </c>
      <c r="W2532" s="7">
        <v>154567</v>
      </c>
      <c r="X2532" s="7">
        <v>84327</v>
      </c>
      <c r="Y2532" s="7">
        <v>89044</v>
      </c>
      <c r="Z2532" s="7">
        <v>86726</v>
      </c>
      <c r="AA2532" s="7">
        <v>90242</v>
      </c>
      <c r="AB2532" s="5">
        <v>-195.29400000000001</v>
      </c>
      <c r="AC2532" s="5">
        <v>-195.64699999999999</v>
      </c>
      <c r="AD2532" s="5">
        <v>-273.82799999999997</v>
      </c>
      <c r="AE2532" s="5">
        <v>-265.10300000000001</v>
      </c>
      <c r="AF2532" s="7">
        <v>49534000</v>
      </c>
      <c r="AG2532" s="7">
        <v>49317000</v>
      </c>
      <c r="AH2532" s="7">
        <v>43991000</v>
      </c>
      <c r="AI2532" s="5">
        <v>80.59</v>
      </c>
      <c r="AJ2532" s="7">
        <v>236</v>
      </c>
      <c r="AK2532" s="7">
        <v>39927546</v>
      </c>
      <c r="AL2532" s="6">
        <v>288.67615699999999</v>
      </c>
      <c r="AM2532" s="7">
        <v>40600643</v>
      </c>
      <c r="AN2532" s="5">
        <v>81.946889999999996</v>
      </c>
    </row>
    <row r="2533" spans="1:40" x14ac:dyDescent="0.3">
      <c r="A2533" s="4" t="s">
        <v>2582</v>
      </c>
      <c r="B2533" s="2">
        <v>5197845</v>
      </c>
      <c r="C2533" s="1" t="s">
        <v>41</v>
      </c>
      <c r="D2533" s="5">
        <v>503.89533818000001</v>
      </c>
      <c r="E2533" s="6">
        <v>705.45833800000003</v>
      </c>
      <c r="F2533" s="6" t="s">
        <v>42</v>
      </c>
      <c r="G2533" s="5">
        <v>-0.11</v>
      </c>
      <c r="H2533" s="5" t="s">
        <v>799</v>
      </c>
      <c r="I2533" s="5">
        <v>-0.11</v>
      </c>
      <c r="J2533" s="5" t="s">
        <v>799</v>
      </c>
      <c r="K2533" s="5" t="s">
        <v>799</v>
      </c>
      <c r="L2533" s="5" t="s">
        <v>799</v>
      </c>
      <c r="M2533" s="5" t="s">
        <v>799</v>
      </c>
      <c r="N2533" s="5" t="s">
        <v>42</v>
      </c>
      <c r="O2533" s="5" t="s">
        <v>42</v>
      </c>
      <c r="P2533" s="5">
        <v>3.7652359999999998</v>
      </c>
      <c r="Q2533" s="5" t="s">
        <v>799</v>
      </c>
      <c r="R2533" s="5">
        <v>-26.275031999999999</v>
      </c>
      <c r="S2533" s="1" t="s">
        <v>49</v>
      </c>
      <c r="T2533" s="7">
        <v>163914</v>
      </c>
      <c r="U2533" s="7">
        <v>110248</v>
      </c>
      <c r="V2533" s="7">
        <v>49590</v>
      </c>
      <c r="W2533" s="7">
        <v>20435</v>
      </c>
      <c r="X2533" s="7">
        <v>187361</v>
      </c>
      <c r="Y2533" s="7">
        <v>181413</v>
      </c>
      <c r="Z2533" s="7">
        <v>171356</v>
      </c>
      <c r="AA2533" s="7">
        <v>163914</v>
      </c>
      <c r="AB2533" s="5">
        <v>82.524000000000001</v>
      </c>
      <c r="AC2533" s="8">
        <v>81.36</v>
      </c>
      <c r="AD2533" s="5">
        <v>-19.327000000000002</v>
      </c>
      <c r="AE2533" s="5">
        <v>-17.646999999999998</v>
      </c>
      <c r="AF2533" s="7">
        <v>149003934</v>
      </c>
      <c r="AG2533" s="7">
        <v>148936727</v>
      </c>
      <c r="AH2533" s="7">
        <v>138067806</v>
      </c>
      <c r="AI2533" s="5">
        <v>44.06</v>
      </c>
      <c r="AJ2533" s="7">
        <v>172</v>
      </c>
      <c r="AK2533" s="7">
        <v>65688554</v>
      </c>
      <c r="AL2533" s="6">
        <v>222.02731199999999</v>
      </c>
      <c r="AM2533" s="7">
        <v>142479471</v>
      </c>
      <c r="AN2533" s="5">
        <v>95.571560000000005</v>
      </c>
    </row>
    <row r="2534" spans="1:40" x14ac:dyDescent="0.3">
      <c r="A2534" s="4" t="s">
        <v>2583</v>
      </c>
      <c r="B2534" s="2">
        <v>4992153</v>
      </c>
      <c r="C2534" s="1" t="s">
        <v>54</v>
      </c>
      <c r="D2534" s="5">
        <v>493.20483911999997</v>
      </c>
      <c r="E2534" s="6">
        <v>468.02783899999997</v>
      </c>
      <c r="F2534" s="6" t="s">
        <v>42</v>
      </c>
      <c r="G2534" s="5">
        <v>0.3</v>
      </c>
      <c r="H2534" s="5">
        <v>63.609551000000003</v>
      </c>
      <c r="I2534" s="5">
        <v>0.3</v>
      </c>
      <c r="J2534" s="5">
        <v>63.609551000000003</v>
      </c>
      <c r="K2534" s="5">
        <v>8.8838760299999997</v>
      </c>
      <c r="L2534" s="5">
        <v>4.3851665400000002</v>
      </c>
      <c r="M2534" s="5">
        <v>18.538682000000001</v>
      </c>
      <c r="N2534" s="5" t="s">
        <v>42</v>
      </c>
      <c r="O2534" s="5" t="s">
        <v>42</v>
      </c>
      <c r="P2534" s="5">
        <v>2.3830100000000001</v>
      </c>
      <c r="Q2534" s="5">
        <v>28.133436</v>
      </c>
      <c r="R2534" s="5">
        <v>28.133436</v>
      </c>
      <c r="S2534" s="1" t="s">
        <v>98</v>
      </c>
      <c r="T2534" s="7">
        <v>185533</v>
      </c>
      <c r="U2534" s="7">
        <v>157118</v>
      </c>
      <c r="V2534" s="7">
        <v>122814</v>
      </c>
      <c r="W2534" s="7">
        <v>97489</v>
      </c>
      <c r="X2534" s="7">
        <v>196402</v>
      </c>
      <c r="Y2534" s="7">
        <v>187915</v>
      </c>
      <c r="Z2534" s="7">
        <v>185533</v>
      </c>
      <c r="AA2534" s="7">
        <v>179490</v>
      </c>
      <c r="AB2534" s="5">
        <v>21.875</v>
      </c>
      <c r="AC2534" s="5">
        <v>24.228000000000002</v>
      </c>
      <c r="AD2534" s="8">
        <v>6.72</v>
      </c>
      <c r="AE2534" s="8">
        <v>7.69</v>
      </c>
      <c r="AF2534" s="7">
        <v>10890000</v>
      </c>
      <c r="AG2534" s="7">
        <v>10871000</v>
      </c>
      <c r="AH2534" s="7">
        <v>10703000</v>
      </c>
      <c r="AI2534" s="5">
        <v>77.760000000000005</v>
      </c>
      <c r="AJ2534" s="7">
        <v>133</v>
      </c>
      <c r="AK2534" s="7">
        <v>8467732</v>
      </c>
      <c r="AL2534" s="6">
        <v>383.50358199999999</v>
      </c>
      <c r="AM2534" s="7">
        <v>10286180</v>
      </c>
      <c r="AN2534" s="5">
        <v>94.455910000000003</v>
      </c>
    </row>
    <row r="2535" spans="1:40" x14ac:dyDescent="0.3">
      <c r="A2535" s="4" t="s">
        <v>2584</v>
      </c>
      <c r="B2535" s="2">
        <v>4912118</v>
      </c>
      <c r="C2535" s="1" t="s">
        <v>41</v>
      </c>
      <c r="D2535" s="5">
        <v>399.79072186000002</v>
      </c>
      <c r="E2535" s="6">
        <v>562.68272100000002</v>
      </c>
      <c r="F2535" s="6" t="s">
        <v>42</v>
      </c>
      <c r="G2535" s="5">
        <v>0.09</v>
      </c>
      <c r="H2535" s="5" t="s">
        <v>799</v>
      </c>
      <c r="I2535" s="5">
        <v>0.09</v>
      </c>
      <c r="J2535" s="5" t="s">
        <v>799</v>
      </c>
      <c r="K2535" s="5">
        <v>3.1460369200000002</v>
      </c>
      <c r="L2535" s="5">
        <v>1.58182066</v>
      </c>
      <c r="M2535" s="5">
        <v>31.666667</v>
      </c>
      <c r="N2535" s="5" t="s">
        <v>42</v>
      </c>
      <c r="O2535" s="5" t="s">
        <v>42</v>
      </c>
      <c r="P2535" s="5">
        <v>0.71490200000000004</v>
      </c>
      <c r="Q2535" s="5">
        <v>17.270802</v>
      </c>
      <c r="R2535" s="5">
        <v>17.270802</v>
      </c>
      <c r="S2535" s="1" t="s">
        <v>49</v>
      </c>
      <c r="T2535" s="7">
        <v>872198</v>
      </c>
      <c r="U2535" s="7">
        <v>1027164</v>
      </c>
      <c r="V2535" s="7">
        <v>991792</v>
      </c>
      <c r="W2535" s="7">
        <v>675973</v>
      </c>
      <c r="X2535" s="7">
        <v>787077</v>
      </c>
      <c r="Y2535" s="7">
        <v>794327</v>
      </c>
      <c r="Z2535" s="7">
        <v>826648</v>
      </c>
      <c r="AA2535" s="7">
        <v>872198</v>
      </c>
      <c r="AB2535" s="5">
        <v>17.239000000000001</v>
      </c>
      <c r="AC2535" s="5">
        <v>18.062999999999999</v>
      </c>
      <c r="AD2535" s="8">
        <v>2.718</v>
      </c>
      <c r="AE2535" s="8">
        <v>2.508</v>
      </c>
      <c r="AF2535" s="7">
        <v>34482000</v>
      </c>
      <c r="AG2535" s="7">
        <v>34448000</v>
      </c>
      <c r="AH2535" s="7">
        <v>34289000</v>
      </c>
      <c r="AI2535" s="5">
        <v>88.34</v>
      </c>
      <c r="AJ2535" s="7">
        <v>188</v>
      </c>
      <c r="AK2535" s="7">
        <v>30472514</v>
      </c>
      <c r="AL2535" s="6">
        <v>353.17643700000002</v>
      </c>
      <c r="AM2535" s="7">
        <v>31578686</v>
      </c>
      <c r="AN2535" s="5">
        <v>91.547139999999999</v>
      </c>
    </row>
    <row r="2536" spans="1:40" x14ac:dyDescent="0.3">
      <c r="A2536" s="4" t="s">
        <v>2585</v>
      </c>
      <c r="B2536" s="2">
        <v>4170803</v>
      </c>
      <c r="C2536" s="1" t="s">
        <v>41</v>
      </c>
      <c r="D2536" s="5">
        <v>290.11970880000001</v>
      </c>
      <c r="E2536" s="6">
        <v>329.21470799999997</v>
      </c>
      <c r="F2536" s="6" t="s">
        <v>42</v>
      </c>
      <c r="G2536" s="5">
        <v>0.7</v>
      </c>
      <c r="H2536" s="5">
        <v>74.524887000000007</v>
      </c>
      <c r="I2536" s="5">
        <v>0.7</v>
      </c>
      <c r="J2536" s="5">
        <v>74.524887000000007</v>
      </c>
      <c r="K2536" s="5" t="s">
        <v>799</v>
      </c>
      <c r="L2536" s="5" t="s">
        <v>799</v>
      </c>
      <c r="M2536" s="5">
        <v>27.868020000000001</v>
      </c>
      <c r="N2536" s="5" t="s">
        <v>42</v>
      </c>
      <c r="O2536" s="5" t="s">
        <v>42</v>
      </c>
      <c r="P2536" s="5">
        <v>2.091926</v>
      </c>
      <c r="Q2536" s="5">
        <v>27.216823999999999</v>
      </c>
      <c r="R2536" s="5">
        <v>27.216823999999999</v>
      </c>
      <c r="S2536" s="1" t="s">
        <v>49</v>
      </c>
      <c r="T2536" s="7">
        <v>115782</v>
      </c>
      <c r="U2536" s="7">
        <v>115742</v>
      </c>
      <c r="V2536" s="7">
        <v>138736</v>
      </c>
      <c r="W2536" s="7">
        <v>108621</v>
      </c>
      <c r="X2536" s="7">
        <v>157374</v>
      </c>
      <c r="Y2536" s="7">
        <v>130201</v>
      </c>
      <c r="Z2536" s="7">
        <v>119246</v>
      </c>
      <c r="AA2536" s="7">
        <v>115782</v>
      </c>
      <c r="AB2536" s="8">
        <v>72.680000000000007</v>
      </c>
      <c r="AC2536" s="5">
        <v>76.119</v>
      </c>
      <c r="AD2536" s="5">
        <v>-17.579000000000001</v>
      </c>
      <c r="AE2536" s="8">
        <v>7.1929999999999996</v>
      </c>
      <c r="AF2536" s="7">
        <v>17615040</v>
      </c>
      <c r="AG2536" s="7">
        <v>17594117</v>
      </c>
      <c r="AH2536" s="7">
        <v>17436723</v>
      </c>
      <c r="AI2536" s="5">
        <v>55.22</v>
      </c>
      <c r="AJ2536" s="7">
        <v>120</v>
      </c>
      <c r="AK2536" s="7">
        <v>9727392</v>
      </c>
      <c r="AL2536" s="6">
        <v>160.21014600000001</v>
      </c>
      <c r="AM2536" s="7">
        <v>14942448</v>
      </c>
      <c r="AN2536" s="5">
        <v>84.827780000000004</v>
      </c>
    </row>
    <row r="2537" spans="1:40" x14ac:dyDescent="0.3">
      <c r="A2537" s="4" t="s">
        <v>2586</v>
      </c>
      <c r="B2537" s="2">
        <v>4377564</v>
      </c>
      <c r="C2537" s="1" t="s">
        <v>41</v>
      </c>
      <c r="D2537" s="5">
        <v>470.28759552000002</v>
      </c>
      <c r="E2537" s="6" t="s">
        <v>42</v>
      </c>
      <c r="F2537" s="6">
        <v>399.59059599999995</v>
      </c>
      <c r="G2537" s="5">
        <v>0.74299999999999999</v>
      </c>
      <c r="H2537" s="5">
        <v>13.482352941176501</v>
      </c>
      <c r="I2537" s="5">
        <v>0.74299999999999999</v>
      </c>
      <c r="J2537" s="5">
        <v>13.482352941176501</v>
      </c>
      <c r="K2537" s="5">
        <v>1.2854412912632798</v>
      </c>
      <c r="L2537" s="5">
        <v>1.22230459713187</v>
      </c>
      <c r="M2537" s="5">
        <v>9.3806279999999997</v>
      </c>
      <c r="N2537" s="5" t="s">
        <v>42</v>
      </c>
      <c r="O2537" s="5" t="s">
        <v>42</v>
      </c>
      <c r="P2537" s="5" t="s">
        <v>42</v>
      </c>
      <c r="Q2537" s="5" t="s">
        <v>42</v>
      </c>
      <c r="R2537" s="5" t="s">
        <v>42</v>
      </c>
      <c r="S2537" s="1" t="s">
        <v>49</v>
      </c>
      <c r="T2537" s="7">
        <v>147730</v>
      </c>
      <c r="U2537" s="7">
        <v>123677</v>
      </c>
      <c r="V2537" s="7">
        <v>95431</v>
      </c>
      <c r="W2537" s="7">
        <v>70563</v>
      </c>
      <c r="X2537" s="7">
        <v>164556</v>
      </c>
      <c r="Y2537" s="7">
        <v>158790</v>
      </c>
      <c r="Z2537" s="7">
        <v>153420</v>
      </c>
      <c r="AA2537" s="7">
        <v>147730</v>
      </c>
      <c r="AB2537" s="5" t="s">
        <v>42</v>
      </c>
      <c r="AC2537" s="5" t="s">
        <v>42</v>
      </c>
      <c r="AD2537" s="5" t="s">
        <v>42</v>
      </c>
      <c r="AE2537" s="5" t="s">
        <v>42</v>
      </c>
      <c r="AF2537" s="7">
        <v>13667591</v>
      </c>
      <c r="AG2537" s="7">
        <v>13665505</v>
      </c>
      <c r="AH2537" s="7">
        <v>13600211</v>
      </c>
      <c r="AI2537" s="5">
        <v>47.08</v>
      </c>
      <c r="AJ2537" s="7">
        <v>116</v>
      </c>
      <c r="AK2537" s="7">
        <v>6439729</v>
      </c>
      <c r="AL2537" s="6">
        <v>221.39788300000001</v>
      </c>
      <c r="AM2537" s="7">
        <v>12626078</v>
      </c>
      <c r="AN2537" s="5">
        <v>92.301940000000002</v>
      </c>
    </row>
    <row r="2538" spans="1:40" x14ac:dyDescent="0.3">
      <c r="A2538" s="4" t="s">
        <v>2587</v>
      </c>
      <c r="B2538" s="2">
        <v>114275788</v>
      </c>
      <c r="C2538" s="1" t="s">
        <v>54</v>
      </c>
      <c r="D2538" s="5">
        <v>459.51823511999999</v>
      </c>
      <c r="E2538" s="6">
        <v>667.06223499999999</v>
      </c>
      <c r="F2538" s="6">
        <v>667.36023499999999</v>
      </c>
      <c r="G2538" s="5">
        <v>-2.7250000000000001</v>
      </c>
      <c r="H2538" s="5" t="s">
        <v>799</v>
      </c>
      <c r="I2538" s="5">
        <v>-2.7250000000000001</v>
      </c>
      <c r="J2538" s="5" t="s">
        <v>799</v>
      </c>
      <c r="K2538" s="5">
        <v>0.73894280716368199</v>
      </c>
      <c r="L2538" s="5">
        <v>0.73894280716368199</v>
      </c>
      <c r="M2538" s="5">
        <v>6.6968329999999998</v>
      </c>
      <c r="N2538" s="5" t="s">
        <v>42</v>
      </c>
      <c r="O2538" s="5" t="s">
        <v>42</v>
      </c>
      <c r="P2538" s="5">
        <v>4.1455349999999997</v>
      </c>
      <c r="Q2538" s="5">
        <v>5.8701150000000002</v>
      </c>
      <c r="R2538" s="5" t="s">
        <v>799</v>
      </c>
      <c r="S2538" s="1" t="s">
        <v>49</v>
      </c>
      <c r="T2538" s="7">
        <v>174965</v>
      </c>
      <c r="U2538" s="7">
        <v>156214</v>
      </c>
      <c r="V2538" s="7">
        <v>147906</v>
      </c>
      <c r="W2538" s="7">
        <v>144765</v>
      </c>
      <c r="X2538" s="7">
        <v>160911</v>
      </c>
      <c r="Y2538" s="7">
        <v>172536</v>
      </c>
      <c r="Z2538" s="7">
        <v>176310</v>
      </c>
      <c r="AA2538" s="7">
        <v>174965</v>
      </c>
      <c r="AB2538" s="8">
        <v>100</v>
      </c>
      <c r="AC2538" s="8">
        <v>100</v>
      </c>
      <c r="AD2538" s="5">
        <v>74.248999999999995</v>
      </c>
      <c r="AE2538" s="5">
        <v>64.858000000000004</v>
      </c>
      <c r="AF2538" s="7">
        <v>14785014</v>
      </c>
      <c r="AG2538" s="7">
        <v>14785118</v>
      </c>
      <c r="AH2538" s="7" t="s">
        <v>42</v>
      </c>
      <c r="AI2538" s="5">
        <v>59.5</v>
      </c>
      <c r="AJ2538" s="7">
        <v>332</v>
      </c>
      <c r="AK2538" s="7">
        <v>8796371</v>
      </c>
      <c r="AL2538" s="6">
        <v>273.39121</v>
      </c>
      <c r="AM2538" s="7">
        <v>13816256</v>
      </c>
      <c r="AN2538" s="8">
        <v>93.447699999999998</v>
      </c>
    </row>
    <row r="2539" spans="1:40" x14ac:dyDescent="0.3">
      <c r="A2539" s="4" t="s">
        <v>2588</v>
      </c>
      <c r="B2539" s="2">
        <v>4967120</v>
      </c>
      <c r="C2539" s="1" t="s">
        <v>41</v>
      </c>
      <c r="D2539" s="5">
        <v>458.56649557999998</v>
      </c>
      <c r="E2539" s="6">
        <v>627.91749500000003</v>
      </c>
      <c r="F2539" s="6" t="s">
        <v>42</v>
      </c>
      <c r="G2539" s="5">
        <v>0.12</v>
      </c>
      <c r="H2539" s="5">
        <v>37.159999999999997</v>
      </c>
      <c r="I2539" s="5">
        <v>0.12</v>
      </c>
      <c r="J2539" s="5">
        <v>37.159999999999997</v>
      </c>
      <c r="K2539" s="5">
        <v>0.85120028999999997</v>
      </c>
      <c r="L2539" s="5">
        <v>0.83712547999999998</v>
      </c>
      <c r="M2539" s="5">
        <v>8.2176030000000004</v>
      </c>
      <c r="N2539" s="5" t="s">
        <v>42</v>
      </c>
      <c r="O2539" s="5" t="s">
        <v>42</v>
      </c>
      <c r="P2539" s="5">
        <v>0.38039800000000001</v>
      </c>
      <c r="Q2539" s="5">
        <v>5.8571109999999997</v>
      </c>
      <c r="R2539" s="5">
        <v>5.8571109999999997</v>
      </c>
      <c r="S2539" s="1" t="s">
        <v>47</v>
      </c>
      <c r="T2539" s="7">
        <v>1714510</v>
      </c>
      <c r="U2539" s="7">
        <v>1823429</v>
      </c>
      <c r="V2539" s="7">
        <v>1349535</v>
      </c>
      <c r="W2539" s="7">
        <v>1291807</v>
      </c>
      <c r="X2539" s="7">
        <v>1650685</v>
      </c>
      <c r="Y2539" s="7">
        <v>1714510</v>
      </c>
      <c r="Z2539" s="7">
        <v>1780493</v>
      </c>
      <c r="AA2539" s="7">
        <v>1840160</v>
      </c>
      <c r="AB2539" s="8">
        <v>8.1809999999999992</v>
      </c>
      <c r="AC2539" s="8">
        <v>7.7729999999999997</v>
      </c>
      <c r="AD2539" s="8">
        <v>6.7060000000000004</v>
      </c>
      <c r="AE2539" s="8">
        <v>6.4950000000000001</v>
      </c>
      <c r="AF2539" s="7">
        <v>24679000</v>
      </c>
      <c r="AG2539" s="7">
        <v>24733000</v>
      </c>
      <c r="AH2539" s="7">
        <v>24845000</v>
      </c>
      <c r="AI2539" s="8">
        <v>77.84</v>
      </c>
      <c r="AJ2539" s="7">
        <v>195</v>
      </c>
      <c r="AK2539" s="7">
        <v>19210494</v>
      </c>
      <c r="AL2539" s="6">
        <v>356.93097799999998</v>
      </c>
      <c r="AM2539" s="7">
        <v>24211430</v>
      </c>
      <c r="AN2539" s="5">
        <v>98.098830000000007</v>
      </c>
    </row>
    <row r="2540" spans="1:40" x14ac:dyDescent="0.3">
      <c r="A2540" s="4" t="s">
        <v>2589</v>
      </c>
      <c r="B2540" s="2">
        <v>29626858</v>
      </c>
      <c r="C2540" s="1" t="s">
        <v>41</v>
      </c>
      <c r="D2540" s="5">
        <v>458.07438053999999</v>
      </c>
      <c r="E2540" s="6">
        <v>1030.88238</v>
      </c>
      <c r="F2540" s="6" t="s">
        <v>42</v>
      </c>
      <c r="G2540" s="8">
        <v>1.0900000000000001</v>
      </c>
      <c r="H2540" s="5">
        <v>5.2062309999999998</v>
      </c>
      <c r="I2540" s="8">
        <v>1.0900000000000001</v>
      </c>
      <c r="J2540" s="5">
        <v>5.2062309999999998</v>
      </c>
      <c r="K2540" s="5" t="s">
        <v>799</v>
      </c>
      <c r="L2540" s="5" t="s">
        <v>799</v>
      </c>
      <c r="M2540" s="5">
        <v>5.7471540000000001</v>
      </c>
      <c r="N2540" s="5" t="s">
        <v>42</v>
      </c>
      <c r="O2540" s="5" t="s">
        <v>42</v>
      </c>
      <c r="P2540" s="5">
        <v>2.9357069999999998</v>
      </c>
      <c r="Q2540" s="5">
        <v>5.9157549999999999</v>
      </c>
      <c r="R2540" s="5">
        <v>5.9157549999999999</v>
      </c>
      <c r="S2540" s="1" t="s">
        <v>49</v>
      </c>
      <c r="T2540" s="7">
        <v>362562</v>
      </c>
      <c r="U2540" s="7">
        <v>362422</v>
      </c>
      <c r="V2540" s="7">
        <v>352664</v>
      </c>
      <c r="W2540" s="7">
        <v>331168</v>
      </c>
      <c r="X2540" s="7">
        <v>351153</v>
      </c>
      <c r="Y2540" s="7">
        <v>353962</v>
      </c>
      <c r="Z2540" s="7">
        <v>359254</v>
      </c>
      <c r="AA2540" s="7">
        <v>362562</v>
      </c>
      <c r="AB2540" s="5">
        <v>81.156999999999996</v>
      </c>
      <c r="AC2540" s="5">
        <v>80.480999999999995</v>
      </c>
      <c r="AD2540" s="5">
        <v>45.412999999999997</v>
      </c>
      <c r="AE2540" s="5">
        <v>48.634999999999998</v>
      </c>
      <c r="AF2540" s="7">
        <v>19303998</v>
      </c>
      <c r="AG2540" s="7">
        <v>19296570</v>
      </c>
      <c r="AH2540" s="7">
        <v>19502195</v>
      </c>
      <c r="AI2540" s="5">
        <v>87.04</v>
      </c>
      <c r="AJ2540" s="7">
        <v>198</v>
      </c>
      <c r="AK2540" s="7">
        <v>16800983</v>
      </c>
      <c r="AL2540" s="6">
        <v>398.68732599999998</v>
      </c>
      <c r="AM2540" s="7">
        <v>17232462</v>
      </c>
      <c r="AN2540" s="5">
        <v>89.27073</v>
      </c>
    </row>
    <row r="2541" spans="1:40" x14ac:dyDescent="0.3">
      <c r="A2541" s="4" t="s">
        <v>2590</v>
      </c>
      <c r="B2541" s="2">
        <v>108454118</v>
      </c>
      <c r="C2541" s="1" t="s">
        <v>41</v>
      </c>
      <c r="D2541" s="5">
        <v>375.70142263000002</v>
      </c>
      <c r="E2541" s="6">
        <v>-10.713578</v>
      </c>
      <c r="F2541" s="6" t="s">
        <v>42</v>
      </c>
      <c r="G2541" s="5">
        <v>-5.0199999999999996</v>
      </c>
      <c r="H2541" s="5" t="s">
        <v>42</v>
      </c>
      <c r="I2541" s="5">
        <v>-5.0199999999999996</v>
      </c>
      <c r="J2541" s="5" t="s">
        <v>42</v>
      </c>
      <c r="K2541" s="5" t="s">
        <v>42</v>
      </c>
      <c r="L2541" s="5" t="s">
        <v>42</v>
      </c>
      <c r="M2541" s="5" t="s">
        <v>42</v>
      </c>
      <c r="N2541" s="5" t="s">
        <v>42</v>
      </c>
      <c r="O2541" s="5" t="s">
        <v>42</v>
      </c>
      <c r="P2541" s="5" t="s">
        <v>42</v>
      </c>
      <c r="Q2541" s="5">
        <v>8.1096000000000001E-2</v>
      </c>
      <c r="R2541" s="5" t="s">
        <v>42</v>
      </c>
      <c r="S2541" s="1"/>
      <c r="T2541" s="7">
        <v>50000</v>
      </c>
      <c r="U2541" s="7" t="s">
        <v>42</v>
      </c>
      <c r="V2541" s="7" t="s">
        <v>42</v>
      </c>
      <c r="W2541" s="7" t="s">
        <v>42</v>
      </c>
      <c r="X2541" s="7">
        <v>0</v>
      </c>
      <c r="Y2541" s="7">
        <v>50000</v>
      </c>
      <c r="Z2541" s="7">
        <v>50000</v>
      </c>
      <c r="AA2541" s="7">
        <v>50000</v>
      </c>
      <c r="AB2541" s="5">
        <v>-20.065999999999999</v>
      </c>
      <c r="AC2541" s="5" t="s">
        <v>42</v>
      </c>
      <c r="AD2541" s="5">
        <v>-54.067999999999998</v>
      </c>
      <c r="AE2541" s="5" t="s">
        <v>42</v>
      </c>
      <c r="AF2541" s="7">
        <v>41780938</v>
      </c>
      <c r="AG2541" s="7">
        <v>1578387</v>
      </c>
      <c r="AH2541" s="7">
        <v>1568225</v>
      </c>
      <c r="AI2541" s="5">
        <v>54.18</v>
      </c>
      <c r="AJ2541" s="7">
        <v>42</v>
      </c>
      <c r="AK2541" s="7">
        <v>22643749</v>
      </c>
      <c r="AL2541" s="6">
        <v>203.56730300000001</v>
      </c>
      <c r="AM2541" s="7">
        <v>26918719</v>
      </c>
      <c r="AN2541" s="5">
        <v>64.412660000000002</v>
      </c>
    </row>
    <row r="2542" spans="1:40" x14ac:dyDescent="0.3">
      <c r="A2542" s="4" t="s">
        <v>2591</v>
      </c>
      <c r="B2542" s="2">
        <v>4910886</v>
      </c>
      <c r="C2542" s="1" t="s">
        <v>41</v>
      </c>
      <c r="D2542" s="5">
        <v>465.99558313</v>
      </c>
      <c r="E2542" s="6">
        <v>711.76658299999997</v>
      </c>
      <c r="F2542" s="6" t="s">
        <v>42</v>
      </c>
      <c r="G2542" s="5">
        <v>0.86</v>
      </c>
      <c r="H2542" s="5">
        <v>9.0718390000000007</v>
      </c>
      <c r="I2542" s="5">
        <v>0.86</v>
      </c>
      <c r="J2542" s="5">
        <v>9.0718390000000007</v>
      </c>
      <c r="K2542" s="5">
        <v>1.0755655500000001</v>
      </c>
      <c r="L2542" s="5">
        <v>1.0186828400000001</v>
      </c>
      <c r="M2542" s="5">
        <v>20.893447999999999</v>
      </c>
      <c r="N2542" s="5" t="s">
        <v>42</v>
      </c>
      <c r="O2542" s="5" t="s">
        <v>42</v>
      </c>
      <c r="P2542" s="5">
        <v>0.31523299999999999</v>
      </c>
      <c r="Q2542" s="5">
        <v>4.4239610000000003</v>
      </c>
      <c r="R2542" s="5">
        <v>4.4239610000000003</v>
      </c>
      <c r="S2542" s="1" t="s">
        <v>80</v>
      </c>
      <c r="T2542" s="7">
        <v>2236566</v>
      </c>
      <c r="U2542" s="7">
        <v>2166654</v>
      </c>
      <c r="V2542" s="7">
        <v>2061084</v>
      </c>
      <c r="W2542" s="7">
        <v>2030330</v>
      </c>
      <c r="X2542" s="7">
        <v>2257909</v>
      </c>
      <c r="Y2542" s="7">
        <v>2236566</v>
      </c>
      <c r="Z2542" s="7">
        <v>2212135</v>
      </c>
      <c r="AA2542" s="7">
        <v>2195032</v>
      </c>
      <c r="AB2542" s="5">
        <v>28.704000000000001</v>
      </c>
      <c r="AC2542" s="5">
        <v>28.827999999999999</v>
      </c>
      <c r="AD2542" s="8">
        <v>4.4550000000000001</v>
      </c>
      <c r="AE2542" s="8">
        <v>4.4930000000000003</v>
      </c>
      <c r="AF2542" s="7">
        <v>14761000</v>
      </c>
      <c r="AG2542" s="7">
        <v>14764000</v>
      </c>
      <c r="AH2542" s="7">
        <v>14828000</v>
      </c>
      <c r="AI2542" s="5">
        <v>42.66</v>
      </c>
      <c r="AJ2542" s="7">
        <v>131</v>
      </c>
      <c r="AK2542" s="7">
        <v>6296500</v>
      </c>
      <c r="AL2542" s="6">
        <v>198.78050500000001</v>
      </c>
      <c r="AM2542" s="7">
        <v>8994994</v>
      </c>
      <c r="AN2542" s="5">
        <v>60.938769999999998</v>
      </c>
    </row>
    <row r="2543" spans="1:40" x14ac:dyDescent="0.3">
      <c r="A2543" s="4" t="s">
        <v>2592</v>
      </c>
      <c r="B2543" s="2">
        <v>4996285</v>
      </c>
      <c r="C2543" s="1" t="s">
        <v>54</v>
      </c>
      <c r="D2543" s="5">
        <v>491.90515101</v>
      </c>
      <c r="E2543" s="6">
        <v>450.41615100000001</v>
      </c>
      <c r="F2543" s="6" t="s">
        <v>42</v>
      </c>
      <c r="G2543" s="5">
        <v>0.89400000000000002</v>
      </c>
      <c r="H2543" s="5">
        <v>21.442529</v>
      </c>
      <c r="I2543" s="5">
        <v>0.89400000000000002</v>
      </c>
      <c r="J2543" s="5">
        <v>21.442529</v>
      </c>
      <c r="K2543" s="5">
        <v>34.197983499999999</v>
      </c>
      <c r="L2543" s="5">
        <v>5.8215010099999995</v>
      </c>
      <c r="M2543" s="5">
        <v>8.8036809999999992</v>
      </c>
      <c r="N2543" s="5" t="s">
        <v>42</v>
      </c>
      <c r="O2543" s="5" t="s">
        <v>42</v>
      </c>
      <c r="P2543" s="5">
        <v>1.5681210000000001</v>
      </c>
      <c r="Q2543" s="5">
        <v>9.9801939999999991</v>
      </c>
      <c r="R2543" s="5">
        <v>9.9801939999999991</v>
      </c>
      <c r="S2543" s="1" t="s">
        <v>66</v>
      </c>
      <c r="T2543" s="7">
        <v>287233</v>
      </c>
      <c r="U2543" s="7">
        <v>280521</v>
      </c>
      <c r="V2543" s="7">
        <v>262841</v>
      </c>
      <c r="W2543" s="7">
        <v>224168</v>
      </c>
      <c r="X2543" s="7">
        <v>287233</v>
      </c>
      <c r="Y2543" s="7">
        <v>281065</v>
      </c>
      <c r="Z2543" s="7">
        <v>279132</v>
      </c>
      <c r="AA2543" s="7">
        <v>279551</v>
      </c>
      <c r="AB2543" s="5">
        <v>76.965999999999994</v>
      </c>
      <c r="AC2543" s="5">
        <v>76.965999999999994</v>
      </c>
      <c r="AD2543" s="5">
        <v>15.712</v>
      </c>
      <c r="AE2543" s="5">
        <v>15.712</v>
      </c>
      <c r="AF2543" s="7">
        <v>12972000</v>
      </c>
      <c r="AG2543" s="7">
        <v>13087000</v>
      </c>
      <c r="AH2543" s="7">
        <v>13082000</v>
      </c>
      <c r="AI2543" s="5">
        <v>75.739999999999995</v>
      </c>
      <c r="AJ2543" s="7">
        <v>168</v>
      </c>
      <c r="AK2543" s="7">
        <v>9986059</v>
      </c>
      <c r="AL2543" s="6">
        <v>372.57986099999999</v>
      </c>
      <c r="AM2543" s="7">
        <v>11065195</v>
      </c>
      <c r="AN2543" s="5">
        <v>83.927239999999998</v>
      </c>
    </row>
    <row r="2544" spans="1:40" x14ac:dyDescent="0.3">
      <c r="A2544" s="4" t="s">
        <v>2593</v>
      </c>
      <c r="B2544" s="2">
        <v>4046859</v>
      </c>
      <c r="C2544" s="1" t="s">
        <v>41</v>
      </c>
      <c r="D2544" s="5">
        <v>470.07139960000001</v>
      </c>
      <c r="E2544" s="6" t="s">
        <v>42</v>
      </c>
      <c r="F2544" s="6">
        <v>381.78439999999995</v>
      </c>
      <c r="G2544" s="5">
        <v>0.62</v>
      </c>
      <c r="H2544" s="5">
        <v>12.184549356223201</v>
      </c>
      <c r="I2544" s="5">
        <v>0.62</v>
      </c>
      <c r="J2544" s="5">
        <v>12.184549356223201</v>
      </c>
      <c r="K2544" s="5">
        <v>1.41061552559521</v>
      </c>
      <c r="L2544" s="5">
        <v>1.41061552559521</v>
      </c>
      <c r="M2544" s="5">
        <v>25.530576</v>
      </c>
      <c r="N2544" s="5" t="s">
        <v>42</v>
      </c>
      <c r="O2544" s="5" t="s">
        <v>42</v>
      </c>
      <c r="P2544" s="5" t="s">
        <v>42</v>
      </c>
      <c r="Q2544" s="5" t="s">
        <v>42</v>
      </c>
      <c r="R2544" s="5" t="s">
        <v>42</v>
      </c>
      <c r="S2544" s="1" t="s">
        <v>49</v>
      </c>
      <c r="T2544" s="7">
        <v>166501</v>
      </c>
      <c r="U2544" s="7">
        <v>169979</v>
      </c>
      <c r="V2544" s="7">
        <v>167329</v>
      </c>
      <c r="W2544" s="7">
        <v>134213</v>
      </c>
      <c r="X2544" s="7">
        <v>170741</v>
      </c>
      <c r="Y2544" s="7">
        <v>168888</v>
      </c>
      <c r="Z2544" s="7">
        <v>166968</v>
      </c>
      <c r="AA2544" s="7">
        <v>166501</v>
      </c>
      <c r="AB2544" s="5" t="s">
        <v>42</v>
      </c>
      <c r="AC2544" s="5" t="s">
        <v>42</v>
      </c>
      <c r="AD2544" s="5" t="s">
        <v>42</v>
      </c>
      <c r="AE2544" s="5" t="s">
        <v>42</v>
      </c>
      <c r="AF2544" s="7">
        <v>13917891</v>
      </c>
      <c r="AG2544" s="7">
        <v>13910467</v>
      </c>
      <c r="AH2544" s="7">
        <v>13893083</v>
      </c>
      <c r="AI2544" s="5">
        <v>33.020000000000003</v>
      </c>
      <c r="AJ2544" s="7">
        <v>111</v>
      </c>
      <c r="AK2544" s="7">
        <v>5467316</v>
      </c>
      <c r="AL2544" s="6">
        <v>155.21710100000001</v>
      </c>
      <c r="AM2544" s="7">
        <v>11083620</v>
      </c>
      <c r="AN2544" s="5">
        <v>66.939610000000002</v>
      </c>
    </row>
    <row r="2545" spans="1:40" x14ac:dyDescent="0.3">
      <c r="A2545" s="4" t="s">
        <v>2594</v>
      </c>
      <c r="B2545" s="2">
        <v>4868391</v>
      </c>
      <c r="C2545" s="1" t="s">
        <v>54</v>
      </c>
      <c r="D2545" s="5">
        <v>447.39134342</v>
      </c>
      <c r="E2545" s="6">
        <v>493.301873</v>
      </c>
      <c r="F2545" s="6">
        <v>550.30634300000008</v>
      </c>
      <c r="G2545" s="5">
        <v>-5.0999999999999997E-2</v>
      </c>
      <c r="H2545" s="5" t="s">
        <v>799</v>
      </c>
      <c r="I2545" s="5">
        <v>-5.0999999999999997E-2</v>
      </c>
      <c r="J2545" s="5" t="s">
        <v>799</v>
      </c>
      <c r="K2545" s="5">
        <v>1.5569385299999998</v>
      </c>
      <c r="L2545" s="5">
        <v>0.84785065000000004</v>
      </c>
      <c r="M2545" s="5" t="s">
        <v>799</v>
      </c>
      <c r="N2545" s="5" t="s">
        <v>799</v>
      </c>
      <c r="O2545" s="5" t="s">
        <v>799</v>
      </c>
      <c r="P2545" s="5">
        <v>4.6974460000000002</v>
      </c>
      <c r="Q2545" s="5" t="s">
        <v>799</v>
      </c>
      <c r="R2545" s="5" t="s">
        <v>799</v>
      </c>
      <c r="S2545" s="1" t="s">
        <v>49</v>
      </c>
      <c r="T2545" s="7">
        <v>96253.736000000004</v>
      </c>
      <c r="U2545" s="7">
        <v>81234.194000000003</v>
      </c>
      <c r="V2545" s="7">
        <v>56971.811000000002</v>
      </c>
      <c r="W2545" s="7">
        <v>45743.463000000003</v>
      </c>
      <c r="X2545" s="7">
        <v>105014.906</v>
      </c>
      <c r="Y2545" s="7">
        <v>101862.071</v>
      </c>
      <c r="Z2545" s="7">
        <v>98990.682000000001</v>
      </c>
      <c r="AA2545" s="7">
        <v>96253.736000000004</v>
      </c>
      <c r="AB2545" s="8">
        <v>41.32</v>
      </c>
      <c r="AC2545" s="5">
        <v>39.762999999999998</v>
      </c>
      <c r="AD2545" s="8">
        <v>11.442</v>
      </c>
      <c r="AE2545" s="8">
        <v>12.03</v>
      </c>
      <c r="AF2545" s="7">
        <v>31373867</v>
      </c>
      <c r="AG2545" s="7">
        <v>31459129</v>
      </c>
      <c r="AH2545" s="7">
        <v>31305003</v>
      </c>
      <c r="AI2545" s="8">
        <v>39.1</v>
      </c>
      <c r="AJ2545" s="7">
        <v>164</v>
      </c>
      <c r="AK2545" s="7">
        <v>12267120</v>
      </c>
      <c r="AL2545" s="6">
        <v>174.92913100000001</v>
      </c>
      <c r="AM2545" s="7">
        <v>21541062</v>
      </c>
      <c r="AN2545" s="5">
        <v>68.65925</v>
      </c>
    </row>
    <row r="2546" spans="1:40" x14ac:dyDescent="0.3">
      <c r="A2546" s="4" t="s">
        <v>2595</v>
      </c>
      <c r="B2546" s="2">
        <v>4103329</v>
      </c>
      <c r="C2546" s="1" t="s">
        <v>54</v>
      </c>
      <c r="D2546" s="5">
        <v>417.2166924</v>
      </c>
      <c r="E2546" s="6">
        <v>1054.7776919999999</v>
      </c>
      <c r="F2546" s="6">
        <v>1054.7776919999999</v>
      </c>
      <c r="G2546" s="5">
        <v>-0.98099999999999998</v>
      </c>
      <c r="H2546" s="5" t="s">
        <v>799</v>
      </c>
      <c r="I2546" s="5">
        <v>-0.98099999999999998</v>
      </c>
      <c r="J2546" s="5" t="s">
        <v>799</v>
      </c>
      <c r="K2546" s="5">
        <v>5.3809749199999999</v>
      </c>
      <c r="L2546" s="5">
        <v>5.3809749199999999</v>
      </c>
      <c r="M2546" s="5" t="s">
        <v>799</v>
      </c>
      <c r="N2546" s="5" t="s">
        <v>42</v>
      </c>
      <c r="O2546" s="5" t="s">
        <v>42</v>
      </c>
      <c r="P2546" s="5">
        <v>4.1658540000000004</v>
      </c>
      <c r="Q2546" s="5">
        <v>37.900744000000003</v>
      </c>
      <c r="R2546" s="5">
        <v>37.900744000000003</v>
      </c>
      <c r="S2546" s="1" t="s">
        <v>49</v>
      </c>
      <c r="T2546" s="7">
        <v>234223</v>
      </c>
      <c r="U2546" s="7">
        <v>211062</v>
      </c>
      <c r="V2546" s="7">
        <v>193816</v>
      </c>
      <c r="W2546" s="7">
        <v>358922</v>
      </c>
      <c r="X2546" s="7">
        <v>253196</v>
      </c>
      <c r="Y2546" s="7">
        <v>244780</v>
      </c>
      <c r="Z2546" s="7">
        <v>238443</v>
      </c>
      <c r="AA2546" s="7">
        <v>234223</v>
      </c>
      <c r="AB2546" s="5">
        <v>24.335999999999999</v>
      </c>
      <c r="AC2546" s="5">
        <v>26.122</v>
      </c>
      <c r="AD2546" s="8">
        <v>10.589</v>
      </c>
      <c r="AE2546" s="8">
        <v>11.063000000000001</v>
      </c>
      <c r="AF2546" s="7">
        <v>18347260</v>
      </c>
      <c r="AG2546" s="7">
        <v>13467260</v>
      </c>
      <c r="AH2546" s="7">
        <v>7472749</v>
      </c>
      <c r="AI2546" s="8">
        <v>47.6</v>
      </c>
      <c r="AJ2546" s="7">
        <v>80</v>
      </c>
      <c r="AK2546" s="7">
        <v>8732876</v>
      </c>
      <c r="AL2546" s="6">
        <v>198.5856</v>
      </c>
      <c r="AM2546" s="7">
        <v>8066701</v>
      </c>
      <c r="AN2546" s="5">
        <v>43.966790000000003</v>
      </c>
    </row>
    <row r="2547" spans="1:40" x14ac:dyDescent="0.3">
      <c r="A2547" s="4" t="s">
        <v>2596</v>
      </c>
      <c r="B2547" s="2">
        <v>14406054</v>
      </c>
      <c r="C2547" s="1" t="s">
        <v>54</v>
      </c>
      <c r="D2547" s="5">
        <v>480.05427400000002</v>
      </c>
      <c r="E2547" s="6">
        <v>326.16727400000002</v>
      </c>
      <c r="F2547" s="6" t="s">
        <v>42</v>
      </c>
      <c r="G2547" s="5" t="s">
        <v>42</v>
      </c>
      <c r="H2547" s="5" t="s">
        <v>42</v>
      </c>
      <c r="I2547" s="5" t="s">
        <v>42</v>
      </c>
      <c r="J2547" s="5" t="s">
        <v>42</v>
      </c>
      <c r="K2547" s="5" t="s">
        <v>42</v>
      </c>
      <c r="L2547" s="5" t="s">
        <v>42</v>
      </c>
      <c r="M2547" s="5" t="s">
        <v>42</v>
      </c>
      <c r="N2547" s="5" t="s">
        <v>42</v>
      </c>
      <c r="O2547" s="5" t="s">
        <v>42</v>
      </c>
      <c r="P2547" s="5">
        <v>1.8</v>
      </c>
      <c r="Q2547" s="5" t="s">
        <v>799</v>
      </c>
      <c r="R2547" s="5">
        <v>-7.2434940000000001</v>
      </c>
      <c r="S2547" s="1" t="s">
        <v>49</v>
      </c>
      <c r="T2547" s="7">
        <v>186402</v>
      </c>
      <c r="U2547" s="7">
        <v>203300</v>
      </c>
      <c r="V2547" s="7">
        <v>167624</v>
      </c>
      <c r="W2547" s="7">
        <v>159366</v>
      </c>
      <c r="X2547" s="7">
        <v>181204</v>
      </c>
      <c r="Y2547" s="7">
        <v>186488</v>
      </c>
      <c r="Z2547" s="7">
        <v>194045</v>
      </c>
      <c r="AA2547" s="7">
        <v>186402</v>
      </c>
      <c r="AB2547" s="5">
        <v>57.459000000000003</v>
      </c>
      <c r="AC2547" s="5">
        <v>62.198999999999998</v>
      </c>
      <c r="AD2547" s="8">
        <v>-36.840000000000003</v>
      </c>
      <c r="AE2547" s="5">
        <v>-27.722000000000001</v>
      </c>
      <c r="AF2547" s="7" t="s">
        <v>42</v>
      </c>
      <c r="AG2547" s="7">
        <v>102235089</v>
      </c>
      <c r="AH2547" s="7" t="s">
        <v>42</v>
      </c>
      <c r="AI2547" s="8">
        <v>26.3</v>
      </c>
      <c r="AJ2547" s="7">
        <v>159</v>
      </c>
      <c r="AK2547" s="7">
        <v>32212263</v>
      </c>
      <c r="AL2547" s="6">
        <v>126.27207</v>
      </c>
      <c r="AM2547" s="7">
        <v>113057238</v>
      </c>
      <c r="AN2547" s="5">
        <v>92.319640000000007</v>
      </c>
    </row>
    <row r="2548" spans="1:40" x14ac:dyDescent="0.3">
      <c r="A2548" s="4" t="s">
        <v>2597</v>
      </c>
      <c r="B2548" s="2">
        <v>4861693</v>
      </c>
      <c r="C2548" s="1" t="s">
        <v>54</v>
      </c>
      <c r="D2548" s="5">
        <v>413.83476039999999</v>
      </c>
      <c r="E2548" s="6">
        <v>407.98876000000001</v>
      </c>
      <c r="F2548" s="6" t="s">
        <v>42</v>
      </c>
      <c r="G2548" s="5">
        <v>-0.114</v>
      </c>
      <c r="H2548" s="5" t="s">
        <v>799</v>
      </c>
      <c r="I2548" s="5">
        <v>-0.114</v>
      </c>
      <c r="J2548" s="5" t="s">
        <v>799</v>
      </c>
      <c r="K2548" s="5">
        <v>12.19201851</v>
      </c>
      <c r="L2548" s="5">
        <v>12.19201851</v>
      </c>
      <c r="M2548" s="5" t="s">
        <v>799</v>
      </c>
      <c r="N2548" s="5" t="s">
        <v>42</v>
      </c>
      <c r="O2548" s="5" t="s">
        <v>42</v>
      </c>
      <c r="P2548" s="5">
        <v>33.452669999999998</v>
      </c>
      <c r="Q2548" s="5" t="s">
        <v>799</v>
      </c>
      <c r="R2548" s="5">
        <v>-88.080475000000007</v>
      </c>
      <c r="S2548" s="1" t="s">
        <v>49</v>
      </c>
      <c r="T2548" s="7">
        <v>10915</v>
      </c>
      <c r="U2548" s="7">
        <v>20960</v>
      </c>
      <c r="V2548" s="7">
        <v>12443</v>
      </c>
      <c r="W2548" s="7">
        <v>7540</v>
      </c>
      <c r="X2548" s="7">
        <v>12196</v>
      </c>
      <c r="Y2548" s="7">
        <v>11273</v>
      </c>
      <c r="Z2548" s="7">
        <v>11100</v>
      </c>
      <c r="AA2548" s="7">
        <v>10915</v>
      </c>
      <c r="AB2548" s="5">
        <v>40.018000000000001</v>
      </c>
      <c r="AC2548" s="5">
        <v>42.194000000000003</v>
      </c>
      <c r="AD2548" s="5">
        <v>-27.448</v>
      </c>
      <c r="AE2548" s="8">
        <v>-37.979999999999997</v>
      </c>
      <c r="AF2548" s="7">
        <v>19657407</v>
      </c>
      <c r="AG2548" s="7">
        <v>19650489</v>
      </c>
      <c r="AH2548" s="7">
        <v>19604509</v>
      </c>
      <c r="AI2548" s="5">
        <v>26.39</v>
      </c>
      <c r="AJ2548" s="7">
        <v>79</v>
      </c>
      <c r="AK2548" s="7">
        <v>5180197</v>
      </c>
      <c r="AL2548" s="6">
        <v>109.19855200000001</v>
      </c>
      <c r="AM2548" s="7">
        <v>7513491</v>
      </c>
      <c r="AN2548" s="5">
        <v>38.272379999999998</v>
      </c>
    </row>
    <row r="2549" spans="1:40" x14ac:dyDescent="0.3">
      <c r="A2549" s="4" t="s">
        <v>2598</v>
      </c>
      <c r="B2549" s="2">
        <v>7640799</v>
      </c>
      <c r="C2549" s="1" t="s">
        <v>54</v>
      </c>
      <c r="D2549" s="5">
        <v>470.65795850000001</v>
      </c>
      <c r="E2549" s="6">
        <v>968.28295800000001</v>
      </c>
      <c r="F2549" s="6" t="s">
        <v>42</v>
      </c>
      <c r="G2549" s="5">
        <v>5.6000000000000001E-2</v>
      </c>
      <c r="H2549" s="5">
        <v>67.647058999999999</v>
      </c>
      <c r="I2549" s="5">
        <v>5.6000000000000001E-2</v>
      </c>
      <c r="J2549" s="5">
        <v>67.647058999999999</v>
      </c>
      <c r="K2549" s="5" t="s">
        <v>799</v>
      </c>
      <c r="L2549" s="5">
        <v>6.6168009199999993</v>
      </c>
      <c r="M2549" s="5">
        <v>12.994350000000001</v>
      </c>
      <c r="N2549" s="5" t="s">
        <v>42</v>
      </c>
      <c r="O2549" s="5" t="s">
        <v>42</v>
      </c>
      <c r="P2549" s="5">
        <v>2.5082909999999998</v>
      </c>
      <c r="Q2549" s="5">
        <v>6.1610310000000004</v>
      </c>
      <c r="R2549" s="5">
        <v>6.1610310000000004</v>
      </c>
      <c r="S2549" s="1" t="s">
        <v>49</v>
      </c>
      <c r="T2549" s="7">
        <v>356536</v>
      </c>
      <c r="U2549" s="7">
        <v>309436</v>
      </c>
      <c r="V2549" s="7">
        <v>259696</v>
      </c>
      <c r="W2549" s="7">
        <v>167007</v>
      </c>
      <c r="X2549" s="7">
        <v>386033</v>
      </c>
      <c r="Y2549" s="7">
        <v>376241</v>
      </c>
      <c r="Z2549" s="7">
        <v>369334</v>
      </c>
      <c r="AA2549" s="7">
        <v>356536</v>
      </c>
      <c r="AB2549" s="5">
        <v>70.667000000000002</v>
      </c>
      <c r="AC2549" s="5">
        <v>70.097999999999999</v>
      </c>
      <c r="AD2549" s="5">
        <v>39.841000000000001</v>
      </c>
      <c r="AE2549" s="5">
        <v>39.942</v>
      </c>
      <c r="AF2549" s="7">
        <v>40760174</v>
      </c>
      <c r="AG2549" s="7">
        <v>40186573</v>
      </c>
      <c r="AH2549" s="7">
        <v>38702415</v>
      </c>
      <c r="AI2549" s="8">
        <v>76.8</v>
      </c>
      <c r="AJ2549" s="7">
        <v>154</v>
      </c>
      <c r="AK2549" s="7">
        <v>31431773</v>
      </c>
      <c r="AL2549" s="6">
        <v>361.46538900000002</v>
      </c>
      <c r="AM2549" s="7">
        <v>37017001</v>
      </c>
      <c r="AN2549" s="8">
        <v>90.446899999999999</v>
      </c>
    </row>
    <row r="2550" spans="1:40" x14ac:dyDescent="0.3">
      <c r="A2550" s="4" t="s">
        <v>2599</v>
      </c>
      <c r="B2550" s="2">
        <v>14992165</v>
      </c>
      <c r="C2550" s="1" t="s">
        <v>41</v>
      </c>
      <c r="D2550" s="5">
        <v>469.03767360000001</v>
      </c>
      <c r="E2550" s="6">
        <v>0.37267299999999998</v>
      </c>
      <c r="F2550" s="6" t="s">
        <v>42</v>
      </c>
      <c r="G2550" s="5">
        <v>-0.59199999999999997</v>
      </c>
      <c r="H2550" s="5" t="s">
        <v>799</v>
      </c>
      <c r="I2550" s="5">
        <v>-0.59199999999999997</v>
      </c>
      <c r="J2550" s="5" t="s">
        <v>799</v>
      </c>
      <c r="K2550" s="5">
        <v>0.92210386</v>
      </c>
      <c r="L2550" s="5">
        <v>0.92210386</v>
      </c>
      <c r="M2550" s="5" t="s">
        <v>799</v>
      </c>
      <c r="N2550" s="5" t="s">
        <v>42</v>
      </c>
      <c r="O2550" s="5" t="s">
        <v>42</v>
      </c>
      <c r="P2550" s="5">
        <v>1.5276E-2</v>
      </c>
      <c r="Q2550" s="5" t="s">
        <v>799</v>
      </c>
      <c r="R2550" s="5">
        <v>-1.8489999999999999E-3</v>
      </c>
      <c r="S2550" s="1" t="s">
        <v>49</v>
      </c>
      <c r="T2550" s="7">
        <v>11758</v>
      </c>
      <c r="U2550" s="7">
        <v>1941</v>
      </c>
      <c r="V2550" s="7" t="s">
        <v>42</v>
      </c>
      <c r="W2550" s="7" t="s">
        <v>42</v>
      </c>
      <c r="X2550" s="7">
        <v>24396</v>
      </c>
      <c r="Y2550" s="7">
        <v>20648</v>
      </c>
      <c r="Z2550" s="7">
        <v>16049</v>
      </c>
      <c r="AA2550" s="7">
        <v>11758</v>
      </c>
      <c r="AB2550" s="5" t="s">
        <v>799</v>
      </c>
      <c r="AC2550" s="5" t="s">
        <v>799</v>
      </c>
      <c r="AD2550" s="5" t="s">
        <v>799</v>
      </c>
      <c r="AE2550" s="5" t="s">
        <v>799</v>
      </c>
      <c r="AF2550" s="7">
        <v>84638814</v>
      </c>
      <c r="AG2550" s="7">
        <v>84552269</v>
      </c>
      <c r="AH2550" s="7">
        <v>63737089</v>
      </c>
      <c r="AI2550" s="8">
        <v>68.8</v>
      </c>
      <c r="AJ2550" s="7">
        <v>223</v>
      </c>
      <c r="AK2550" s="7">
        <v>58245875</v>
      </c>
      <c r="AL2550" s="6">
        <v>322.68214699999999</v>
      </c>
      <c r="AM2550" s="7">
        <v>55935087</v>
      </c>
      <c r="AN2550" s="5">
        <v>66.067269999999994</v>
      </c>
    </row>
    <row r="2551" spans="1:40" x14ac:dyDescent="0.3">
      <c r="A2551" s="4" t="s">
        <v>2600</v>
      </c>
      <c r="B2551" s="2">
        <v>7327574</v>
      </c>
      <c r="C2551" s="1" t="s">
        <v>41</v>
      </c>
      <c r="D2551" s="5">
        <v>386.4</v>
      </c>
      <c r="E2551" s="6">
        <v>120.78700000000001</v>
      </c>
      <c r="F2551" s="6" t="s">
        <v>42</v>
      </c>
      <c r="G2551" s="5">
        <v>-0.26</v>
      </c>
      <c r="H2551" s="5" t="s">
        <v>799</v>
      </c>
      <c r="I2551" s="5">
        <v>-0.26</v>
      </c>
      <c r="J2551" s="5" t="s">
        <v>799</v>
      </c>
      <c r="K2551" s="5">
        <v>0.9438202200000001</v>
      </c>
      <c r="L2551" s="5">
        <v>0.67017712000000007</v>
      </c>
      <c r="M2551" s="5" t="s">
        <v>799</v>
      </c>
      <c r="N2551" s="5" t="s">
        <v>42</v>
      </c>
      <c r="O2551" s="5" t="s">
        <v>42</v>
      </c>
      <c r="P2551" s="5">
        <v>0.89575400000000005</v>
      </c>
      <c r="Q2551" s="5" t="s">
        <v>799</v>
      </c>
      <c r="R2551" s="5">
        <v>-2.4444379999999999</v>
      </c>
      <c r="S2551" s="1" t="s">
        <v>49</v>
      </c>
      <c r="T2551" s="7">
        <v>141538</v>
      </c>
      <c r="U2551" s="7">
        <v>160670</v>
      </c>
      <c r="V2551" s="7">
        <v>167982</v>
      </c>
      <c r="W2551" s="7">
        <v>133564</v>
      </c>
      <c r="X2551" s="7">
        <v>134844</v>
      </c>
      <c r="Y2551" s="7">
        <v>138287</v>
      </c>
      <c r="Z2551" s="7">
        <v>138116</v>
      </c>
      <c r="AA2551" s="7">
        <v>141538</v>
      </c>
      <c r="AB2551" s="5">
        <v>63.216000000000001</v>
      </c>
      <c r="AC2551" s="5">
        <v>63.161999999999999</v>
      </c>
      <c r="AD2551" s="5">
        <v>-30.911000000000001</v>
      </c>
      <c r="AE2551" s="5">
        <v>-35.847999999999999</v>
      </c>
      <c r="AF2551" s="7">
        <v>92000001</v>
      </c>
      <c r="AG2551" s="7" t="s">
        <v>42</v>
      </c>
      <c r="AH2551" s="7">
        <v>97339768</v>
      </c>
      <c r="AI2551" s="5">
        <v>26.02</v>
      </c>
      <c r="AJ2551" s="7">
        <v>65</v>
      </c>
      <c r="AK2551" s="7">
        <v>23934584</v>
      </c>
      <c r="AL2551" s="6">
        <v>100.52525199999999</v>
      </c>
      <c r="AM2551" s="7">
        <v>53492467</v>
      </c>
      <c r="AN2551" s="5">
        <v>58.143990000000002</v>
      </c>
    </row>
    <row r="2552" spans="1:40" x14ac:dyDescent="0.3">
      <c r="A2552" s="4" t="s">
        <v>2601</v>
      </c>
      <c r="B2552" s="2">
        <v>5720904</v>
      </c>
      <c r="C2552" s="1" t="s">
        <v>54</v>
      </c>
      <c r="D2552" s="5">
        <v>426.74987850000002</v>
      </c>
      <c r="E2552" s="6">
        <v>431.25904800000001</v>
      </c>
      <c r="F2552" s="6" t="s">
        <v>42</v>
      </c>
      <c r="G2552" s="5">
        <v>0.39800000000000002</v>
      </c>
      <c r="H2552" s="5">
        <v>9.25</v>
      </c>
      <c r="I2552" s="5">
        <v>0.39800000000000002</v>
      </c>
      <c r="J2552" s="5">
        <v>9.25</v>
      </c>
      <c r="K2552" s="5">
        <v>0.93387178000000004</v>
      </c>
      <c r="L2552" s="5">
        <v>0.93387178000000004</v>
      </c>
      <c r="M2552" s="5">
        <v>14.341085</v>
      </c>
      <c r="N2552" s="5" t="s">
        <v>42</v>
      </c>
      <c r="O2552" s="5" t="s">
        <v>42</v>
      </c>
      <c r="P2552" s="5">
        <v>13.951357</v>
      </c>
      <c r="Q2552" s="5" t="s">
        <v>42</v>
      </c>
      <c r="R2552" s="5" t="s">
        <v>42</v>
      </c>
      <c r="S2552" s="1" t="s">
        <v>80</v>
      </c>
      <c r="T2552" s="7">
        <v>30911.62</v>
      </c>
      <c r="U2552" s="7">
        <v>30545.53</v>
      </c>
      <c r="V2552" s="7">
        <v>30225.155999999999</v>
      </c>
      <c r="W2552" s="7">
        <v>26888.224999999999</v>
      </c>
      <c r="X2552" s="7">
        <v>30911.62</v>
      </c>
      <c r="Y2552" s="7">
        <v>30624.598000000002</v>
      </c>
      <c r="Z2552" s="7">
        <v>30337.577000000001</v>
      </c>
      <c r="AA2552" s="7">
        <v>30441.554</v>
      </c>
      <c r="AB2552" s="8">
        <v>100</v>
      </c>
      <c r="AC2552" s="8">
        <v>100</v>
      </c>
      <c r="AD2552" s="5" t="s">
        <v>42</v>
      </c>
      <c r="AE2552" s="5" t="s">
        <v>42</v>
      </c>
      <c r="AF2552" s="7">
        <v>38445935</v>
      </c>
      <c r="AG2552" s="7">
        <v>38445935</v>
      </c>
      <c r="AH2552" s="7">
        <v>38663595</v>
      </c>
      <c r="AI2552" s="5">
        <v>18.54</v>
      </c>
      <c r="AJ2552" s="7">
        <v>69</v>
      </c>
      <c r="AK2552" s="7">
        <v>7127645</v>
      </c>
      <c r="AL2552" s="6">
        <v>79.116859000000005</v>
      </c>
      <c r="AM2552" s="7" t="s">
        <v>42</v>
      </c>
      <c r="AN2552" s="5" t="s">
        <v>42</v>
      </c>
    </row>
    <row r="2553" spans="1:40" x14ac:dyDescent="0.3">
      <c r="A2553" s="4" t="s">
        <v>2602</v>
      </c>
      <c r="B2553" s="2">
        <v>4675213</v>
      </c>
      <c r="C2553" s="1" t="s">
        <v>41</v>
      </c>
      <c r="D2553" s="5">
        <v>597.10238446000005</v>
      </c>
      <c r="E2553" s="6">
        <v>1082.344384</v>
      </c>
      <c r="F2553" s="6" t="s">
        <v>42</v>
      </c>
      <c r="G2553" s="5">
        <v>0.04</v>
      </c>
      <c r="H2553" s="5" t="s">
        <v>799</v>
      </c>
      <c r="I2553" s="5">
        <v>0.04</v>
      </c>
      <c r="J2553" s="5" t="s">
        <v>799</v>
      </c>
      <c r="K2553" s="5" t="s">
        <v>799</v>
      </c>
      <c r="L2553" s="5">
        <v>1.8109294</v>
      </c>
      <c r="M2553" s="5">
        <v>29.480519000000001</v>
      </c>
      <c r="N2553" s="5" t="s">
        <v>42</v>
      </c>
      <c r="O2553" s="5" t="s">
        <v>42</v>
      </c>
      <c r="P2553" s="5">
        <v>1.3982399999999999</v>
      </c>
      <c r="Q2553" s="5">
        <v>11.387465000000001</v>
      </c>
      <c r="R2553" s="5">
        <v>11.387465000000001</v>
      </c>
      <c r="S2553" s="1" t="s">
        <v>49</v>
      </c>
      <c r="T2553" s="7">
        <v>712879</v>
      </c>
      <c r="U2553" s="7">
        <v>600274</v>
      </c>
      <c r="V2553" s="7">
        <v>443038</v>
      </c>
      <c r="W2553" s="7">
        <v>35077</v>
      </c>
      <c r="X2553" s="7">
        <v>774076</v>
      </c>
      <c r="Y2553" s="7">
        <v>775604</v>
      </c>
      <c r="Z2553" s="7">
        <v>742668</v>
      </c>
      <c r="AA2553" s="7">
        <v>712879</v>
      </c>
      <c r="AB2553" s="5">
        <v>74.444000000000003</v>
      </c>
      <c r="AC2553" s="5">
        <v>74.069000000000003</v>
      </c>
      <c r="AD2553" s="5">
        <v>14.324999999999999</v>
      </c>
      <c r="AE2553" s="8">
        <v>12.175000000000001</v>
      </c>
      <c r="AF2553" s="7">
        <v>131432862</v>
      </c>
      <c r="AG2553" s="7">
        <v>131804550</v>
      </c>
      <c r="AH2553" s="7">
        <v>96511895</v>
      </c>
      <c r="AI2553" s="5">
        <v>56.17</v>
      </c>
      <c r="AJ2553" s="7">
        <v>163</v>
      </c>
      <c r="AK2553" s="7">
        <v>73879447</v>
      </c>
      <c r="AL2553" s="6">
        <v>335.412689</v>
      </c>
      <c r="AM2553" s="7">
        <v>63084922</v>
      </c>
      <c r="AN2553" s="8">
        <v>47.965899999999998</v>
      </c>
    </row>
    <row r="2554" spans="1:40" x14ac:dyDescent="0.3">
      <c r="A2554" s="4" t="s">
        <v>2603</v>
      </c>
      <c r="B2554" s="2">
        <v>4007800</v>
      </c>
      <c r="C2554" s="1" t="s">
        <v>41</v>
      </c>
      <c r="D2554" s="5">
        <v>361.36231332</v>
      </c>
      <c r="E2554" s="6">
        <v>589.50131299999998</v>
      </c>
      <c r="F2554" s="6" t="s">
        <v>42</v>
      </c>
      <c r="G2554" s="5">
        <v>0.23</v>
      </c>
      <c r="H2554" s="5">
        <v>14.274406000000001</v>
      </c>
      <c r="I2554" s="5">
        <v>0.23</v>
      </c>
      <c r="J2554" s="5">
        <v>14.274406000000001</v>
      </c>
      <c r="K2554" s="5">
        <v>0.84197965999999991</v>
      </c>
      <c r="L2554" s="5">
        <v>0.63329171000000006</v>
      </c>
      <c r="M2554" s="5">
        <v>7.6864790000000003</v>
      </c>
      <c r="N2554" s="5" t="s">
        <v>42</v>
      </c>
      <c r="O2554" s="5" t="s">
        <v>42</v>
      </c>
      <c r="P2554" s="5">
        <v>0.29294999999999999</v>
      </c>
      <c r="Q2554" s="5">
        <v>5.7713330000000003</v>
      </c>
      <c r="R2554" s="5">
        <v>5.7713330000000003</v>
      </c>
      <c r="S2554" s="1" t="s">
        <v>49</v>
      </c>
      <c r="T2554" s="7">
        <v>2158163</v>
      </c>
      <c r="U2554" s="7">
        <v>2559990</v>
      </c>
      <c r="V2554" s="7">
        <v>2312253</v>
      </c>
      <c r="W2554" s="7">
        <v>1234144</v>
      </c>
      <c r="X2554" s="7">
        <v>2012296</v>
      </c>
      <c r="Y2554" s="7">
        <v>2068711</v>
      </c>
      <c r="Z2554" s="7">
        <v>2111729</v>
      </c>
      <c r="AA2554" s="7">
        <v>2158163</v>
      </c>
      <c r="AB2554" s="5">
        <v>22.036999999999999</v>
      </c>
      <c r="AC2554" s="5">
        <v>22.829000000000001</v>
      </c>
      <c r="AD2554" s="8">
        <v>5.0839999999999996</v>
      </c>
      <c r="AE2554" s="8">
        <v>4.2249999999999996</v>
      </c>
      <c r="AF2554" s="7">
        <v>11132542</v>
      </c>
      <c r="AG2554" s="7">
        <v>11132542</v>
      </c>
      <c r="AH2554" s="7">
        <v>11132542</v>
      </c>
      <c r="AI2554" s="5">
        <v>85.53</v>
      </c>
      <c r="AJ2554" s="7">
        <v>198</v>
      </c>
      <c r="AK2554" s="7">
        <v>9522062</v>
      </c>
      <c r="AL2554" s="6">
        <v>309.08613200000002</v>
      </c>
      <c r="AM2554" s="7">
        <v>9790328</v>
      </c>
      <c r="AN2554" s="5">
        <v>87.943330000000003</v>
      </c>
    </row>
    <row r="2555" spans="1:40" x14ac:dyDescent="0.3">
      <c r="A2555" s="4" t="s">
        <v>2604</v>
      </c>
      <c r="B2555" s="2">
        <v>4980560</v>
      </c>
      <c r="C2555" s="1" t="s">
        <v>54</v>
      </c>
      <c r="D2555" s="5">
        <v>504.55743043000001</v>
      </c>
      <c r="E2555" s="6">
        <v>524.03842999999995</v>
      </c>
      <c r="F2555" s="6" t="s">
        <v>42</v>
      </c>
      <c r="G2555" s="5">
        <v>0.55000000000000004</v>
      </c>
      <c r="H2555" s="5">
        <v>3.3821460000000001</v>
      </c>
      <c r="I2555" s="5">
        <v>0.55000000000000004</v>
      </c>
      <c r="J2555" s="5">
        <v>3.3821460000000001</v>
      </c>
      <c r="K2555" s="5">
        <v>0.8047440400000001</v>
      </c>
      <c r="L2555" s="5">
        <v>0.8047440400000001</v>
      </c>
      <c r="M2555" s="5">
        <v>5.7519159999999996</v>
      </c>
      <c r="N2555" s="5" t="s">
        <v>42</v>
      </c>
      <c r="O2555" s="5" t="s">
        <v>42</v>
      </c>
      <c r="P2555" s="5">
        <v>1.2399640000000001</v>
      </c>
      <c r="Q2555" s="5">
        <v>2.7830119999999998</v>
      </c>
      <c r="R2555" s="5">
        <v>2.7830119999999998</v>
      </c>
      <c r="S2555" s="1" t="s">
        <v>49</v>
      </c>
      <c r="T2555" s="7">
        <v>395978</v>
      </c>
      <c r="U2555" s="7">
        <v>445741</v>
      </c>
      <c r="V2555" s="7">
        <v>192484</v>
      </c>
      <c r="W2555" s="7">
        <v>220058</v>
      </c>
      <c r="X2555" s="7">
        <v>422624</v>
      </c>
      <c r="Y2555" s="7">
        <v>413444</v>
      </c>
      <c r="Z2555" s="7">
        <v>384046</v>
      </c>
      <c r="AA2555" s="7">
        <v>395978</v>
      </c>
      <c r="AB2555" s="5">
        <v>45.756999999999998</v>
      </c>
      <c r="AC2555" s="5">
        <v>48.066000000000003</v>
      </c>
      <c r="AD2555" s="5">
        <v>39.383000000000003</v>
      </c>
      <c r="AE2555" s="5">
        <v>41.683999999999997</v>
      </c>
      <c r="AF2555" s="7">
        <v>42012000</v>
      </c>
      <c r="AG2555" s="7">
        <v>41842000</v>
      </c>
      <c r="AH2555" s="7">
        <v>41299000</v>
      </c>
      <c r="AI2555" s="5">
        <v>72.94</v>
      </c>
      <c r="AJ2555" s="7">
        <v>249</v>
      </c>
      <c r="AK2555" s="7">
        <v>30644262</v>
      </c>
      <c r="AL2555" s="6">
        <v>368.03758599999998</v>
      </c>
      <c r="AM2555" s="7">
        <v>39237575</v>
      </c>
      <c r="AN2555" s="5">
        <v>93.397350000000003</v>
      </c>
    </row>
    <row r="2556" spans="1:40" x14ac:dyDescent="0.3">
      <c r="A2556" s="4" t="s">
        <v>2605</v>
      </c>
      <c r="B2556" s="2">
        <v>4073343</v>
      </c>
      <c r="C2556" s="1" t="s">
        <v>41</v>
      </c>
      <c r="D2556" s="5">
        <v>431.40735063</v>
      </c>
      <c r="E2556" s="6" t="s">
        <v>42</v>
      </c>
      <c r="F2556" s="6">
        <v>359.83035099999995</v>
      </c>
      <c r="G2556" s="5">
        <v>1.57</v>
      </c>
      <c r="H2556" s="5">
        <v>13.3805460750853</v>
      </c>
      <c r="I2556" s="5">
        <v>1.57</v>
      </c>
      <c r="J2556" s="5">
        <v>13.3805460750853</v>
      </c>
      <c r="K2556" s="5">
        <v>1.7830655086857901</v>
      </c>
      <c r="L2556" s="5">
        <v>1.6589400139588499</v>
      </c>
      <c r="M2556" s="5">
        <v>141.790235</v>
      </c>
      <c r="N2556" s="5" t="s">
        <v>42</v>
      </c>
      <c r="O2556" s="5" t="s">
        <v>42</v>
      </c>
      <c r="P2556" s="5" t="s">
        <v>42</v>
      </c>
      <c r="Q2556" s="5" t="s">
        <v>42</v>
      </c>
      <c r="R2556" s="5" t="s">
        <v>42</v>
      </c>
      <c r="S2556" s="1" t="s">
        <v>49</v>
      </c>
      <c r="T2556" s="7">
        <v>129631</v>
      </c>
      <c r="U2556" s="7">
        <v>127190</v>
      </c>
      <c r="V2556" s="7">
        <v>133090</v>
      </c>
      <c r="W2556" s="7">
        <v>133993</v>
      </c>
      <c r="X2556" s="7">
        <v>144567</v>
      </c>
      <c r="Y2556" s="7">
        <v>138490</v>
      </c>
      <c r="Z2556" s="7">
        <v>133982</v>
      </c>
      <c r="AA2556" s="7">
        <v>129631</v>
      </c>
      <c r="AB2556" s="5" t="s">
        <v>42</v>
      </c>
      <c r="AC2556" s="5" t="s">
        <v>42</v>
      </c>
      <c r="AD2556" s="5" t="s">
        <v>42</v>
      </c>
      <c r="AE2556" s="5" t="s">
        <v>42</v>
      </c>
      <c r="AF2556" s="7">
        <v>5501943</v>
      </c>
      <c r="AG2556" s="7">
        <v>5501562</v>
      </c>
      <c r="AH2556" s="7">
        <v>5548436</v>
      </c>
      <c r="AI2556" s="5">
        <v>70.13</v>
      </c>
      <c r="AJ2556" s="7">
        <v>134</v>
      </c>
      <c r="AK2556" s="7">
        <v>3858704</v>
      </c>
      <c r="AL2556" s="6">
        <v>302.56097999999997</v>
      </c>
      <c r="AM2556" s="7">
        <v>5343771</v>
      </c>
      <c r="AN2556" s="5">
        <v>97.125159999999994</v>
      </c>
    </row>
    <row r="2557" spans="1:40" x14ac:dyDescent="0.3">
      <c r="A2557" s="4" t="s">
        <v>2606</v>
      </c>
      <c r="B2557" s="2">
        <v>29167147</v>
      </c>
      <c r="C2557" s="1" t="s">
        <v>54</v>
      </c>
      <c r="D2557" s="5">
        <v>440.99557325000001</v>
      </c>
      <c r="E2557" s="6">
        <v>635.88811299999998</v>
      </c>
      <c r="F2557" s="6" t="s">
        <v>42</v>
      </c>
      <c r="G2557" s="5">
        <v>0.58099999999999996</v>
      </c>
      <c r="H2557" s="5">
        <v>6.7467649999999999</v>
      </c>
      <c r="I2557" s="5">
        <v>0.58099999999999996</v>
      </c>
      <c r="J2557" s="5">
        <v>6.7467649999999999</v>
      </c>
      <c r="K2557" s="5">
        <v>0.90651698999999997</v>
      </c>
      <c r="L2557" s="5">
        <v>0.90651698999999997</v>
      </c>
      <c r="M2557" s="5">
        <v>30.065898000000001</v>
      </c>
      <c r="N2557" s="5" t="s">
        <v>42</v>
      </c>
      <c r="O2557" s="5" t="s">
        <v>42</v>
      </c>
      <c r="P2557" s="5">
        <v>14.887181999999999</v>
      </c>
      <c r="Q2557" s="5" t="s">
        <v>42</v>
      </c>
      <c r="R2557" s="5" t="s">
        <v>42</v>
      </c>
      <c r="S2557" s="1" t="s">
        <v>80</v>
      </c>
      <c r="T2557" s="7">
        <v>42713.798999999999</v>
      </c>
      <c r="U2557" s="7">
        <v>21522.929</v>
      </c>
      <c r="V2557" s="7" t="s">
        <v>42</v>
      </c>
      <c r="W2557" s="7" t="s">
        <v>42</v>
      </c>
      <c r="X2557" s="7">
        <v>42713.798999999999</v>
      </c>
      <c r="Y2557" s="7">
        <v>21522.929</v>
      </c>
      <c r="Z2557" s="7" t="s">
        <v>42</v>
      </c>
      <c r="AA2557" s="7" t="s">
        <v>42</v>
      </c>
      <c r="AB2557" s="8">
        <v>100</v>
      </c>
      <c r="AC2557" s="8">
        <v>100</v>
      </c>
      <c r="AD2557" s="5" t="s">
        <v>42</v>
      </c>
      <c r="AE2557" s="5" t="s">
        <v>42</v>
      </c>
      <c r="AF2557" s="7">
        <v>24164141</v>
      </c>
      <c r="AG2557" s="7">
        <v>24164141</v>
      </c>
      <c r="AH2557" s="7">
        <v>24164141</v>
      </c>
      <c r="AI2557" s="5">
        <v>36.049999999999997</v>
      </c>
      <c r="AJ2557" s="7">
        <v>55</v>
      </c>
      <c r="AK2557" s="7">
        <v>8711130</v>
      </c>
      <c r="AL2557" s="6">
        <v>158.97812200000001</v>
      </c>
      <c r="AM2557" s="7" t="s">
        <v>42</v>
      </c>
      <c r="AN2557" s="5" t="s">
        <v>42</v>
      </c>
    </row>
    <row r="2558" spans="1:40" x14ac:dyDescent="0.3">
      <c r="A2558" s="4" t="s">
        <v>2607</v>
      </c>
      <c r="B2558" s="2">
        <v>5721472</v>
      </c>
      <c r="C2558" s="1" t="s">
        <v>54</v>
      </c>
      <c r="D2558" s="5">
        <v>438.64572478999997</v>
      </c>
      <c r="E2558" s="6">
        <v>695.35580400000003</v>
      </c>
      <c r="F2558" s="6" t="s">
        <v>42</v>
      </c>
      <c r="G2558" s="5">
        <v>0.51500000000000001</v>
      </c>
      <c r="H2558" s="5">
        <v>7.1559229999999996</v>
      </c>
      <c r="I2558" s="5">
        <v>0.51500000000000001</v>
      </c>
      <c r="J2558" s="5">
        <v>7.1559229999999996</v>
      </c>
      <c r="K2558" s="5">
        <v>1.0186620399999999</v>
      </c>
      <c r="L2558" s="5">
        <v>1.0186620399999999</v>
      </c>
      <c r="M2558" s="5">
        <v>11.803160999999999</v>
      </c>
      <c r="N2558" s="5" t="s">
        <v>42</v>
      </c>
      <c r="O2558" s="5" t="s">
        <v>42</v>
      </c>
      <c r="P2558" s="5">
        <v>14.445743</v>
      </c>
      <c r="Q2558" s="5" t="s">
        <v>42</v>
      </c>
      <c r="R2558" s="5" t="s">
        <v>42</v>
      </c>
      <c r="S2558" s="1" t="s">
        <v>80</v>
      </c>
      <c r="T2558" s="7">
        <v>48135.688999999998</v>
      </c>
      <c r="U2558" s="7">
        <v>46950.786999999997</v>
      </c>
      <c r="V2558" s="7">
        <v>44651.281000000003</v>
      </c>
      <c r="W2558" s="7">
        <v>44801.79</v>
      </c>
      <c r="X2558" s="7">
        <v>48135.688999999998</v>
      </c>
      <c r="Y2558" s="7">
        <v>47995.631999999998</v>
      </c>
      <c r="Z2558" s="7">
        <v>47855.574999999997</v>
      </c>
      <c r="AA2558" s="7">
        <v>47403.180999999997</v>
      </c>
      <c r="AB2558" s="8">
        <v>100</v>
      </c>
      <c r="AC2558" s="8">
        <v>100</v>
      </c>
      <c r="AD2558" s="5" t="s">
        <v>42</v>
      </c>
      <c r="AE2558" s="5" t="s">
        <v>42</v>
      </c>
      <c r="AF2558" s="7">
        <v>26662744</v>
      </c>
      <c r="AG2558" s="7">
        <v>26662744</v>
      </c>
      <c r="AH2558" s="7">
        <v>26506898</v>
      </c>
      <c r="AI2558" s="5">
        <v>12.78</v>
      </c>
      <c r="AJ2558" s="7">
        <v>60</v>
      </c>
      <c r="AK2558" s="7">
        <v>3408139</v>
      </c>
      <c r="AL2558" s="6">
        <v>55.995722999999998</v>
      </c>
      <c r="AM2558" s="7">
        <v>26017342</v>
      </c>
      <c r="AN2558" s="5">
        <v>99.954880000000003</v>
      </c>
    </row>
    <row r="2559" spans="1:40" x14ac:dyDescent="0.3">
      <c r="A2559" s="4" t="s">
        <v>2608</v>
      </c>
      <c r="B2559" s="2">
        <v>5721504</v>
      </c>
      <c r="C2559" s="1" t="s">
        <v>54</v>
      </c>
      <c r="D2559" s="5">
        <v>434.25854082000001</v>
      </c>
      <c r="E2559" s="6">
        <v>663.31145000000004</v>
      </c>
      <c r="F2559" s="6" t="s">
        <v>42</v>
      </c>
      <c r="G2559" s="5">
        <v>9.6000000000000002E-2</v>
      </c>
      <c r="H2559" s="5">
        <v>15.227766000000001</v>
      </c>
      <c r="I2559" s="5">
        <v>9.6000000000000002E-2</v>
      </c>
      <c r="J2559" s="5">
        <v>15.227766000000001</v>
      </c>
      <c r="K2559" s="5">
        <v>0.87237480000000001</v>
      </c>
      <c r="L2559" s="5">
        <v>0.87237480000000001</v>
      </c>
      <c r="M2559" s="5">
        <v>7.0694860000000004</v>
      </c>
      <c r="N2559" s="5" t="s">
        <v>42</v>
      </c>
      <c r="O2559" s="5" t="s">
        <v>42</v>
      </c>
      <c r="P2559" s="5">
        <v>20.084799</v>
      </c>
      <c r="Q2559" s="5" t="s">
        <v>42</v>
      </c>
      <c r="R2559" s="5" t="s">
        <v>42</v>
      </c>
      <c r="S2559" s="1" t="s">
        <v>80</v>
      </c>
      <c r="T2559" s="7">
        <v>33025.546000000002</v>
      </c>
      <c r="U2559" s="7">
        <v>32451.171999999999</v>
      </c>
      <c r="V2559" s="7">
        <v>34249.087</v>
      </c>
      <c r="W2559" s="7">
        <v>35334.688999999998</v>
      </c>
      <c r="X2559" s="7">
        <v>33025.546000000002</v>
      </c>
      <c r="Y2559" s="7">
        <v>32992.826999999997</v>
      </c>
      <c r="Z2559" s="7">
        <v>32960.108999999997</v>
      </c>
      <c r="AA2559" s="7">
        <v>32705.641</v>
      </c>
      <c r="AB2559" s="8">
        <v>100</v>
      </c>
      <c r="AC2559" s="8">
        <v>100</v>
      </c>
      <c r="AD2559" s="5" t="s">
        <v>42</v>
      </c>
      <c r="AE2559" s="5" t="s">
        <v>42</v>
      </c>
      <c r="AF2559" s="7" t="s">
        <v>42</v>
      </c>
      <c r="AG2559" s="7" t="s">
        <v>42</v>
      </c>
      <c r="AH2559" s="7">
        <v>64050398</v>
      </c>
      <c r="AI2559" s="5">
        <v>52.17</v>
      </c>
      <c r="AJ2559" s="7">
        <v>103</v>
      </c>
      <c r="AK2559" s="7">
        <v>31465616</v>
      </c>
      <c r="AL2559" s="6">
        <v>220.88862399999999</v>
      </c>
      <c r="AM2559" s="7" t="s">
        <v>42</v>
      </c>
      <c r="AN2559" s="5" t="s">
        <v>42</v>
      </c>
    </row>
    <row r="2560" spans="1:40" x14ac:dyDescent="0.3">
      <c r="A2560" s="4" t="s">
        <v>2609</v>
      </c>
      <c r="B2560" s="2">
        <v>103544</v>
      </c>
      <c r="C2560" s="1" t="s">
        <v>41</v>
      </c>
      <c r="D2560" s="5">
        <v>408.28870740000002</v>
      </c>
      <c r="E2560" s="6">
        <v>5913.9477070000003</v>
      </c>
      <c r="F2560" s="6">
        <v>5913.9477070000003</v>
      </c>
      <c r="G2560" s="5">
        <v>-0.28399999999999997</v>
      </c>
      <c r="H2560" s="5" t="s">
        <v>799</v>
      </c>
      <c r="I2560" s="5">
        <v>-0.28399999999999997</v>
      </c>
      <c r="J2560" s="5" t="s">
        <v>799</v>
      </c>
      <c r="K2560" s="5">
        <v>0.50052126189276602</v>
      </c>
      <c r="L2560" s="5">
        <v>0.43948369990280101</v>
      </c>
      <c r="M2560" s="5">
        <v>1.740057</v>
      </c>
      <c r="N2560" s="5" t="s">
        <v>42</v>
      </c>
      <c r="O2560" s="5" t="s">
        <v>42</v>
      </c>
      <c r="P2560" s="5">
        <v>3.1383399999999999</v>
      </c>
      <c r="Q2560" s="5">
        <v>10.399576</v>
      </c>
      <c r="R2560" s="5">
        <v>11.701958932765599</v>
      </c>
      <c r="S2560" s="1" t="s">
        <v>49</v>
      </c>
      <c r="T2560" s="7">
        <v>1890460</v>
      </c>
      <c r="U2560" s="7">
        <v>1869246</v>
      </c>
      <c r="V2560" s="7">
        <v>1495303</v>
      </c>
      <c r="W2560" s="7">
        <v>1255628</v>
      </c>
      <c r="X2560" s="7">
        <v>1889203</v>
      </c>
      <c r="Y2560" s="7">
        <v>1898847</v>
      </c>
      <c r="Z2560" s="7">
        <v>1895560</v>
      </c>
      <c r="AA2560" s="7">
        <v>1890460</v>
      </c>
      <c r="AB2560" s="5">
        <v>33.829000000000001</v>
      </c>
      <c r="AC2560" s="5">
        <v>32.347999999999999</v>
      </c>
      <c r="AD2560" s="5">
        <v>31.407</v>
      </c>
      <c r="AE2560" s="5">
        <v>30.071999999999999</v>
      </c>
      <c r="AF2560" s="7">
        <v>166648452</v>
      </c>
      <c r="AG2560" s="7">
        <v>165903837</v>
      </c>
      <c r="AH2560" s="7">
        <v>165772040</v>
      </c>
      <c r="AI2560" s="5">
        <v>79.39</v>
      </c>
      <c r="AJ2560" s="7">
        <v>290</v>
      </c>
      <c r="AK2560" s="7">
        <v>132294086</v>
      </c>
      <c r="AL2560" s="6">
        <v>324.12051000000002</v>
      </c>
      <c r="AM2560" s="7">
        <v>157220724</v>
      </c>
      <c r="AN2560" s="5">
        <v>94.342749999999995</v>
      </c>
    </row>
    <row r="2561" spans="1:40" x14ac:dyDescent="0.3">
      <c r="A2561" s="4" t="s">
        <v>2610</v>
      </c>
      <c r="B2561" s="2">
        <v>4996906</v>
      </c>
      <c r="C2561" s="1" t="s">
        <v>54</v>
      </c>
      <c r="D2561" s="5">
        <v>422.40282015000003</v>
      </c>
      <c r="E2561" s="6">
        <v>838.72281999999996</v>
      </c>
      <c r="F2561" s="6" t="s">
        <v>42</v>
      </c>
      <c r="G2561" s="5">
        <v>-0.253</v>
      </c>
      <c r="H2561" s="5" t="s">
        <v>799</v>
      </c>
      <c r="I2561" s="5">
        <v>-0.253</v>
      </c>
      <c r="J2561" s="5" t="s">
        <v>799</v>
      </c>
      <c r="K2561" s="5">
        <v>0.86759174999999999</v>
      </c>
      <c r="L2561" s="5">
        <v>0.79671311</v>
      </c>
      <c r="M2561" s="5">
        <v>4.5172179999999997</v>
      </c>
      <c r="N2561" s="5" t="s">
        <v>42</v>
      </c>
      <c r="O2561" s="5" t="s">
        <v>42</v>
      </c>
      <c r="P2561" s="5">
        <v>0.45273600000000003</v>
      </c>
      <c r="Q2561" s="5">
        <v>5.9449310000000004</v>
      </c>
      <c r="R2561" s="5">
        <v>5.9449310000000004</v>
      </c>
      <c r="S2561" s="1" t="s">
        <v>49</v>
      </c>
      <c r="T2561" s="7">
        <v>1821800</v>
      </c>
      <c r="U2561" s="7">
        <v>2169380</v>
      </c>
      <c r="V2561" s="7">
        <v>1780215</v>
      </c>
      <c r="W2561" s="7">
        <v>1259313</v>
      </c>
      <c r="X2561" s="7">
        <v>1852563</v>
      </c>
      <c r="Y2561" s="7">
        <v>1806359</v>
      </c>
      <c r="Z2561" s="7">
        <v>1755365</v>
      </c>
      <c r="AA2561" s="7">
        <v>1821800</v>
      </c>
      <c r="AB2561" s="5">
        <v>16.259</v>
      </c>
      <c r="AC2561" s="5">
        <v>14.919</v>
      </c>
      <c r="AD2561" s="8">
        <v>10.462999999999999</v>
      </c>
      <c r="AE2561" s="8">
        <v>7.5650000000000004</v>
      </c>
      <c r="AF2561" s="7">
        <v>71184028</v>
      </c>
      <c r="AG2561" s="7">
        <v>72174244</v>
      </c>
      <c r="AH2561" s="7">
        <v>61700238</v>
      </c>
      <c r="AI2561" s="5">
        <v>73.739999999999995</v>
      </c>
      <c r="AJ2561" s="7">
        <v>215</v>
      </c>
      <c r="AK2561" s="7">
        <v>46558388</v>
      </c>
      <c r="AL2561" s="6">
        <v>311.475615</v>
      </c>
      <c r="AM2561" s="7">
        <v>47621068</v>
      </c>
      <c r="AN2561" s="5">
        <v>75.422070000000005</v>
      </c>
    </row>
    <row r="2562" spans="1:40" x14ac:dyDescent="0.3">
      <c r="A2562" s="4" t="s">
        <v>2611</v>
      </c>
      <c r="B2562" s="2">
        <v>5219401</v>
      </c>
      <c r="C2562" s="1" t="s">
        <v>54</v>
      </c>
      <c r="D2562" s="5">
        <v>501.09408000000002</v>
      </c>
      <c r="E2562" s="6">
        <v>330.47208000000001</v>
      </c>
      <c r="F2562" s="6" t="s">
        <v>42</v>
      </c>
      <c r="G2562" s="5">
        <v>-1.08</v>
      </c>
      <c r="H2562" s="5" t="s">
        <v>799</v>
      </c>
      <c r="I2562" s="5">
        <v>-1.08</v>
      </c>
      <c r="J2562" s="5" t="s">
        <v>799</v>
      </c>
      <c r="K2562" s="5">
        <v>0.69755412999999999</v>
      </c>
      <c r="L2562" s="5">
        <v>0.62799360999999998</v>
      </c>
      <c r="M2562" s="5" t="s">
        <v>799</v>
      </c>
      <c r="N2562" s="5" t="s">
        <v>42</v>
      </c>
      <c r="O2562" s="5" t="s">
        <v>42</v>
      </c>
      <c r="P2562" s="5">
        <v>1.5162679999999999</v>
      </c>
      <c r="Q2562" s="5" t="s">
        <v>799</v>
      </c>
      <c r="R2562" s="5">
        <v>-0.83636900000000003</v>
      </c>
      <c r="S2562" s="1" t="s">
        <v>49</v>
      </c>
      <c r="T2562" s="7">
        <v>251455</v>
      </c>
      <c r="U2562" s="7">
        <v>477706</v>
      </c>
      <c r="V2562" s="7">
        <v>313837</v>
      </c>
      <c r="W2562" s="7">
        <v>76657</v>
      </c>
      <c r="X2562" s="7">
        <v>217951</v>
      </c>
      <c r="Y2562" s="7">
        <v>184335</v>
      </c>
      <c r="Z2562" s="7">
        <v>208697</v>
      </c>
      <c r="AA2562" s="7">
        <v>251455</v>
      </c>
      <c r="AB2562" s="5">
        <v>78.522999999999996</v>
      </c>
      <c r="AC2562" s="5">
        <v>80.941999999999993</v>
      </c>
      <c r="AD2562" s="5">
        <v>-263.37900000000002</v>
      </c>
      <c r="AE2562" s="5">
        <v>-218.994</v>
      </c>
      <c r="AF2562" s="7">
        <v>53082000</v>
      </c>
      <c r="AG2562" s="7">
        <v>51968425</v>
      </c>
      <c r="AH2562" s="7">
        <v>49318125</v>
      </c>
      <c r="AI2562" s="5">
        <v>53.58</v>
      </c>
      <c r="AJ2562" s="7">
        <v>207</v>
      </c>
      <c r="AK2562" s="7">
        <v>28439121</v>
      </c>
      <c r="AL2562" s="6">
        <v>268.46530200000001</v>
      </c>
      <c r="AM2562" s="7">
        <v>35380814</v>
      </c>
      <c r="AN2562" s="5">
        <v>66.653130000000004</v>
      </c>
    </row>
    <row r="2563" spans="1:40" x14ac:dyDescent="0.3">
      <c r="A2563" s="4" t="s">
        <v>2612</v>
      </c>
      <c r="B2563" s="2">
        <v>4152463</v>
      </c>
      <c r="C2563" s="1" t="s">
        <v>41</v>
      </c>
      <c r="D2563" s="5">
        <v>408.71785640000002</v>
      </c>
      <c r="E2563" s="6">
        <v>459.560856</v>
      </c>
      <c r="F2563" s="6" t="s">
        <v>42</v>
      </c>
      <c r="G2563" s="5">
        <v>0.24</v>
      </c>
      <c r="H2563" s="5">
        <v>15.503117</v>
      </c>
      <c r="I2563" s="5">
        <v>0.24</v>
      </c>
      <c r="J2563" s="5">
        <v>15.503117</v>
      </c>
      <c r="K2563" s="5" t="s">
        <v>799</v>
      </c>
      <c r="L2563" s="5">
        <v>11.80338983</v>
      </c>
      <c r="M2563" s="5">
        <v>16.580952</v>
      </c>
      <c r="N2563" s="5" t="s">
        <v>42</v>
      </c>
      <c r="O2563" s="5" t="s">
        <v>42</v>
      </c>
      <c r="P2563" s="5">
        <v>3.1879629999999999</v>
      </c>
      <c r="Q2563" s="5">
        <v>10.508932</v>
      </c>
      <c r="R2563" s="5">
        <v>10.508932</v>
      </c>
      <c r="S2563" s="1" t="s">
        <v>49</v>
      </c>
      <c r="T2563" s="7">
        <v>148580</v>
      </c>
      <c r="U2563" s="7">
        <v>151568</v>
      </c>
      <c r="V2563" s="7">
        <v>147954</v>
      </c>
      <c r="W2563" s="7">
        <v>133277</v>
      </c>
      <c r="X2563" s="7">
        <v>144155</v>
      </c>
      <c r="Y2563" s="7">
        <v>146280</v>
      </c>
      <c r="Z2563" s="7">
        <v>147420</v>
      </c>
      <c r="AA2563" s="7">
        <v>148580</v>
      </c>
      <c r="AB2563" s="8">
        <v>62.3</v>
      </c>
      <c r="AC2563" s="5">
        <v>60.892000000000003</v>
      </c>
      <c r="AD2563" s="8">
        <v>30.95</v>
      </c>
      <c r="AE2563" s="5">
        <v>30.029</v>
      </c>
      <c r="AF2563" s="7">
        <v>23476040</v>
      </c>
      <c r="AG2563" s="7">
        <v>23871257</v>
      </c>
      <c r="AH2563" s="7">
        <v>24549370</v>
      </c>
      <c r="AI2563" s="5">
        <v>53.14</v>
      </c>
      <c r="AJ2563" s="7">
        <v>178</v>
      </c>
      <c r="AK2563" s="7">
        <v>12474678</v>
      </c>
      <c r="AL2563" s="6">
        <v>217.18414300000001</v>
      </c>
      <c r="AM2563" s="7">
        <v>14700620</v>
      </c>
      <c r="AN2563" s="5">
        <v>62.619680000000002</v>
      </c>
    </row>
    <row r="2564" spans="1:40" x14ac:dyDescent="0.3">
      <c r="A2564" s="4" t="s">
        <v>2613</v>
      </c>
      <c r="B2564" s="2">
        <v>119020271</v>
      </c>
      <c r="C2564" s="1" t="s">
        <v>41</v>
      </c>
      <c r="D2564" s="5">
        <v>560.55049120000001</v>
      </c>
      <c r="E2564" s="6">
        <v>894.76419099999998</v>
      </c>
      <c r="F2564" s="6" t="s">
        <v>42</v>
      </c>
      <c r="G2564" s="5">
        <v>-7.803707914730941E-2</v>
      </c>
      <c r="H2564" s="5">
        <v>42.10754</v>
      </c>
      <c r="I2564" s="5">
        <v>-7.803707914730941E-2</v>
      </c>
      <c r="J2564" s="5">
        <v>42.10754</v>
      </c>
      <c r="K2564" s="5" t="s">
        <v>799</v>
      </c>
      <c r="L2564" s="5" t="s">
        <v>799</v>
      </c>
      <c r="M2564" s="5" t="s">
        <v>42</v>
      </c>
      <c r="N2564" s="5" t="s">
        <v>42</v>
      </c>
      <c r="O2564" s="5" t="s">
        <v>42</v>
      </c>
      <c r="P2564" s="5">
        <v>1.349278</v>
      </c>
      <c r="Q2564" s="5">
        <v>39.004876000000003</v>
      </c>
      <c r="R2564" s="5">
        <v>39.004876000000003</v>
      </c>
      <c r="S2564" s="1"/>
      <c r="T2564" s="7">
        <v>639993.62560984888</v>
      </c>
      <c r="U2564" s="7">
        <v>595770.80798598297</v>
      </c>
      <c r="V2564" s="7">
        <v>471274.60322526423</v>
      </c>
      <c r="W2564" s="7">
        <v>292167.85557071381</v>
      </c>
      <c r="X2564" s="7">
        <v>645973.67669260025</v>
      </c>
      <c r="Y2564" s="7">
        <v>649624.54499457264</v>
      </c>
      <c r="Z2564" s="7">
        <v>651119.8600052488</v>
      </c>
      <c r="AA2564" s="7">
        <v>639993.62560984888</v>
      </c>
      <c r="AB2564" s="8">
        <v>8.7119999999999997</v>
      </c>
      <c r="AC2564" s="8">
        <v>10.567</v>
      </c>
      <c r="AD2564" s="5">
        <v>0.34300000000000003</v>
      </c>
      <c r="AE2564" s="8">
        <v>3.0630000000000002</v>
      </c>
      <c r="AF2564" s="7">
        <v>24000000</v>
      </c>
      <c r="AG2564" s="7">
        <v>24000000</v>
      </c>
      <c r="AH2564" s="7">
        <v>24000000</v>
      </c>
      <c r="AI2564" s="5" t="s">
        <v>42</v>
      </c>
      <c r="AJ2564" s="7" t="s">
        <v>42</v>
      </c>
      <c r="AK2564" s="7" t="s">
        <v>42</v>
      </c>
      <c r="AL2564" s="6" t="s">
        <v>42</v>
      </c>
      <c r="AM2564" s="7">
        <v>31206851</v>
      </c>
      <c r="AN2564" s="5">
        <v>45.655439999999999</v>
      </c>
    </row>
    <row r="2565" spans="1:40" x14ac:dyDescent="0.3">
      <c r="A2565" s="4" t="s">
        <v>2614</v>
      </c>
      <c r="B2565" s="2">
        <v>5721222</v>
      </c>
      <c r="C2565" s="1" t="s">
        <v>54</v>
      </c>
      <c r="D2565" s="5">
        <v>431.09303788</v>
      </c>
      <c r="E2565" s="6">
        <v>683.85268699999995</v>
      </c>
      <c r="F2565" s="6" t="s">
        <v>42</v>
      </c>
      <c r="G2565" s="5">
        <v>4.7E-2</v>
      </c>
      <c r="H2565" s="5">
        <v>93.619048000000006</v>
      </c>
      <c r="I2565" s="5">
        <v>4.7E-2</v>
      </c>
      <c r="J2565" s="5">
        <v>93.619048000000006</v>
      </c>
      <c r="K2565" s="5">
        <v>0.85012540000000003</v>
      </c>
      <c r="L2565" s="5">
        <v>0.85012540000000003</v>
      </c>
      <c r="M2565" s="5">
        <v>4.6258819999999998</v>
      </c>
      <c r="N2565" s="5" t="s">
        <v>42</v>
      </c>
      <c r="O2565" s="5" t="s">
        <v>42</v>
      </c>
      <c r="P2565" s="5">
        <v>19.188860999999999</v>
      </c>
      <c r="Q2565" s="5" t="s">
        <v>42</v>
      </c>
      <c r="R2565" s="5" t="s">
        <v>42</v>
      </c>
      <c r="S2565" s="1" t="s">
        <v>80</v>
      </c>
      <c r="T2565" s="7">
        <v>35505.438000000002</v>
      </c>
      <c r="U2565" s="7">
        <v>37945.474999999999</v>
      </c>
      <c r="V2565" s="7">
        <v>41614.675999999999</v>
      </c>
      <c r="W2565" s="7">
        <v>44924.499000000003</v>
      </c>
      <c r="X2565" s="7">
        <v>35638.002999999997</v>
      </c>
      <c r="Y2565" s="7">
        <v>35571.720999999998</v>
      </c>
      <c r="Z2565" s="7">
        <v>35505.438000000002</v>
      </c>
      <c r="AA2565" s="7">
        <v>37945.474999999999</v>
      </c>
      <c r="AB2565" s="8">
        <v>100</v>
      </c>
      <c r="AC2565" s="8">
        <v>100</v>
      </c>
      <c r="AD2565" s="5" t="s">
        <v>42</v>
      </c>
      <c r="AE2565" s="5" t="s">
        <v>42</v>
      </c>
      <c r="AF2565" s="7">
        <v>43854836</v>
      </c>
      <c r="AG2565" s="7">
        <v>43854836</v>
      </c>
      <c r="AH2565" s="7">
        <v>45041077</v>
      </c>
      <c r="AI2565" s="5">
        <v>37.78</v>
      </c>
      <c r="AJ2565" s="7">
        <v>88</v>
      </c>
      <c r="AK2565" s="7">
        <v>16568439</v>
      </c>
      <c r="AL2565" s="6">
        <v>162.86775499999999</v>
      </c>
      <c r="AM2565" s="7">
        <v>44829872</v>
      </c>
      <c r="AN2565" s="5">
        <v>99.996729999999999</v>
      </c>
    </row>
    <row r="2566" spans="1:40" x14ac:dyDescent="0.3">
      <c r="A2566" s="4" t="s">
        <v>2615</v>
      </c>
      <c r="B2566" s="2">
        <v>27409191</v>
      </c>
      <c r="C2566" s="1" t="s">
        <v>41</v>
      </c>
      <c r="D2566" s="5">
        <v>309.00275252</v>
      </c>
      <c r="E2566" s="6">
        <v>-245.988248</v>
      </c>
      <c r="F2566" s="6" t="s">
        <v>42</v>
      </c>
      <c r="G2566" s="5">
        <v>-0.48599999999999999</v>
      </c>
      <c r="H2566" s="5" t="s">
        <v>799</v>
      </c>
      <c r="I2566" s="5">
        <v>-0.48599999999999999</v>
      </c>
      <c r="J2566" s="5" t="s">
        <v>799</v>
      </c>
      <c r="K2566" s="5">
        <v>0.58267120999999999</v>
      </c>
      <c r="L2566" s="5">
        <v>0.58267120999999999</v>
      </c>
      <c r="M2566" s="5" t="s">
        <v>799</v>
      </c>
      <c r="N2566" s="5" t="s">
        <v>42</v>
      </c>
      <c r="O2566" s="5" t="s">
        <v>42</v>
      </c>
      <c r="P2566" s="5" t="s">
        <v>42</v>
      </c>
      <c r="Q2566" s="5">
        <v>0.66141700000000003</v>
      </c>
      <c r="R2566" s="5">
        <v>0.66141700000000003</v>
      </c>
      <c r="S2566" s="1" t="s">
        <v>49</v>
      </c>
      <c r="T2566" s="7" t="s">
        <v>42</v>
      </c>
      <c r="U2566" s="7" t="s">
        <v>42</v>
      </c>
      <c r="V2566" s="7" t="s">
        <v>42</v>
      </c>
      <c r="W2566" s="7" t="s">
        <v>42</v>
      </c>
      <c r="X2566" s="7" t="s">
        <v>42</v>
      </c>
      <c r="Y2566" s="7" t="s">
        <v>42</v>
      </c>
      <c r="Z2566" s="7" t="s">
        <v>42</v>
      </c>
      <c r="AA2566" s="7" t="s">
        <v>42</v>
      </c>
      <c r="AB2566" s="5" t="s">
        <v>42</v>
      </c>
      <c r="AC2566" s="5" t="s">
        <v>42</v>
      </c>
      <c r="AD2566" s="5" t="s">
        <v>42</v>
      </c>
      <c r="AE2566" s="5" t="s">
        <v>42</v>
      </c>
      <c r="AF2566" s="7">
        <v>99944302</v>
      </c>
      <c r="AG2566" s="7">
        <v>99570421</v>
      </c>
      <c r="AH2566" s="7">
        <v>97240419</v>
      </c>
      <c r="AI2566" s="5">
        <v>66.45</v>
      </c>
      <c r="AJ2566" s="7">
        <v>153</v>
      </c>
      <c r="AK2566" s="7">
        <v>66668000</v>
      </c>
      <c r="AL2566" s="6">
        <v>205.33743999999999</v>
      </c>
      <c r="AM2566" s="7">
        <v>60221231</v>
      </c>
      <c r="AN2566" s="5">
        <v>60.02581</v>
      </c>
    </row>
    <row r="2567" spans="1:40" x14ac:dyDescent="0.3">
      <c r="A2567" s="4" t="s">
        <v>2616</v>
      </c>
      <c r="B2567" s="2">
        <v>4561135</v>
      </c>
      <c r="C2567" s="1" t="s">
        <v>54</v>
      </c>
      <c r="D2567" s="5">
        <v>398.50637043</v>
      </c>
      <c r="E2567" s="6">
        <v>13046.506369999999</v>
      </c>
      <c r="F2567" s="6" t="s">
        <v>42</v>
      </c>
      <c r="G2567" s="5">
        <v>-2.9540000000000002</v>
      </c>
      <c r="H2567" s="5" t="s">
        <v>799</v>
      </c>
      <c r="I2567" s="5">
        <v>-2.9540000000000002</v>
      </c>
      <c r="J2567" s="5" t="s">
        <v>799</v>
      </c>
      <c r="K2567" s="5" t="s">
        <v>799</v>
      </c>
      <c r="L2567" s="5" t="s">
        <v>799</v>
      </c>
      <c r="M2567" s="5" t="s">
        <v>799</v>
      </c>
      <c r="N2567" s="5" t="s">
        <v>42</v>
      </c>
      <c r="O2567" s="5" t="s">
        <v>42</v>
      </c>
      <c r="P2567" s="5">
        <v>1.039479</v>
      </c>
      <c r="Q2567" s="5">
        <v>8.5945359999999997</v>
      </c>
      <c r="R2567" s="5">
        <v>8.5945359999999997</v>
      </c>
      <c r="S2567" s="1" t="s">
        <v>49</v>
      </c>
      <c r="T2567" s="7">
        <v>12490000</v>
      </c>
      <c r="U2567" s="7">
        <v>12211000</v>
      </c>
      <c r="V2567" s="7">
        <v>12368000</v>
      </c>
      <c r="W2567" s="7">
        <v>11789000</v>
      </c>
      <c r="X2567" s="7">
        <v>12551000</v>
      </c>
      <c r="Y2567" s="7">
        <v>12546000</v>
      </c>
      <c r="Z2567" s="7">
        <v>12522000</v>
      </c>
      <c r="AA2567" s="7">
        <v>12490000</v>
      </c>
      <c r="AB2567" s="5">
        <v>40.689</v>
      </c>
      <c r="AC2567" s="5">
        <v>41.343000000000004</v>
      </c>
      <c r="AD2567" s="8">
        <v>10.368</v>
      </c>
      <c r="AE2567" s="8">
        <v>9.6010000000000009</v>
      </c>
      <c r="AF2567" s="7">
        <v>132382143</v>
      </c>
      <c r="AG2567" s="7">
        <v>132368608</v>
      </c>
      <c r="AH2567" s="7">
        <v>130700937</v>
      </c>
      <c r="AI2567" s="5">
        <v>70.17</v>
      </c>
      <c r="AJ2567" s="7">
        <v>226</v>
      </c>
      <c r="AK2567" s="7">
        <v>92906404</v>
      </c>
      <c r="AL2567" s="6">
        <v>279.64827600000001</v>
      </c>
      <c r="AM2567" s="7">
        <v>104779411</v>
      </c>
      <c r="AN2567" s="5">
        <v>79.142030000000005</v>
      </c>
    </row>
    <row r="2568" spans="1:40" x14ac:dyDescent="0.3">
      <c r="A2568" s="4" t="s">
        <v>2617</v>
      </c>
      <c r="B2568" s="2">
        <v>1025202</v>
      </c>
      <c r="C2568" s="1" t="s">
        <v>41</v>
      </c>
      <c r="D2568" s="5">
        <v>485.70215135000001</v>
      </c>
      <c r="E2568" s="6" t="s">
        <v>42</v>
      </c>
      <c r="F2568" s="6">
        <v>540.76515100000006</v>
      </c>
      <c r="G2568" s="5">
        <v>0.8</v>
      </c>
      <c r="H2568" s="5">
        <v>13.6724137931034</v>
      </c>
      <c r="I2568" s="5">
        <v>0.8</v>
      </c>
      <c r="J2568" s="5">
        <v>13.6724137931034</v>
      </c>
      <c r="K2568" s="5">
        <v>1.3595889422904499</v>
      </c>
      <c r="L2568" s="5">
        <v>1.3386988389308601</v>
      </c>
      <c r="M2568" s="5">
        <v>11.28665</v>
      </c>
      <c r="N2568" s="5" t="s">
        <v>42</v>
      </c>
      <c r="O2568" s="5" t="s">
        <v>42</v>
      </c>
      <c r="P2568" s="5" t="s">
        <v>42</v>
      </c>
      <c r="Q2568" s="5" t="s">
        <v>42</v>
      </c>
      <c r="R2568" s="5" t="s">
        <v>42</v>
      </c>
      <c r="S2568" s="1" t="s">
        <v>49</v>
      </c>
      <c r="T2568" s="7">
        <v>170693</v>
      </c>
      <c r="U2568" s="7">
        <v>168226</v>
      </c>
      <c r="V2568" s="7">
        <v>160384</v>
      </c>
      <c r="W2568" s="7">
        <v>147381</v>
      </c>
      <c r="X2568" s="7">
        <v>168699</v>
      </c>
      <c r="Y2568" s="7">
        <v>167527</v>
      </c>
      <c r="Z2568" s="7">
        <v>166650</v>
      </c>
      <c r="AA2568" s="7">
        <v>170693</v>
      </c>
      <c r="AB2568" s="5" t="s">
        <v>42</v>
      </c>
      <c r="AC2568" s="5" t="s">
        <v>42</v>
      </c>
      <c r="AD2568" s="5" t="s">
        <v>42</v>
      </c>
      <c r="AE2568" s="5" t="s">
        <v>42</v>
      </c>
      <c r="AF2568" s="7">
        <v>12428426</v>
      </c>
      <c r="AG2568" s="7">
        <v>12424407</v>
      </c>
      <c r="AH2568" s="7">
        <v>12256964</v>
      </c>
      <c r="AI2568" s="5">
        <v>33.58</v>
      </c>
      <c r="AJ2568" s="7">
        <v>104</v>
      </c>
      <c r="AK2568" s="7">
        <v>4113730</v>
      </c>
      <c r="AL2568" s="6">
        <v>163.10939400000001</v>
      </c>
      <c r="AM2568" s="7">
        <v>9431084</v>
      </c>
      <c r="AN2568" s="5">
        <v>76.990080000000006</v>
      </c>
    </row>
    <row r="2569" spans="1:40" x14ac:dyDescent="0.3">
      <c r="A2569" s="4" t="s">
        <v>2618</v>
      </c>
      <c r="B2569" s="2">
        <v>4064409</v>
      </c>
      <c r="C2569" s="1" t="s">
        <v>54</v>
      </c>
      <c r="D2569" s="5">
        <v>434.48488159999999</v>
      </c>
      <c r="E2569" s="6">
        <v>353.61188099999998</v>
      </c>
      <c r="F2569" s="6" t="s">
        <v>42</v>
      </c>
      <c r="G2569" s="5">
        <v>0.22</v>
      </c>
      <c r="H2569" s="5">
        <v>18.666667</v>
      </c>
      <c r="I2569" s="5">
        <v>0.22</v>
      </c>
      <c r="J2569" s="5">
        <v>18.666667</v>
      </c>
      <c r="K2569" s="5">
        <v>0.87254596000000006</v>
      </c>
      <c r="L2569" s="5">
        <v>0.86180363000000004</v>
      </c>
      <c r="M2569" s="5">
        <v>21.075268999999999</v>
      </c>
      <c r="N2569" s="5" t="s">
        <v>42</v>
      </c>
      <c r="O2569" s="5" t="s">
        <v>42</v>
      </c>
      <c r="P2569" s="5">
        <v>0.53713599999999995</v>
      </c>
      <c r="Q2569" s="5">
        <v>5.1502809999999997</v>
      </c>
      <c r="R2569" s="5">
        <v>5.1502809999999997</v>
      </c>
      <c r="S2569" s="1" t="s">
        <v>45</v>
      </c>
      <c r="T2569" s="7">
        <v>672601</v>
      </c>
      <c r="U2569" s="7">
        <v>751898</v>
      </c>
      <c r="V2569" s="7">
        <v>732393</v>
      </c>
      <c r="W2569" s="7">
        <v>506397</v>
      </c>
      <c r="X2569" s="7">
        <v>658329</v>
      </c>
      <c r="Y2569" s="7">
        <v>663288</v>
      </c>
      <c r="Z2569" s="7">
        <v>664365</v>
      </c>
      <c r="AA2569" s="7">
        <v>672601</v>
      </c>
      <c r="AB2569" s="5">
        <v>55.069000000000003</v>
      </c>
      <c r="AC2569" s="5">
        <v>54.235999999999997</v>
      </c>
      <c r="AD2569" s="8">
        <v>9.282</v>
      </c>
      <c r="AE2569" s="8">
        <v>5.5389999999999997</v>
      </c>
      <c r="AF2569" s="7">
        <v>22142602</v>
      </c>
      <c r="AG2569" s="7">
        <v>22219994</v>
      </c>
      <c r="AH2569" s="7">
        <v>22079753</v>
      </c>
      <c r="AI2569" s="5">
        <v>67.349999999999994</v>
      </c>
      <c r="AJ2569" s="7">
        <v>196</v>
      </c>
      <c r="AK2569" s="7">
        <v>14913219</v>
      </c>
      <c r="AL2569" s="6">
        <v>292.29909199999997</v>
      </c>
      <c r="AM2569" s="7">
        <v>15251252</v>
      </c>
      <c r="AN2569" s="5">
        <v>68.876630000000006</v>
      </c>
    </row>
    <row r="2570" spans="1:40" x14ac:dyDescent="0.3">
      <c r="A2570" s="4" t="s">
        <v>2619</v>
      </c>
      <c r="B2570" s="2">
        <v>5146663</v>
      </c>
      <c r="C2570" s="1" t="s">
        <v>54</v>
      </c>
      <c r="D2570" s="5">
        <v>459.05398130999998</v>
      </c>
      <c r="E2570" s="6">
        <v>435.71298100000001</v>
      </c>
      <c r="F2570" s="6" t="s">
        <v>42</v>
      </c>
      <c r="G2570" s="5">
        <v>0.03</v>
      </c>
      <c r="H2570" s="5" t="s">
        <v>799</v>
      </c>
      <c r="I2570" s="5">
        <v>0.03</v>
      </c>
      <c r="J2570" s="5" t="s">
        <v>799</v>
      </c>
      <c r="K2570" s="5">
        <v>6.0233918100000006</v>
      </c>
      <c r="L2570" s="5">
        <v>2.28888889</v>
      </c>
      <c r="M2570" s="5">
        <v>57.222222000000002</v>
      </c>
      <c r="N2570" s="5" t="s">
        <v>42</v>
      </c>
      <c r="O2570" s="5" t="s">
        <v>42</v>
      </c>
      <c r="P2570" s="5">
        <v>2.8749120000000001</v>
      </c>
      <c r="Q2570" s="5">
        <v>148.758273</v>
      </c>
      <c r="R2570" s="5">
        <v>148.758273</v>
      </c>
      <c r="S2570" s="1" t="s">
        <v>49</v>
      </c>
      <c r="T2570" s="7">
        <v>139882</v>
      </c>
      <c r="U2570" s="7">
        <v>127117</v>
      </c>
      <c r="V2570" s="7">
        <v>90291</v>
      </c>
      <c r="W2570" s="7">
        <v>68801</v>
      </c>
      <c r="X2570" s="7">
        <v>151557</v>
      </c>
      <c r="Y2570" s="7">
        <v>149540</v>
      </c>
      <c r="Z2570" s="7">
        <v>146135</v>
      </c>
      <c r="AA2570" s="7">
        <v>139882</v>
      </c>
      <c r="AB2570" s="5">
        <v>75.832999999999998</v>
      </c>
      <c r="AC2570" s="8">
        <v>76.73</v>
      </c>
      <c r="AD2570" s="5">
        <v>-3.9020000000000001</v>
      </c>
      <c r="AE2570" s="5">
        <v>0.128</v>
      </c>
      <c r="AF2570" s="7">
        <v>147773651</v>
      </c>
      <c r="AG2570" s="7">
        <v>145803657</v>
      </c>
      <c r="AH2570" s="7">
        <v>140136905</v>
      </c>
      <c r="AI2570" s="5">
        <v>30.58</v>
      </c>
      <c r="AJ2570" s="7">
        <v>90</v>
      </c>
      <c r="AK2570" s="7">
        <v>45434466</v>
      </c>
      <c r="AL2570" s="6">
        <v>140.39249899999999</v>
      </c>
      <c r="AM2570" s="7">
        <v>108214119</v>
      </c>
      <c r="AN2570" s="5">
        <v>72.841459999999998</v>
      </c>
    </row>
    <row r="2571" spans="1:40" x14ac:dyDescent="0.3">
      <c r="A2571" s="4" t="s">
        <v>2620</v>
      </c>
      <c r="B2571" s="2">
        <v>5727514</v>
      </c>
      <c r="C2571" s="1" t="s">
        <v>41</v>
      </c>
      <c r="D2571" s="5">
        <v>432.14688479</v>
      </c>
      <c r="E2571" s="6">
        <v>643.68645400000003</v>
      </c>
      <c r="F2571" s="6" t="s">
        <v>42</v>
      </c>
      <c r="G2571" s="5" t="s">
        <v>42</v>
      </c>
      <c r="H2571" s="5" t="s">
        <v>42</v>
      </c>
      <c r="I2571" s="5" t="s">
        <v>42</v>
      </c>
      <c r="J2571" s="5" t="s">
        <v>42</v>
      </c>
      <c r="K2571" s="5" t="s">
        <v>42</v>
      </c>
      <c r="L2571" s="5" t="s">
        <v>42</v>
      </c>
      <c r="M2571" s="5" t="s">
        <v>42</v>
      </c>
      <c r="N2571" s="5" t="s">
        <v>42</v>
      </c>
      <c r="O2571" s="5" t="s">
        <v>42</v>
      </c>
      <c r="P2571" s="5" t="s">
        <v>42</v>
      </c>
      <c r="Q2571" s="5" t="s">
        <v>42</v>
      </c>
      <c r="R2571" s="5" t="s">
        <v>42</v>
      </c>
      <c r="S2571" s="1" t="s">
        <v>56</v>
      </c>
      <c r="T2571" s="7">
        <v>15729.718000000001</v>
      </c>
      <c r="U2571" s="7">
        <v>10356.817999999999</v>
      </c>
      <c r="V2571" s="7">
        <v>9198.67</v>
      </c>
      <c r="W2571" s="7">
        <v>14764.996999999999</v>
      </c>
      <c r="X2571" s="7">
        <v>15729.718000000001</v>
      </c>
      <c r="Y2571" s="7">
        <v>14105.048000000001</v>
      </c>
      <c r="Z2571" s="7">
        <v>12480.378000000001</v>
      </c>
      <c r="AA2571" s="7">
        <v>11418.598</v>
      </c>
      <c r="AB2571" s="8">
        <v>100</v>
      </c>
      <c r="AC2571" s="8">
        <v>100</v>
      </c>
      <c r="AD2571" s="5" t="s">
        <v>42</v>
      </c>
      <c r="AE2571" s="5" t="s">
        <v>42</v>
      </c>
      <c r="AF2571" s="7" t="s">
        <v>42</v>
      </c>
      <c r="AG2571" s="7" t="s">
        <v>42</v>
      </c>
      <c r="AH2571" s="7">
        <v>63864387</v>
      </c>
      <c r="AI2571" s="5">
        <v>64.03</v>
      </c>
      <c r="AJ2571" s="7">
        <v>102</v>
      </c>
      <c r="AK2571" s="7">
        <v>40891838</v>
      </c>
      <c r="AL2571" s="6">
        <v>276.83774299999999</v>
      </c>
      <c r="AM2571" s="7" t="s">
        <v>42</v>
      </c>
      <c r="AN2571" s="5" t="s">
        <v>42</v>
      </c>
    </row>
    <row r="2572" spans="1:40" x14ac:dyDescent="0.3">
      <c r="A2572" s="4" t="s">
        <v>2621</v>
      </c>
      <c r="B2572" s="2">
        <v>4968071</v>
      </c>
      <c r="C2572" s="1" t="s">
        <v>41</v>
      </c>
      <c r="D2572" s="5">
        <v>419.37702059999998</v>
      </c>
      <c r="E2572" s="6">
        <v>348.89073999999999</v>
      </c>
      <c r="F2572" s="6" t="s">
        <v>42</v>
      </c>
      <c r="G2572" s="5">
        <v>5.4926795593863778E-2</v>
      </c>
      <c r="H2572" s="5">
        <v>37.667811</v>
      </c>
      <c r="I2572" s="5">
        <v>5.4926795593863778E-2</v>
      </c>
      <c r="J2572" s="5">
        <v>37.667811</v>
      </c>
      <c r="K2572" s="5">
        <v>2.1771067</v>
      </c>
      <c r="L2572" s="5">
        <v>1.52184078</v>
      </c>
      <c r="M2572" s="5">
        <v>86.025135000000006</v>
      </c>
      <c r="N2572" s="5" t="s">
        <v>42</v>
      </c>
      <c r="O2572" s="5" t="s">
        <v>42</v>
      </c>
      <c r="P2572" s="5">
        <v>1.17432</v>
      </c>
      <c r="Q2572" s="5">
        <v>8.3313030000000001</v>
      </c>
      <c r="R2572" s="5">
        <v>8.3313030000000001</v>
      </c>
      <c r="S2572" s="1" t="s">
        <v>49</v>
      </c>
      <c r="T2572" s="7">
        <v>276998.39781159634</v>
      </c>
      <c r="U2572" s="7">
        <v>244438.44308114416</v>
      </c>
      <c r="V2572" s="7">
        <v>243002.02127414657</v>
      </c>
      <c r="W2572" s="7">
        <v>194619.98163068088</v>
      </c>
      <c r="X2572" s="7">
        <v>288838.29265647422</v>
      </c>
      <c r="Y2572" s="7">
        <v>278917.9481676906</v>
      </c>
      <c r="Z2572" s="7">
        <v>275372.33883902174</v>
      </c>
      <c r="AA2572" s="7">
        <v>276998.39781159634</v>
      </c>
      <c r="AB2572" s="5">
        <v>56.664000000000001</v>
      </c>
      <c r="AC2572" s="5">
        <v>57.064</v>
      </c>
      <c r="AD2572" s="8">
        <v>11.823</v>
      </c>
      <c r="AE2572" s="8">
        <v>12.858000000000001</v>
      </c>
      <c r="AF2572" s="7">
        <v>59067000</v>
      </c>
      <c r="AG2572" s="7">
        <v>59067000</v>
      </c>
      <c r="AH2572" s="7">
        <v>59067000</v>
      </c>
      <c r="AI2572" s="5">
        <v>12.34</v>
      </c>
      <c r="AJ2572" s="7">
        <v>75</v>
      </c>
      <c r="AK2572" s="7">
        <v>7289815</v>
      </c>
      <c r="AL2572" s="6">
        <v>51.757686</v>
      </c>
      <c r="AM2572" s="7">
        <v>24974125</v>
      </c>
      <c r="AN2572" s="5">
        <v>42.280880000000003</v>
      </c>
    </row>
    <row r="2573" spans="1:40" x14ac:dyDescent="0.3">
      <c r="A2573" s="4" t="s">
        <v>2622</v>
      </c>
      <c r="B2573" s="2">
        <v>4245309</v>
      </c>
      <c r="C2573" s="1" t="s">
        <v>54</v>
      </c>
      <c r="D2573" s="5">
        <v>439.18406077999998</v>
      </c>
      <c r="E2573" s="6">
        <v>909.41805999999997</v>
      </c>
      <c r="F2573" s="6">
        <v>1007.008052</v>
      </c>
      <c r="G2573" s="5">
        <v>4.5999999999999999E-2</v>
      </c>
      <c r="H2573" s="5" t="s">
        <v>799</v>
      </c>
      <c r="I2573" s="5">
        <v>4.5999999999999999E-2</v>
      </c>
      <c r="J2573" s="5" t="s">
        <v>799</v>
      </c>
      <c r="K2573" s="5">
        <v>0.68062150802468802</v>
      </c>
      <c r="L2573" s="5">
        <v>0.68062150802468802</v>
      </c>
      <c r="M2573" s="5">
        <v>7.0431369999999998</v>
      </c>
      <c r="N2573" s="5" t="s">
        <v>42</v>
      </c>
      <c r="O2573" s="5" t="s">
        <v>42</v>
      </c>
      <c r="P2573" s="5">
        <v>2.903003</v>
      </c>
      <c r="Q2573" s="5">
        <v>9.9324820000000003</v>
      </c>
      <c r="R2573" s="5">
        <v>11.5294823993039</v>
      </c>
      <c r="S2573" s="1" t="s">
        <v>49</v>
      </c>
      <c r="T2573" s="7">
        <v>312807</v>
      </c>
      <c r="U2573" s="7">
        <v>294861</v>
      </c>
      <c r="V2573" s="7">
        <v>202987</v>
      </c>
      <c r="W2573" s="7">
        <v>139061</v>
      </c>
      <c r="X2573" s="7">
        <v>316851</v>
      </c>
      <c r="Y2573" s="7">
        <v>316797</v>
      </c>
      <c r="Z2573" s="7">
        <v>314463</v>
      </c>
      <c r="AA2573" s="7">
        <v>312807</v>
      </c>
      <c r="AB2573" s="5">
        <v>48.466999999999999</v>
      </c>
      <c r="AC2573" s="8">
        <v>47.73</v>
      </c>
      <c r="AD2573" s="5">
        <v>29.138000000000002</v>
      </c>
      <c r="AE2573" s="5">
        <v>28.198</v>
      </c>
      <c r="AF2573" s="7">
        <v>48910841</v>
      </c>
      <c r="AG2573" s="7">
        <v>48909201</v>
      </c>
      <c r="AH2573" s="7">
        <v>48858127</v>
      </c>
      <c r="AI2573" s="5">
        <v>91.34</v>
      </c>
      <c r="AJ2573" s="7">
        <v>198</v>
      </c>
      <c r="AK2573" s="7">
        <v>44672899</v>
      </c>
      <c r="AL2573" s="6">
        <v>401.16263300000003</v>
      </c>
      <c r="AM2573" s="7">
        <v>47690596</v>
      </c>
      <c r="AN2573" s="8">
        <v>97.513000000000005</v>
      </c>
    </row>
    <row r="2574" spans="1:40" x14ac:dyDescent="0.3">
      <c r="A2574" s="4" t="s">
        <v>2623</v>
      </c>
      <c r="B2574" s="2">
        <v>112960</v>
      </c>
      <c r="C2574" s="1" t="s">
        <v>41</v>
      </c>
      <c r="D2574" s="5">
        <v>420.12940992</v>
      </c>
      <c r="E2574" s="6">
        <v>392.80243899999999</v>
      </c>
      <c r="F2574" s="6">
        <v>392.80241000000001</v>
      </c>
      <c r="G2574" s="8">
        <v>5.3470000000000004</v>
      </c>
      <c r="H2574" s="5">
        <v>8.7354240000000001</v>
      </c>
      <c r="I2574" s="8">
        <v>5.3470000000000004</v>
      </c>
      <c r="J2574" s="5">
        <v>8.7354240000000001</v>
      </c>
      <c r="K2574" s="5">
        <v>2.5331166600000001</v>
      </c>
      <c r="L2574" s="5">
        <v>2.5331166600000001</v>
      </c>
      <c r="M2574" s="5">
        <v>8.9767899999999994</v>
      </c>
      <c r="N2574" s="5" t="s">
        <v>42</v>
      </c>
      <c r="O2574" s="5" t="s">
        <v>42</v>
      </c>
      <c r="P2574" s="5">
        <v>2.6942020000000002</v>
      </c>
      <c r="Q2574" s="5">
        <v>10.548964</v>
      </c>
      <c r="R2574" s="5">
        <v>10.548964</v>
      </c>
      <c r="S2574" s="1" t="s">
        <v>49</v>
      </c>
      <c r="T2574" s="7">
        <v>136716.37100000001</v>
      </c>
      <c r="U2574" s="7">
        <v>154496.019</v>
      </c>
      <c r="V2574" s="7">
        <v>182193.837</v>
      </c>
      <c r="W2574" s="7">
        <v>126387.71799999999</v>
      </c>
      <c r="X2574" s="7">
        <v>145795.446</v>
      </c>
      <c r="Y2574" s="7">
        <v>142331.49400000001</v>
      </c>
      <c r="Z2574" s="7">
        <v>139020.79800000001</v>
      </c>
      <c r="AA2574" s="7">
        <v>136716.37100000001</v>
      </c>
      <c r="AB2574" s="5">
        <v>41.781999999999996</v>
      </c>
      <c r="AC2574" s="8">
        <v>40.44</v>
      </c>
      <c r="AD2574" s="5">
        <v>26.911999999999999</v>
      </c>
      <c r="AE2574" s="5">
        <v>24.911000000000001</v>
      </c>
      <c r="AF2574" s="7">
        <v>2732931</v>
      </c>
      <c r="AG2574" s="7">
        <v>2751331</v>
      </c>
      <c r="AH2574" s="7">
        <v>2918762</v>
      </c>
      <c r="AI2574" s="5">
        <v>69.56</v>
      </c>
      <c r="AJ2574" s="7">
        <v>168</v>
      </c>
      <c r="AK2574" s="7">
        <v>1893620</v>
      </c>
      <c r="AL2574" s="6">
        <v>292.22343799999999</v>
      </c>
      <c r="AM2574" s="7">
        <v>2612025</v>
      </c>
      <c r="AN2574" s="8">
        <v>95.943700000000007</v>
      </c>
    </row>
    <row r="2575" spans="1:40" x14ac:dyDescent="0.3">
      <c r="A2575" s="4" t="s">
        <v>2624</v>
      </c>
      <c r="B2575" s="2">
        <v>5732110</v>
      </c>
      <c r="C2575" s="1" t="s">
        <v>54</v>
      </c>
      <c r="D2575" s="5">
        <v>413.03728325999998</v>
      </c>
      <c r="E2575" s="6">
        <v>602.27267300000005</v>
      </c>
      <c r="F2575" s="6" t="s">
        <v>42</v>
      </c>
      <c r="G2575" s="5">
        <v>0.13700000000000001</v>
      </c>
      <c r="H2575" s="5">
        <v>32.577092999999998</v>
      </c>
      <c r="I2575" s="5">
        <v>0.13700000000000001</v>
      </c>
      <c r="J2575" s="5">
        <v>32.577092999999998</v>
      </c>
      <c r="K2575" s="5">
        <v>0.88716933999999992</v>
      </c>
      <c r="L2575" s="5">
        <v>0.88716933999999992</v>
      </c>
      <c r="M2575" s="5">
        <v>4.798832</v>
      </c>
      <c r="N2575" s="5" t="s">
        <v>42</v>
      </c>
      <c r="O2575" s="5" t="s">
        <v>42</v>
      </c>
      <c r="P2575" s="5">
        <v>21.968626</v>
      </c>
      <c r="Q2575" s="5" t="s">
        <v>42</v>
      </c>
      <c r="R2575" s="5" t="s">
        <v>42</v>
      </c>
      <c r="S2575" s="1" t="s">
        <v>63</v>
      </c>
      <c r="T2575" s="7">
        <v>27415.127</v>
      </c>
      <c r="U2575" s="7">
        <v>28612.141</v>
      </c>
      <c r="V2575" s="7">
        <v>36014.828999999998</v>
      </c>
      <c r="W2575" s="7">
        <v>37490.75</v>
      </c>
      <c r="X2575" s="7">
        <v>27415.127</v>
      </c>
      <c r="Y2575" s="7">
        <v>26838.074000000001</v>
      </c>
      <c r="Z2575" s="7">
        <v>26261.021000000001</v>
      </c>
      <c r="AA2575" s="7">
        <v>27436.580999999998</v>
      </c>
      <c r="AB2575" s="8">
        <v>100</v>
      </c>
      <c r="AC2575" s="8">
        <v>100</v>
      </c>
      <c r="AD2575" s="5" t="s">
        <v>42</v>
      </c>
      <c r="AE2575" s="5" t="s">
        <v>42</v>
      </c>
      <c r="AF2575" s="7">
        <v>27926794</v>
      </c>
      <c r="AG2575" s="7">
        <v>27926794</v>
      </c>
      <c r="AH2575" s="7">
        <v>27908001</v>
      </c>
      <c r="AI2575" s="5">
        <v>36.020000000000003</v>
      </c>
      <c r="AJ2575" s="7">
        <v>71</v>
      </c>
      <c r="AK2575" s="7">
        <v>10059200</v>
      </c>
      <c r="AL2575" s="6">
        <v>148.77556799999999</v>
      </c>
      <c r="AM2575" s="7" t="s">
        <v>42</v>
      </c>
      <c r="AN2575" s="5" t="s">
        <v>42</v>
      </c>
    </row>
    <row r="2576" spans="1:40" x14ac:dyDescent="0.3">
      <c r="A2576" s="4" t="s">
        <v>2625</v>
      </c>
      <c r="B2576" s="2">
        <v>4249410</v>
      </c>
      <c r="C2576" s="1" t="s">
        <v>54</v>
      </c>
      <c r="D2576" s="5">
        <v>486.26264070000002</v>
      </c>
      <c r="E2576" s="6">
        <v>1612.16264</v>
      </c>
      <c r="F2576" s="6" t="s">
        <v>42</v>
      </c>
      <c r="G2576" s="5">
        <v>-0.65</v>
      </c>
      <c r="H2576" s="5">
        <v>248.728814</v>
      </c>
      <c r="I2576" s="5">
        <v>0.34899999999999998</v>
      </c>
      <c r="J2576" s="5">
        <v>33.314414999999997</v>
      </c>
      <c r="K2576" s="5">
        <v>0.79513436999999998</v>
      </c>
      <c r="L2576" s="5">
        <v>0.73266931000000002</v>
      </c>
      <c r="M2576" s="5">
        <v>9.1977440000000001</v>
      </c>
      <c r="N2576" s="5" t="s">
        <v>42</v>
      </c>
      <c r="O2576" s="5" t="s">
        <v>42</v>
      </c>
      <c r="P2576" s="5">
        <v>0.72885900000000003</v>
      </c>
      <c r="Q2576" s="5">
        <v>7.9008219999999998</v>
      </c>
      <c r="R2576" s="5">
        <v>7.9008219999999998</v>
      </c>
      <c r="S2576" s="1" t="s">
        <v>49</v>
      </c>
      <c r="T2576" s="7">
        <v>2082800</v>
      </c>
      <c r="U2576" s="7">
        <v>2080100</v>
      </c>
      <c r="V2576" s="7">
        <v>1772600</v>
      </c>
      <c r="W2576" s="7">
        <v>1868600</v>
      </c>
      <c r="X2576" s="7">
        <v>2211900</v>
      </c>
      <c r="Y2576" s="7">
        <v>2097500</v>
      </c>
      <c r="Z2576" s="7">
        <v>2053600</v>
      </c>
      <c r="AA2576" s="7">
        <v>2082800</v>
      </c>
      <c r="AB2576" s="5">
        <v>15.882</v>
      </c>
      <c r="AC2576" s="8">
        <v>10.281000000000001</v>
      </c>
      <c r="AD2576" s="5">
        <v>13.433999999999999</v>
      </c>
      <c r="AE2576" s="8">
        <v>8.1829999999999998</v>
      </c>
      <c r="AF2576" s="7">
        <v>16590722</v>
      </c>
      <c r="AG2576" s="7">
        <v>16641910</v>
      </c>
      <c r="AH2576" s="7">
        <v>16563343</v>
      </c>
      <c r="AI2576" s="5">
        <v>88.97</v>
      </c>
      <c r="AJ2576" s="7">
        <v>222</v>
      </c>
      <c r="AK2576" s="7">
        <v>14740068</v>
      </c>
      <c r="AL2576" s="6">
        <v>432.62099499999999</v>
      </c>
      <c r="AM2576" s="7">
        <v>16182358</v>
      </c>
      <c r="AN2576" s="5">
        <v>97.674009999999996</v>
      </c>
    </row>
    <row r="2577" spans="1:40" x14ac:dyDescent="0.3">
      <c r="A2577" s="4" t="s">
        <v>2626</v>
      </c>
      <c r="B2577" s="2">
        <v>29185167</v>
      </c>
      <c r="C2577" s="1" t="s">
        <v>54</v>
      </c>
      <c r="D2577" s="5">
        <v>543.68660867999995</v>
      </c>
      <c r="E2577" s="6">
        <v>973.76060800000005</v>
      </c>
      <c r="F2577" s="6" t="s">
        <v>42</v>
      </c>
      <c r="G2577" s="5">
        <v>-1.0999999999999999E-2</v>
      </c>
      <c r="H2577" s="5">
        <v>36.808511000000003</v>
      </c>
      <c r="I2577" s="5">
        <v>-1.0999999999999999E-2</v>
      </c>
      <c r="J2577" s="5">
        <v>36.808511000000003</v>
      </c>
      <c r="K2577" s="5" t="s">
        <v>799</v>
      </c>
      <c r="L2577" s="5" t="s">
        <v>799</v>
      </c>
      <c r="M2577" s="5">
        <v>10.613497000000001</v>
      </c>
      <c r="N2577" s="5" t="s">
        <v>42</v>
      </c>
      <c r="O2577" s="5" t="s">
        <v>42</v>
      </c>
      <c r="P2577" s="5">
        <v>0.86810100000000001</v>
      </c>
      <c r="Q2577" s="5">
        <v>5.9867730000000003</v>
      </c>
      <c r="R2577" s="5">
        <v>5.9867730000000003</v>
      </c>
      <c r="S2577" s="1" t="s">
        <v>45</v>
      </c>
      <c r="T2577" s="7">
        <v>1151945</v>
      </c>
      <c r="U2577" s="7">
        <v>1288144</v>
      </c>
      <c r="V2577" s="7">
        <v>1297271</v>
      </c>
      <c r="W2577" s="7">
        <v>984170</v>
      </c>
      <c r="X2577" s="7">
        <v>1121714</v>
      </c>
      <c r="Y2577" s="7">
        <v>1133356</v>
      </c>
      <c r="Z2577" s="7">
        <v>1137862</v>
      </c>
      <c r="AA2577" s="7">
        <v>1151945</v>
      </c>
      <c r="AB2577" s="5">
        <v>35.243000000000002</v>
      </c>
      <c r="AC2577" s="8">
        <v>37.619999999999997</v>
      </c>
      <c r="AD2577" s="8">
        <v>7.9909999999999997</v>
      </c>
      <c r="AE2577" s="8">
        <v>7.9139999999999997</v>
      </c>
      <c r="AF2577" s="7">
        <v>104732148</v>
      </c>
      <c r="AG2577" s="7">
        <v>104637273</v>
      </c>
      <c r="AH2577" s="7">
        <v>104102356</v>
      </c>
      <c r="AI2577" s="5">
        <v>7.56</v>
      </c>
      <c r="AJ2577" s="7">
        <v>107</v>
      </c>
      <c r="AK2577" s="7">
        <v>7916606</v>
      </c>
      <c r="AL2577" s="6">
        <v>41.087184999999998</v>
      </c>
      <c r="AM2577" s="7">
        <v>14771662</v>
      </c>
      <c r="AN2577" s="5">
        <v>14.10094</v>
      </c>
    </row>
    <row r="2578" spans="1:40" x14ac:dyDescent="0.3">
      <c r="A2578" s="4" t="s">
        <v>2627</v>
      </c>
      <c r="B2578" s="2">
        <v>14427685</v>
      </c>
      <c r="C2578" s="1" t="s">
        <v>41</v>
      </c>
      <c r="D2578" s="5">
        <v>379.63038047999999</v>
      </c>
      <c r="E2578" s="6">
        <v>644.62729000000002</v>
      </c>
      <c r="F2578" s="6" t="s">
        <v>42</v>
      </c>
      <c r="G2578" s="5">
        <v>-0.10100000000000001</v>
      </c>
      <c r="H2578" s="5">
        <v>262.60869600000001</v>
      </c>
      <c r="I2578" s="5">
        <v>-0.10100000000000001</v>
      </c>
      <c r="J2578" s="5">
        <v>262.60869600000001</v>
      </c>
      <c r="K2578" s="5">
        <v>17.609329450000001</v>
      </c>
      <c r="L2578" s="5">
        <v>1.226645</v>
      </c>
      <c r="M2578" s="5">
        <v>31.134021000000001</v>
      </c>
      <c r="N2578" s="5" t="s">
        <v>42</v>
      </c>
      <c r="O2578" s="5" t="s">
        <v>42</v>
      </c>
      <c r="P2578" s="5">
        <v>1.4608559999999999</v>
      </c>
      <c r="Q2578" s="5">
        <v>10.197756999999999</v>
      </c>
      <c r="R2578" s="5">
        <v>10.197756999999999</v>
      </c>
      <c r="S2578" s="1" t="s">
        <v>47</v>
      </c>
      <c r="T2578" s="7">
        <v>464828.54800000001</v>
      </c>
      <c r="U2578" s="7">
        <v>419446.43900000001</v>
      </c>
      <c r="V2578" s="7">
        <v>328455.58799999999</v>
      </c>
      <c r="W2578" s="7">
        <v>206697.62</v>
      </c>
      <c r="X2578" s="7">
        <v>441266.821</v>
      </c>
      <c r="Y2578" s="7">
        <v>464828.54800000001</v>
      </c>
      <c r="Z2578" s="7">
        <v>445585.37199999997</v>
      </c>
      <c r="AA2578" s="7">
        <v>454531.109</v>
      </c>
      <c r="AB2578" s="5">
        <v>39.066000000000003</v>
      </c>
      <c r="AC2578" s="5">
        <v>39.877000000000002</v>
      </c>
      <c r="AD2578" s="8">
        <v>12.473000000000001</v>
      </c>
      <c r="AE2578" s="5">
        <v>13.125</v>
      </c>
      <c r="AF2578" s="7">
        <v>62852712</v>
      </c>
      <c r="AG2578" s="7">
        <v>62848483</v>
      </c>
      <c r="AH2578" s="7">
        <v>62849997</v>
      </c>
      <c r="AI2578" s="8">
        <v>16.399999999999999</v>
      </c>
      <c r="AJ2578" s="7">
        <v>62</v>
      </c>
      <c r="AK2578" s="7">
        <v>10304853</v>
      </c>
      <c r="AL2578" s="6">
        <v>62.241312000000001</v>
      </c>
      <c r="AM2578" s="7">
        <v>30864324</v>
      </c>
      <c r="AN2578" s="8">
        <v>49.105800000000002</v>
      </c>
    </row>
    <row r="2579" spans="1:40" x14ac:dyDescent="0.3">
      <c r="A2579" s="4" t="s">
        <v>2628</v>
      </c>
      <c r="B2579" s="2">
        <v>5721124</v>
      </c>
      <c r="C2579" s="1" t="s">
        <v>54</v>
      </c>
      <c r="D2579" s="5">
        <v>412.74541309</v>
      </c>
      <c r="E2579" s="6">
        <v>736.48079299999995</v>
      </c>
      <c r="F2579" s="6" t="s">
        <v>42</v>
      </c>
      <c r="G2579" s="5" t="s">
        <v>42</v>
      </c>
      <c r="H2579" s="5">
        <v>12.674286</v>
      </c>
      <c r="I2579" s="5" t="s">
        <v>42</v>
      </c>
      <c r="J2579" s="5">
        <v>12.674286</v>
      </c>
      <c r="K2579" s="5">
        <v>0.81538122000000002</v>
      </c>
      <c r="L2579" s="5">
        <v>0.81538122000000002</v>
      </c>
      <c r="M2579" s="5">
        <v>74.932432000000006</v>
      </c>
      <c r="N2579" s="5" t="s">
        <v>42</v>
      </c>
      <c r="O2579" s="5" t="s">
        <v>42</v>
      </c>
      <c r="P2579" s="5">
        <v>23.264368000000001</v>
      </c>
      <c r="Q2579" s="5" t="s">
        <v>42</v>
      </c>
      <c r="R2579" s="5" t="s">
        <v>42</v>
      </c>
      <c r="S2579" s="1" t="s">
        <v>315</v>
      </c>
      <c r="T2579" s="7" t="s">
        <v>42</v>
      </c>
      <c r="U2579" s="7" t="s">
        <v>42</v>
      </c>
      <c r="V2579" s="7" t="s">
        <v>42</v>
      </c>
      <c r="W2579" s="7" t="s">
        <v>42</v>
      </c>
      <c r="X2579" s="7">
        <v>31657.03</v>
      </c>
      <c r="Y2579" s="7">
        <v>31623.213</v>
      </c>
      <c r="Z2579" s="7">
        <v>31589.397000000001</v>
      </c>
      <c r="AA2579" s="7">
        <v>31156.222000000002</v>
      </c>
      <c r="AB2579" s="8">
        <v>100</v>
      </c>
      <c r="AC2579" s="8">
        <v>100</v>
      </c>
      <c r="AD2579" s="5" t="s">
        <v>42</v>
      </c>
      <c r="AE2579" s="5" t="s">
        <v>42</v>
      </c>
      <c r="AF2579" s="7">
        <v>37217802</v>
      </c>
      <c r="AG2579" s="7">
        <v>37217802</v>
      </c>
      <c r="AH2579" s="7">
        <v>37383341</v>
      </c>
      <c r="AI2579" s="5">
        <v>18.29</v>
      </c>
      <c r="AJ2579" s="7">
        <v>64</v>
      </c>
      <c r="AK2579" s="7">
        <v>6805611</v>
      </c>
      <c r="AL2579" s="6">
        <v>75.474225000000004</v>
      </c>
      <c r="AM2579" s="7" t="s">
        <v>42</v>
      </c>
      <c r="AN2579" s="5" t="s">
        <v>42</v>
      </c>
    </row>
    <row r="2580" spans="1:40" x14ac:dyDescent="0.3">
      <c r="A2580" s="4" t="s">
        <v>2629</v>
      </c>
      <c r="B2580" s="2">
        <v>4064269</v>
      </c>
      <c r="C2580" s="1" t="s">
        <v>41</v>
      </c>
      <c r="D2580" s="5">
        <v>410.41277952000002</v>
      </c>
      <c r="E2580" s="6" t="s">
        <v>42</v>
      </c>
      <c r="F2580" s="6">
        <v>568.31477999999993</v>
      </c>
      <c r="G2580" s="5">
        <v>0.74</v>
      </c>
      <c r="H2580" s="5">
        <v>11.492063492063499</v>
      </c>
      <c r="I2580" s="5">
        <v>0.74</v>
      </c>
      <c r="J2580" s="5">
        <v>11.492063492063499</v>
      </c>
      <c r="K2580" s="5">
        <v>1.2628401007983401</v>
      </c>
      <c r="L2580" s="5">
        <v>1.16378035718069</v>
      </c>
      <c r="M2580" s="5">
        <v>10.024229999999999</v>
      </c>
      <c r="N2580" s="5" t="s">
        <v>42</v>
      </c>
      <c r="O2580" s="5" t="s">
        <v>42</v>
      </c>
      <c r="P2580" s="5" t="s">
        <v>42</v>
      </c>
      <c r="Q2580" s="5" t="s">
        <v>42</v>
      </c>
      <c r="R2580" s="5" t="s">
        <v>42</v>
      </c>
      <c r="S2580" s="1" t="s">
        <v>49</v>
      </c>
      <c r="T2580" s="7">
        <v>125650</v>
      </c>
      <c r="U2580" s="7">
        <v>135785</v>
      </c>
      <c r="V2580" s="7">
        <v>137105</v>
      </c>
      <c r="W2580" s="7">
        <v>129385</v>
      </c>
      <c r="X2580" s="7">
        <v>130546</v>
      </c>
      <c r="Y2580" s="7">
        <v>127116</v>
      </c>
      <c r="Z2580" s="7">
        <v>125046</v>
      </c>
      <c r="AA2580" s="7">
        <v>125650</v>
      </c>
      <c r="AB2580" s="5" t="s">
        <v>42</v>
      </c>
      <c r="AC2580" s="5" t="s">
        <v>42</v>
      </c>
      <c r="AD2580" s="5" t="s">
        <v>42</v>
      </c>
      <c r="AE2580" s="5" t="s">
        <v>42</v>
      </c>
      <c r="AF2580" s="7">
        <v>14414561</v>
      </c>
      <c r="AG2580" s="7">
        <v>14466873</v>
      </c>
      <c r="AH2580" s="7">
        <v>14702079</v>
      </c>
      <c r="AI2580" s="5">
        <v>59.76</v>
      </c>
      <c r="AJ2580" s="7">
        <v>135</v>
      </c>
      <c r="AK2580" s="7">
        <v>8469108</v>
      </c>
      <c r="AL2580" s="6">
        <v>245.265367</v>
      </c>
      <c r="AM2580" s="7">
        <v>12714559</v>
      </c>
      <c r="AN2580" s="5">
        <v>89.717879999999994</v>
      </c>
    </row>
    <row r="2581" spans="1:40" x14ac:dyDescent="0.3">
      <c r="A2581" s="4" t="s">
        <v>2630</v>
      </c>
      <c r="B2581" s="2">
        <v>5724375</v>
      </c>
      <c r="C2581" s="1" t="s">
        <v>54</v>
      </c>
      <c r="D2581" s="5">
        <v>424.31260531999999</v>
      </c>
      <c r="E2581" s="6">
        <v>422.66057499999999</v>
      </c>
      <c r="F2581" s="6" t="s">
        <v>42</v>
      </c>
      <c r="G2581" s="5">
        <v>0.25700000000000001</v>
      </c>
      <c r="H2581" s="5">
        <v>6.6998749999999996</v>
      </c>
      <c r="I2581" s="5">
        <v>0.25700000000000001</v>
      </c>
      <c r="J2581" s="5">
        <v>6.6998749999999996</v>
      </c>
      <c r="K2581" s="5">
        <v>0.87894135000000007</v>
      </c>
      <c r="L2581" s="5">
        <v>0.87894135000000007</v>
      </c>
      <c r="M2581" s="5" t="s">
        <v>42</v>
      </c>
      <c r="N2581" s="5" t="s">
        <v>42</v>
      </c>
      <c r="O2581" s="5" t="s">
        <v>42</v>
      </c>
      <c r="P2581" s="5">
        <v>27.216949</v>
      </c>
      <c r="Q2581" s="5" t="s">
        <v>42</v>
      </c>
      <c r="R2581" s="5" t="s">
        <v>42</v>
      </c>
      <c r="S2581" s="1" t="s">
        <v>315</v>
      </c>
      <c r="T2581" s="7">
        <v>17086.287</v>
      </c>
      <c r="U2581" s="7">
        <v>16513.800999999999</v>
      </c>
      <c r="V2581" s="7">
        <v>15694.346</v>
      </c>
      <c r="W2581" s="7">
        <v>16699.411</v>
      </c>
      <c r="X2581" s="7">
        <v>15529.315000000001</v>
      </c>
      <c r="Y2581" s="7">
        <v>16307.800999999999</v>
      </c>
      <c r="Z2581" s="7">
        <v>17086.287</v>
      </c>
      <c r="AA2581" s="7">
        <v>17100.514999999999</v>
      </c>
      <c r="AB2581" s="8">
        <v>100</v>
      </c>
      <c r="AC2581" s="8">
        <v>100</v>
      </c>
      <c r="AD2581" s="5" t="s">
        <v>42</v>
      </c>
      <c r="AE2581" s="5" t="s">
        <v>42</v>
      </c>
      <c r="AF2581" s="7">
        <v>78868514</v>
      </c>
      <c r="AG2581" s="7">
        <v>78868514</v>
      </c>
      <c r="AH2581" s="7">
        <v>79414434</v>
      </c>
      <c r="AI2581" s="8">
        <v>36</v>
      </c>
      <c r="AJ2581" s="7">
        <v>101</v>
      </c>
      <c r="AK2581" s="7">
        <v>28389299</v>
      </c>
      <c r="AL2581" s="6">
        <v>152.73442800000001</v>
      </c>
      <c r="AM2581" s="7" t="s">
        <v>42</v>
      </c>
      <c r="AN2581" s="5" t="s">
        <v>42</v>
      </c>
    </row>
    <row r="2582" spans="1:40" x14ac:dyDescent="0.3">
      <c r="A2582" s="4" t="s">
        <v>2631</v>
      </c>
      <c r="B2582" s="2">
        <v>4092288</v>
      </c>
      <c r="C2582" s="1" t="s">
        <v>41</v>
      </c>
      <c r="D2582" s="5">
        <v>438.75596760000002</v>
      </c>
      <c r="E2582" s="6" t="s">
        <v>42</v>
      </c>
      <c r="F2582" s="6">
        <v>243.32096799999999</v>
      </c>
      <c r="G2582" s="8">
        <v>1.24</v>
      </c>
      <c r="H2582" s="5">
        <v>12.3578947368421</v>
      </c>
      <c r="I2582" s="8">
        <v>1.24</v>
      </c>
      <c r="J2582" s="5">
        <v>12.3578947368421</v>
      </c>
      <c r="K2582" s="5">
        <v>2.2519130085165502</v>
      </c>
      <c r="L2582" s="5">
        <v>2.1486167764814201</v>
      </c>
      <c r="M2582" s="5">
        <v>7.8950909999999999</v>
      </c>
      <c r="N2582" s="5" t="s">
        <v>42</v>
      </c>
      <c r="O2582" s="5" t="s">
        <v>42</v>
      </c>
      <c r="P2582" s="5" t="s">
        <v>42</v>
      </c>
      <c r="Q2582" s="5" t="s">
        <v>42</v>
      </c>
      <c r="R2582" s="5" t="s">
        <v>42</v>
      </c>
      <c r="S2582" s="1" t="s">
        <v>49</v>
      </c>
      <c r="T2582" s="7">
        <v>91788</v>
      </c>
      <c r="U2582" s="7">
        <v>72366</v>
      </c>
      <c r="V2582" s="7">
        <v>55486</v>
      </c>
      <c r="W2582" s="7">
        <v>48826</v>
      </c>
      <c r="X2582" s="7">
        <v>101375</v>
      </c>
      <c r="Y2582" s="7">
        <v>98234</v>
      </c>
      <c r="Z2582" s="7">
        <v>95129</v>
      </c>
      <c r="AA2582" s="7">
        <v>91788</v>
      </c>
      <c r="AB2582" s="5" t="s">
        <v>42</v>
      </c>
      <c r="AC2582" s="5" t="s">
        <v>42</v>
      </c>
      <c r="AD2582" s="5" t="s">
        <v>42</v>
      </c>
      <c r="AE2582" s="5" t="s">
        <v>42</v>
      </c>
      <c r="AF2582" s="7">
        <v>9341267</v>
      </c>
      <c r="AG2582" s="7">
        <v>9253038</v>
      </c>
      <c r="AH2582" s="7">
        <v>9184975</v>
      </c>
      <c r="AI2582" s="5">
        <v>24.08</v>
      </c>
      <c r="AJ2582" s="7">
        <v>90</v>
      </c>
      <c r="AK2582" s="7">
        <v>2250255</v>
      </c>
      <c r="AL2582" s="6">
        <v>105.67197400000001</v>
      </c>
      <c r="AM2582" s="7">
        <v>4105946</v>
      </c>
      <c r="AN2582" s="5">
        <v>43.945889999999999</v>
      </c>
    </row>
    <row r="2583" spans="1:40" x14ac:dyDescent="0.3">
      <c r="A2583" s="4" t="s">
        <v>2632</v>
      </c>
      <c r="B2583" s="2">
        <v>4003311</v>
      </c>
      <c r="C2583" s="1" t="s">
        <v>41</v>
      </c>
      <c r="D2583" s="5">
        <v>421.60415445000001</v>
      </c>
      <c r="E2583" s="6">
        <v>121.45815399999999</v>
      </c>
      <c r="F2583" s="6" t="s">
        <v>42</v>
      </c>
      <c r="G2583" s="5">
        <v>-0.14000000000000001</v>
      </c>
      <c r="H2583" s="5">
        <v>11.102563999999999</v>
      </c>
      <c r="I2583" s="5">
        <v>-0.14000000000000001</v>
      </c>
      <c r="J2583" s="5">
        <v>11.102563999999999</v>
      </c>
      <c r="K2583" s="5">
        <v>0.85539313000000006</v>
      </c>
      <c r="L2583" s="5">
        <v>0.79231472999999997</v>
      </c>
      <c r="M2583" s="5" t="s">
        <v>799</v>
      </c>
      <c r="N2583" s="5" t="s">
        <v>42</v>
      </c>
      <c r="O2583" s="5" t="s">
        <v>42</v>
      </c>
      <c r="P2583" s="5">
        <v>0.73265100000000005</v>
      </c>
      <c r="Q2583" s="5">
        <v>1.7631250000000001</v>
      </c>
      <c r="R2583" s="5">
        <v>1.7631250000000001</v>
      </c>
      <c r="S2583" s="1" t="s">
        <v>49</v>
      </c>
      <c r="T2583" s="7">
        <v>125102</v>
      </c>
      <c r="U2583" s="7">
        <v>59223</v>
      </c>
      <c r="V2583" s="7">
        <v>88047</v>
      </c>
      <c r="W2583" s="7">
        <v>29782</v>
      </c>
      <c r="X2583" s="7">
        <v>165779</v>
      </c>
      <c r="Y2583" s="7">
        <v>152553</v>
      </c>
      <c r="Z2583" s="7">
        <v>134619</v>
      </c>
      <c r="AA2583" s="7">
        <v>125102</v>
      </c>
      <c r="AB2583" s="5">
        <v>57.771000000000001</v>
      </c>
      <c r="AC2583" s="8">
        <v>53.863</v>
      </c>
      <c r="AD2583" s="5">
        <v>29.402999999999999</v>
      </c>
      <c r="AE2583" s="8">
        <v>40.340000000000003</v>
      </c>
      <c r="AF2583" s="7">
        <v>98838337</v>
      </c>
      <c r="AG2583" s="7">
        <v>100375459</v>
      </c>
      <c r="AH2583" s="7">
        <v>99886322</v>
      </c>
      <c r="AI2583" s="5">
        <v>27.77</v>
      </c>
      <c r="AJ2583" s="7">
        <v>128</v>
      </c>
      <c r="AK2583" s="7">
        <v>27043464</v>
      </c>
      <c r="AL2583" s="6">
        <v>117.09819899999999</v>
      </c>
      <c r="AM2583" s="7">
        <v>34560089</v>
      </c>
      <c r="AN2583" s="5">
        <v>35.494239999999998</v>
      </c>
    </row>
    <row r="2584" spans="1:40" x14ac:dyDescent="0.3">
      <c r="A2584" s="4" t="s">
        <v>2633</v>
      </c>
      <c r="B2584" s="2">
        <v>5722050</v>
      </c>
      <c r="C2584" s="1" t="s">
        <v>54</v>
      </c>
      <c r="D2584" s="5">
        <v>441.50196645</v>
      </c>
      <c r="E2584" s="6">
        <v>441.50110599999999</v>
      </c>
      <c r="F2584" s="6" t="s">
        <v>42</v>
      </c>
      <c r="G2584" s="5">
        <v>0.71199999999999997</v>
      </c>
      <c r="H2584" s="5">
        <v>7.5187590000000002</v>
      </c>
      <c r="I2584" s="5">
        <v>0.71199999999999997</v>
      </c>
      <c r="J2584" s="5">
        <v>7.5187590000000002</v>
      </c>
      <c r="K2584" s="5">
        <v>0.99953447999999989</v>
      </c>
      <c r="L2584" s="5">
        <v>0.99953447999999989</v>
      </c>
      <c r="M2584" s="5" t="s">
        <v>42</v>
      </c>
      <c r="N2584" s="5" t="s">
        <v>42</v>
      </c>
      <c r="O2584" s="5" t="s">
        <v>42</v>
      </c>
      <c r="P2584" s="5">
        <v>64.151866999999996</v>
      </c>
      <c r="Q2584" s="5" t="s">
        <v>42</v>
      </c>
      <c r="R2584" s="5" t="s">
        <v>42</v>
      </c>
      <c r="S2584" s="1" t="s">
        <v>49</v>
      </c>
      <c r="T2584" s="7">
        <v>7175.1559999999999</v>
      </c>
      <c r="U2584" s="7">
        <v>7361.1959999999999</v>
      </c>
      <c r="V2584" s="7">
        <v>6395.9040000000005</v>
      </c>
      <c r="W2584" s="7">
        <v>7643.1660000000002</v>
      </c>
      <c r="X2584" s="7">
        <v>6882.1239999999998</v>
      </c>
      <c r="Y2584" s="7">
        <v>7028.64</v>
      </c>
      <c r="Z2584" s="7">
        <v>7175.1559999999999</v>
      </c>
      <c r="AA2584" s="7">
        <v>7246.134</v>
      </c>
      <c r="AB2584" s="8">
        <v>100</v>
      </c>
      <c r="AC2584" s="8">
        <v>100</v>
      </c>
      <c r="AD2584" s="5" t="s">
        <v>42</v>
      </c>
      <c r="AE2584" s="5" t="s">
        <v>42</v>
      </c>
      <c r="AF2584" s="7">
        <v>29374715</v>
      </c>
      <c r="AG2584" s="7">
        <v>29374715</v>
      </c>
      <c r="AH2584" s="7">
        <v>29374715</v>
      </c>
      <c r="AI2584" s="5">
        <v>27.82</v>
      </c>
      <c r="AJ2584" s="7">
        <v>93</v>
      </c>
      <c r="AK2584" s="7">
        <v>8171219</v>
      </c>
      <c r="AL2584" s="6">
        <v>122.81342100000001</v>
      </c>
      <c r="AM2584" s="7">
        <v>25977265</v>
      </c>
      <c r="AN2584" s="8">
        <v>100</v>
      </c>
    </row>
    <row r="2585" spans="1:40" x14ac:dyDescent="0.3">
      <c r="A2585" s="4" t="s">
        <v>2634</v>
      </c>
      <c r="B2585" s="2">
        <v>4352147</v>
      </c>
      <c r="C2585" s="1" t="s">
        <v>54</v>
      </c>
      <c r="D2585" s="5">
        <v>402.76934847000001</v>
      </c>
      <c r="E2585" s="6">
        <v>414.99834800000002</v>
      </c>
      <c r="F2585" s="6">
        <v>415.999348</v>
      </c>
      <c r="G2585" s="5">
        <v>-0.04</v>
      </c>
      <c r="H2585" s="5">
        <v>3.681664</v>
      </c>
      <c r="I2585" s="5">
        <v>-0.04</v>
      </c>
      <c r="J2585" s="5">
        <v>3.681664</v>
      </c>
      <c r="K2585" s="5">
        <v>0.80215030999999992</v>
      </c>
      <c r="L2585" s="5">
        <v>0.80215030999999992</v>
      </c>
      <c r="M2585" s="5">
        <v>43.988439</v>
      </c>
      <c r="N2585" s="5">
        <v>3.77362453990288</v>
      </c>
      <c r="O2585" s="5" t="s">
        <v>799</v>
      </c>
      <c r="P2585" s="5">
        <v>2.0787960000000001</v>
      </c>
      <c r="Q2585" s="5" t="s">
        <v>799</v>
      </c>
      <c r="R2585" s="5">
        <v>-8.2199050000000007</v>
      </c>
      <c r="S2585" s="1" t="s">
        <v>49</v>
      </c>
      <c r="T2585" s="7">
        <v>166231</v>
      </c>
      <c r="U2585" s="7">
        <v>110417</v>
      </c>
      <c r="V2585" s="7">
        <v>136541</v>
      </c>
      <c r="W2585" s="7">
        <v>104789</v>
      </c>
      <c r="X2585" s="7">
        <v>199634</v>
      </c>
      <c r="Y2585" s="7">
        <v>185788</v>
      </c>
      <c r="Z2585" s="7">
        <v>172707</v>
      </c>
      <c r="AA2585" s="7">
        <v>166231</v>
      </c>
      <c r="AB2585" s="5">
        <v>-21.437999999999999</v>
      </c>
      <c r="AC2585" s="5">
        <v>33.176000000000002</v>
      </c>
      <c r="AD2585" s="5">
        <v>-42.957999999999998</v>
      </c>
      <c r="AE2585" s="8">
        <v>16.07</v>
      </c>
      <c r="AF2585" s="7">
        <v>52925000</v>
      </c>
      <c r="AG2585" s="7">
        <v>51073000</v>
      </c>
      <c r="AH2585" s="7">
        <v>47492000</v>
      </c>
      <c r="AI2585" s="5">
        <v>30.29</v>
      </c>
      <c r="AJ2585" s="7">
        <v>115</v>
      </c>
      <c r="AK2585" s="7">
        <v>16032592</v>
      </c>
      <c r="AL2585" s="6">
        <v>122.008025</v>
      </c>
      <c r="AM2585" s="7">
        <v>44553238</v>
      </c>
      <c r="AN2585" s="5">
        <v>84.179730000000006</v>
      </c>
    </row>
    <row r="2586" spans="1:40" x14ac:dyDescent="0.3">
      <c r="A2586" s="4" t="s">
        <v>2635</v>
      </c>
      <c r="B2586" s="2">
        <v>4153794</v>
      </c>
      <c r="C2586" s="1" t="s">
        <v>54</v>
      </c>
      <c r="D2586" s="5">
        <v>457.72561894</v>
      </c>
      <c r="E2586" s="6">
        <v>1179.876618</v>
      </c>
      <c r="F2586" s="6">
        <v>1179.8766189999999</v>
      </c>
      <c r="G2586" s="5">
        <v>0.28100000000000003</v>
      </c>
      <c r="H2586" s="5">
        <v>9.3591460000000009</v>
      </c>
      <c r="I2586" s="5">
        <v>0.28100000000000003</v>
      </c>
      <c r="J2586" s="5">
        <v>9.3591460000000009</v>
      </c>
      <c r="K2586" s="5">
        <v>0.92675832999999996</v>
      </c>
      <c r="L2586" s="5">
        <v>0.92675832999999996</v>
      </c>
      <c r="M2586" s="5" t="s">
        <v>799</v>
      </c>
      <c r="N2586" s="5" t="s">
        <v>42</v>
      </c>
      <c r="O2586" s="5" t="s">
        <v>42</v>
      </c>
      <c r="P2586" s="5">
        <v>8.2039570000000008</v>
      </c>
      <c r="Q2586" s="5" t="s">
        <v>42</v>
      </c>
      <c r="R2586" s="5">
        <v>12.1467711838163</v>
      </c>
      <c r="S2586" s="1" t="s">
        <v>43</v>
      </c>
      <c r="T2586" s="7">
        <v>143818</v>
      </c>
      <c r="U2586" s="7">
        <v>145366</v>
      </c>
      <c r="V2586" s="7">
        <v>104966</v>
      </c>
      <c r="W2586" s="7">
        <v>81588</v>
      </c>
      <c r="X2586" s="7">
        <v>143818</v>
      </c>
      <c r="Y2586" s="7">
        <v>141361</v>
      </c>
      <c r="Z2586" s="7">
        <v>149369</v>
      </c>
      <c r="AA2586" s="7">
        <v>149739</v>
      </c>
      <c r="AB2586" s="8">
        <v>100</v>
      </c>
      <c r="AC2586" s="8">
        <v>100</v>
      </c>
      <c r="AD2586" s="5" t="s">
        <v>42</v>
      </c>
      <c r="AE2586" s="5" t="s">
        <v>42</v>
      </c>
      <c r="AF2586" s="7">
        <v>65296094</v>
      </c>
      <c r="AG2586" s="7">
        <v>65296094</v>
      </c>
      <c r="AH2586" s="7">
        <v>65224500</v>
      </c>
      <c r="AI2586" s="5">
        <v>24.23</v>
      </c>
      <c r="AJ2586" s="7">
        <v>133</v>
      </c>
      <c r="AK2586" s="7">
        <v>15818389</v>
      </c>
      <c r="AL2586" s="6">
        <v>110.886906</v>
      </c>
      <c r="AM2586" s="7" t="s">
        <v>42</v>
      </c>
      <c r="AN2586" s="5" t="s">
        <v>42</v>
      </c>
    </row>
    <row r="2587" spans="1:40" x14ac:dyDescent="0.3">
      <c r="A2587" s="4" t="s">
        <v>2636</v>
      </c>
      <c r="B2587" s="2">
        <v>118460002</v>
      </c>
      <c r="C2587" s="1" t="s">
        <v>54</v>
      </c>
      <c r="D2587" s="5">
        <v>444.57713999999999</v>
      </c>
      <c r="E2587" s="6">
        <v>444.00080000000003</v>
      </c>
      <c r="F2587" s="6" t="s">
        <v>42</v>
      </c>
      <c r="G2587" s="5">
        <v>7.3999999999999996E-2</v>
      </c>
      <c r="H2587" s="5" t="s">
        <v>42</v>
      </c>
      <c r="I2587" s="5">
        <v>7.3999999999999996E-2</v>
      </c>
      <c r="J2587" s="5" t="s">
        <v>42</v>
      </c>
      <c r="K2587" s="5">
        <v>1.3038431800000001</v>
      </c>
      <c r="L2587" s="5">
        <v>1.3038431800000001</v>
      </c>
      <c r="M2587" s="5" t="s">
        <v>42</v>
      </c>
      <c r="N2587" s="5" t="s">
        <v>42</v>
      </c>
      <c r="O2587" s="5" t="s">
        <v>42</v>
      </c>
      <c r="P2587" s="5" t="s">
        <v>42</v>
      </c>
      <c r="Q2587" s="5" t="s">
        <v>42</v>
      </c>
      <c r="R2587" s="5" t="s">
        <v>42</v>
      </c>
      <c r="S2587" s="1"/>
      <c r="T2587" s="7" t="s">
        <v>42</v>
      </c>
      <c r="U2587" s="7" t="s">
        <v>42</v>
      </c>
      <c r="V2587" s="7" t="s">
        <v>42</v>
      </c>
      <c r="W2587" s="7" t="s">
        <v>42</v>
      </c>
      <c r="X2587" s="7" t="s">
        <v>42</v>
      </c>
      <c r="Y2587" s="7" t="s">
        <v>42</v>
      </c>
      <c r="Z2587" s="7" t="s">
        <v>42</v>
      </c>
      <c r="AA2587" s="7" t="s">
        <v>42</v>
      </c>
      <c r="AB2587" s="5" t="s">
        <v>42</v>
      </c>
      <c r="AC2587" s="5" t="s">
        <v>42</v>
      </c>
      <c r="AD2587" s="5" t="s">
        <v>42</v>
      </c>
      <c r="AE2587" s="5" t="s">
        <v>42</v>
      </c>
      <c r="AF2587" s="7">
        <v>43974000</v>
      </c>
      <c r="AG2587" s="7">
        <v>7500000</v>
      </c>
      <c r="AH2587" s="7" t="s">
        <v>42</v>
      </c>
      <c r="AI2587" s="5">
        <v>60.24</v>
      </c>
      <c r="AJ2587" s="7">
        <v>29</v>
      </c>
      <c r="AK2587" s="7">
        <v>26488232</v>
      </c>
      <c r="AL2587" s="6">
        <v>267.79602499999999</v>
      </c>
      <c r="AM2587" s="7">
        <v>30469000</v>
      </c>
      <c r="AN2587" s="5">
        <v>69.288669999999996</v>
      </c>
    </row>
    <row r="2588" spans="1:40" x14ac:dyDescent="0.3">
      <c r="A2588" s="4" t="s">
        <v>2637</v>
      </c>
      <c r="B2588" s="2">
        <v>4635386</v>
      </c>
      <c r="C2588" s="1" t="s">
        <v>54</v>
      </c>
      <c r="D2588" s="5">
        <v>392.15752445999999</v>
      </c>
      <c r="E2588" s="6" t="s">
        <v>42</v>
      </c>
      <c r="F2588" s="6">
        <v>5016.4742820000001</v>
      </c>
      <c r="G2588" s="5">
        <v>7.0000000000000001E-3</v>
      </c>
      <c r="H2588" s="5" t="s">
        <v>799</v>
      </c>
      <c r="I2588" s="5">
        <v>7.0000000000000001E-3</v>
      </c>
      <c r="J2588" s="5" t="s">
        <v>799</v>
      </c>
      <c r="K2588" s="5">
        <v>1.2108433700000001</v>
      </c>
      <c r="L2588" s="5">
        <v>1.2108433700000001</v>
      </c>
      <c r="M2588" s="5" t="s">
        <v>799</v>
      </c>
      <c r="N2588" s="5" t="s">
        <v>42</v>
      </c>
      <c r="O2588" s="5" t="s">
        <v>42</v>
      </c>
      <c r="P2588" s="5" t="s">
        <v>42</v>
      </c>
      <c r="Q2588" s="5" t="s">
        <v>42</v>
      </c>
      <c r="R2588" s="5">
        <v>35.383099271950101</v>
      </c>
      <c r="S2588" s="1" t="s">
        <v>49</v>
      </c>
      <c r="T2588" s="7">
        <v>936417</v>
      </c>
      <c r="U2588" s="7">
        <v>1002784</v>
      </c>
      <c r="V2588" s="7">
        <v>4008124</v>
      </c>
      <c r="W2588" s="7">
        <v>4563184</v>
      </c>
      <c r="X2588" s="7">
        <v>1013388</v>
      </c>
      <c r="Y2588" s="7">
        <v>946201</v>
      </c>
      <c r="Z2588" s="7">
        <v>900910</v>
      </c>
      <c r="AA2588" s="7">
        <v>936417</v>
      </c>
      <c r="AB2588" s="5">
        <v>89.873000000000005</v>
      </c>
      <c r="AC2588" s="5">
        <v>88.813999999999993</v>
      </c>
      <c r="AD2588" s="5" t="s">
        <v>42</v>
      </c>
      <c r="AE2588" s="5" t="s">
        <v>42</v>
      </c>
      <c r="AF2588" s="7">
        <v>187536455</v>
      </c>
      <c r="AG2588" s="7">
        <v>183009481</v>
      </c>
      <c r="AH2588" s="7">
        <v>176791718</v>
      </c>
      <c r="AI2588" s="5">
        <v>13.95</v>
      </c>
      <c r="AJ2588" s="7">
        <v>75</v>
      </c>
      <c r="AK2588" s="7">
        <v>27207845</v>
      </c>
      <c r="AL2588" s="6">
        <v>54.687767999999998</v>
      </c>
      <c r="AM2588" s="7">
        <v>72600326</v>
      </c>
      <c r="AN2588" s="5">
        <v>37.21123</v>
      </c>
    </row>
    <row r="2589" spans="1:40" x14ac:dyDescent="0.3">
      <c r="A2589" s="4" t="s">
        <v>2638</v>
      </c>
      <c r="B2589" s="2">
        <v>4101099</v>
      </c>
      <c r="C2589" s="1" t="s">
        <v>54</v>
      </c>
      <c r="D2589" s="5">
        <v>401.10311799999999</v>
      </c>
      <c r="E2589" s="6">
        <v>582.61811799999998</v>
      </c>
      <c r="F2589" s="6">
        <v>582.61811799999998</v>
      </c>
      <c r="G2589" s="5">
        <v>-0.78300000000000003</v>
      </c>
      <c r="H2589" s="5">
        <v>12.874584</v>
      </c>
      <c r="I2589" s="5">
        <v>-0.78300000000000003</v>
      </c>
      <c r="J2589" s="5">
        <v>12.874584</v>
      </c>
      <c r="K2589" s="5" t="s">
        <v>799</v>
      </c>
      <c r="L2589" s="5">
        <v>1.48813342</v>
      </c>
      <c r="M2589" s="5">
        <v>4.0787620000000002</v>
      </c>
      <c r="N2589" s="5">
        <v>8.2003785174658699</v>
      </c>
      <c r="O2589" s="5" t="s">
        <v>799</v>
      </c>
      <c r="P2589" s="5">
        <v>0.32989000000000002</v>
      </c>
      <c r="Q2589" s="5">
        <v>4.8462259999999997</v>
      </c>
      <c r="R2589" s="5">
        <v>4.8462259999999997</v>
      </c>
      <c r="S2589" s="1" t="s">
        <v>43</v>
      </c>
      <c r="T2589" s="7">
        <v>1766099</v>
      </c>
      <c r="U2589" s="7">
        <v>1952862</v>
      </c>
      <c r="V2589" s="7">
        <v>2006558</v>
      </c>
      <c r="W2589" s="7">
        <v>1497086</v>
      </c>
      <c r="X2589" s="7">
        <v>1766099</v>
      </c>
      <c r="Y2589" s="7">
        <v>1792705</v>
      </c>
      <c r="Z2589" s="7">
        <v>1761186</v>
      </c>
      <c r="AA2589" s="7">
        <v>1832771</v>
      </c>
      <c r="AB2589" s="5">
        <v>28.414000000000001</v>
      </c>
      <c r="AC2589" s="5">
        <v>28.414000000000001</v>
      </c>
      <c r="AD2589" s="8">
        <v>4.984</v>
      </c>
      <c r="AE2589" s="8">
        <v>4.984</v>
      </c>
      <c r="AF2589" s="7">
        <v>34587000</v>
      </c>
      <c r="AG2589" s="7">
        <v>34774000</v>
      </c>
      <c r="AH2589" s="7">
        <v>35603000</v>
      </c>
      <c r="AI2589" s="5">
        <v>33.479999999999997</v>
      </c>
      <c r="AJ2589" s="7">
        <v>74</v>
      </c>
      <c r="AK2589" s="7">
        <v>11578237</v>
      </c>
      <c r="AL2589" s="6">
        <v>134.30754899999999</v>
      </c>
      <c r="AM2589" s="7">
        <v>25556845</v>
      </c>
      <c r="AN2589" s="5">
        <v>73.911019999999994</v>
      </c>
    </row>
    <row r="2590" spans="1:40" x14ac:dyDescent="0.3">
      <c r="A2590" s="4" t="s">
        <v>2639</v>
      </c>
      <c r="B2590" s="2">
        <v>4642901</v>
      </c>
      <c r="C2590" s="1" t="s">
        <v>54</v>
      </c>
      <c r="D2590" s="5">
        <v>411.20038839</v>
      </c>
      <c r="E2590" s="6">
        <v>-123.964772</v>
      </c>
      <c r="F2590" s="6">
        <v>-94.415218976011488</v>
      </c>
      <c r="G2590" s="5">
        <v>0.56370970589773772</v>
      </c>
      <c r="H2590" s="5">
        <v>1.601129</v>
      </c>
      <c r="I2590" s="5">
        <v>0.56370970589773772</v>
      </c>
      <c r="J2590" s="5">
        <v>1.601129</v>
      </c>
      <c r="K2590" s="5">
        <v>0.31270756</v>
      </c>
      <c r="L2590" s="5">
        <v>0.31270756</v>
      </c>
      <c r="M2590" s="5" t="s">
        <v>42</v>
      </c>
      <c r="N2590" s="5" t="s">
        <v>42</v>
      </c>
      <c r="O2590" s="5" t="s">
        <v>42</v>
      </c>
      <c r="P2590" s="5" t="s">
        <v>799</v>
      </c>
      <c r="Q2590" s="5" t="s">
        <v>799</v>
      </c>
      <c r="R2590" s="5">
        <v>-0.32819399999999999</v>
      </c>
      <c r="S2590" s="1" t="s">
        <v>49</v>
      </c>
      <c r="T2590" s="7">
        <v>691829.16573196265</v>
      </c>
      <c r="U2590" s="7">
        <v>511214.97937518789</v>
      </c>
      <c r="V2590" s="7">
        <v>694234.10233492323</v>
      </c>
      <c r="W2590" s="7">
        <v>574611.02959317411</v>
      </c>
      <c r="X2590" s="7">
        <v>781567.58028171607</v>
      </c>
      <c r="Y2590" s="7">
        <v>756060.51003464393</v>
      </c>
      <c r="Z2590" s="7">
        <v>738089.61890905292</v>
      </c>
      <c r="AA2590" s="7">
        <v>691829.16573196265</v>
      </c>
      <c r="AB2590" s="8">
        <v>80.06</v>
      </c>
      <c r="AC2590" s="5">
        <v>84.534000000000006</v>
      </c>
      <c r="AD2590" s="5">
        <v>53.146999999999998</v>
      </c>
      <c r="AE2590" s="5">
        <v>46.845999999999997</v>
      </c>
      <c r="AF2590" s="7">
        <v>87509322</v>
      </c>
      <c r="AG2590" s="7">
        <v>86415861</v>
      </c>
      <c r="AH2590" s="7">
        <v>88433327</v>
      </c>
      <c r="AI2590" s="5">
        <v>2.97</v>
      </c>
      <c r="AJ2590" s="7">
        <v>33</v>
      </c>
      <c r="AK2590" s="7">
        <v>2583683</v>
      </c>
      <c r="AL2590" s="6">
        <v>12.22082</v>
      </c>
      <c r="AM2590" s="7">
        <v>15023323</v>
      </c>
      <c r="AN2590" s="5">
        <v>17.281189999999999</v>
      </c>
    </row>
    <row r="2591" spans="1:40" x14ac:dyDescent="0.3">
      <c r="A2591" s="4" t="s">
        <v>2640</v>
      </c>
      <c r="B2591" s="2">
        <v>4112996</v>
      </c>
      <c r="C2591" s="1" t="s">
        <v>54</v>
      </c>
      <c r="D2591" s="5">
        <v>431.79685275999998</v>
      </c>
      <c r="E2591" s="6">
        <v>339.707852</v>
      </c>
      <c r="F2591" s="6" t="s">
        <v>42</v>
      </c>
      <c r="G2591" s="5">
        <v>0.68600000000000005</v>
      </c>
      <c r="H2591" s="5">
        <v>9.1496060000000003</v>
      </c>
      <c r="I2591" s="5">
        <v>0.68600000000000005</v>
      </c>
      <c r="J2591" s="5">
        <v>9.1496060000000003</v>
      </c>
      <c r="K2591" s="5">
        <v>0.96632017000000003</v>
      </c>
      <c r="L2591" s="5">
        <v>0.96632017000000003</v>
      </c>
      <c r="M2591" s="5" t="s">
        <v>799</v>
      </c>
      <c r="N2591" s="5" t="s">
        <v>42</v>
      </c>
      <c r="O2591" s="5" t="s">
        <v>42</v>
      </c>
      <c r="P2591" s="5">
        <v>2.8251780000000002</v>
      </c>
      <c r="Q2591" s="5">
        <v>5.1602240000000004</v>
      </c>
      <c r="R2591" s="5">
        <v>5.1602240000000004</v>
      </c>
      <c r="S2591" s="1" t="s">
        <v>49</v>
      </c>
      <c r="T2591" s="7">
        <v>148641</v>
      </c>
      <c r="U2591" s="7">
        <v>254258</v>
      </c>
      <c r="V2591" s="7">
        <v>168882</v>
      </c>
      <c r="W2591" s="7">
        <v>114976</v>
      </c>
      <c r="X2591" s="7">
        <v>120243</v>
      </c>
      <c r="Y2591" s="7">
        <v>128335</v>
      </c>
      <c r="Z2591" s="7">
        <v>135777</v>
      </c>
      <c r="AA2591" s="7">
        <v>148641</v>
      </c>
      <c r="AB2591" s="5">
        <v>64.524000000000001</v>
      </c>
      <c r="AC2591" s="5">
        <v>61.287999999999997</v>
      </c>
      <c r="AD2591" s="5">
        <v>58.381999999999998</v>
      </c>
      <c r="AE2591" s="8">
        <v>53.33</v>
      </c>
      <c r="AF2591" s="7">
        <v>37151000</v>
      </c>
      <c r="AG2591" s="7">
        <v>37128000</v>
      </c>
      <c r="AH2591" s="7">
        <v>37073000</v>
      </c>
      <c r="AI2591" s="8">
        <v>70</v>
      </c>
      <c r="AJ2591" s="7">
        <v>199</v>
      </c>
      <c r="AK2591" s="7">
        <v>26013424</v>
      </c>
      <c r="AL2591" s="6">
        <v>302.27598599999999</v>
      </c>
      <c r="AM2591" s="7">
        <v>36614162</v>
      </c>
      <c r="AN2591" s="5">
        <v>98.531649999999999</v>
      </c>
    </row>
    <row r="2592" spans="1:40" x14ac:dyDescent="0.3">
      <c r="A2592" s="4" t="s">
        <v>2641</v>
      </c>
      <c r="B2592" s="2">
        <v>6347287</v>
      </c>
      <c r="C2592" s="1" t="s">
        <v>54</v>
      </c>
      <c r="D2592" s="5">
        <v>393.99836640000001</v>
      </c>
      <c r="E2592" s="6">
        <v>1367.6983660000001</v>
      </c>
      <c r="F2592" s="6">
        <v>1367.6983660000001</v>
      </c>
      <c r="G2592" s="5">
        <v>-0.27300000000000002</v>
      </c>
      <c r="H2592" s="5" t="s">
        <v>799</v>
      </c>
      <c r="I2592" s="5">
        <v>-0.27300000000000002</v>
      </c>
      <c r="J2592" s="5" t="s">
        <v>799</v>
      </c>
      <c r="K2592" s="5" t="s">
        <v>799</v>
      </c>
      <c r="L2592" s="5">
        <v>1.8188707800000001</v>
      </c>
      <c r="M2592" s="5" t="s">
        <v>799</v>
      </c>
      <c r="N2592" s="5" t="s">
        <v>799</v>
      </c>
      <c r="O2592" s="5" t="s">
        <v>799</v>
      </c>
      <c r="P2592" s="5">
        <v>2.1135809999999999</v>
      </c>
      <c r="Q2592" s="5">
        <v>5.5104689999999996</v>
      </c>
      <c r="R2592" s="5">
        <v>5.5104689999999996</v>
      </c>
      <c r="S2592" s="1" t="s">
        <v>49</v>
      </c>
      <c r="T2592" s="7">
        <v>686700</v>
      </c>
      <c r="U2592" s="7">
        <v>704900</v>
      </c>
      <c r="V2592" s="7">
        <v>725700</v>
      </c>
      <c r="W2592" s="7">
        <v>730200</v>
      </c>
      <c r="X2592" s="7">
        <v>647100</v>
      </c>
      <c r="Y2592" s="7">
        <v>662200</v>
      </c>
      <c r="Z2592" s="7">
        <v>676000</v>
      </c>
      <c r="AA2592" s="7">
        <v>686700</v>
      </c>
      <c r="AB2592" s="5">
        <v>57.259</v>
      </c>
      <c r="AC2592" s="5">
        <v>59.991</v>
      </c>
      <c r="AD2592" s="5">
        <v>26.925999999999998</v>
      </c>
      <c r="AE2592" s="5">
        <v>35.914000000000001</v>
      </c>
      <c r="AF2592" s="7">
        <v>82066871</v>
      </c>
      <c r="AG2592" s="7">
        <v>82030580</v>
      </c>
      <c r="AH2592" s="7">
        <v>80932964</v>
      </c>
      <c r="AI2592" s="5">
        <v>35.01</v>
      </c>
      <c r="AJ2592" s="7">
        <v>144</v>
      </c>
      <c r="AK2592" s="7">
        <v>28735865</v>
      </c>
      <c r="AL2592" s="6">
        <v>137.932152</v>
      </c>
      <c r="AM2592" s="7">
        <v>40634251</v>
      </c>
      <c r="AN2592" s="5">
        <v>49.503860000000003</v>
      </c>
    </row>
    <row r="2593" spans="1:40" x14ac:dyDescent="0.3">
      <c r="A2593" s="4" t="s">
        <v>2642</v>
      </c>
      <c r="B2593" s="2">
        <v>4097114</v>
      </c>
      <c r="C2593" s="1" t="s">
        <v>54</v>
      </c>
      <c r="D2593" s="5">
        <v>424.33618976000002</v>
      </c>
      <c r="E2593" s="6">
        <v>458.38018899999997</v>
      </c>
      <c r="F2593" s="6" t="s">
        <v>42</v>
      </c>
      <c r="G2593" s="5">
        <v>-7.0000000000000007E-2</v>
      </c>
      <c r="H2593" s="5" t="s">
        <v>799</v>
      </c>
      <c r="I2593" s="5">
        <v>-7.0000000000000007E-2</v>
      </c>
      <c r="J2593" s="5" t="s">
        <v>799</v>
      </c>
      <c r="K2593" s="5">
        <v>1.02887617</v>
      </c>
      <c r="L2593" s="5">
        <v>0.90581162000000004</v>
      </c>
      <c r="M2593" s="5" t="s">
        <v>799</v>
      </c>
      <c r="N2593" s="5" t="s">
        <v>42</v>
      </c>
      <c r="O2593" s="5" t="s">
        <v>42</v>
      </c>
      <c r="P2593" s="5">
        <v>11.425799</v>
      </c>
      <c r="Q2593" s="5" t="s">
        <v>799</v>
      </c>
      <c r="R2593" s="5" t="s">
        <v>799</v>
      </c>
      <c r="S2593" s="1" t="s">
        <v>49</v>
      </c>
      <c r="T2593" s="7">
        <v>44739</v>
      </c>
      <c r="U2593" s="7">
        <v>79217</v>
      </c>
      <c r="V2593" s="7">
        <v>55613</v>
      </c>
      <c r="W2593" s="7">
        <v>37830</v>
      </c>
      <c r="X2593" s="7">
        <v>40118</v>
      </c>
      <c r="Y2593" s="7">
        <v>39471</v>
      </c>
      <c r="Z2593" s="7">
        <v>39880</v>
      </c>
      <c r="AA2593" s="7">
        <v>44739</v>
      </c>
      <c r="AB2593" s="5">
        <v>13.798</v>
      </c>
      <c r="AC2593" s="5">
        <v>-4.5720000000000001</v>
      </c>
      <c r="AD2593" s="8">
        <v>2.1659999999999999</v>
      </c>
      <c r="AE2593" s="5">
        <v>-23.321000000000002</v>
      </c>
      <c r="AF2593" s="7">
        <v>26814680</v>
      </c>
      <c r="AG2593" s="7">
        <v>26806409</v>
      </c>
      <c r="AH2593" s="7">
        <v>26726464</v>
      </c>
      <c r="AI2593" s="8">
        <v>49.6</v>
      </c>
      <c r="AJ2593" s="7">
        <v>139</v>
      </c>
      <c r="AK2593" s="7">
        <v>13304161</v>
      </c>
      <c r="AL2593" s="6">
        <v>210.47182699999999</v>
      </c>
      <c r="AM2593" s="7">
        <v>20900616</v>
      </c>
      <c r="AN2593" s="5">
        <v>77.921180000000007</v>
      </c>
    </row>
    <row r="2594" spans="1:40" x14ac:dyDescent="0.3">
      <c r="A2594" s="4" t="s">
        <v>2643</v>
      </c>
      <c r="B2594" s="2">
        <v>4007504</v>
      </c>
      <c r="C2594" s="1" t="s">
        <v>54</v>
      </c>
      <c r="D2594" s="5">
        <v>407.24974515999997</v>
      </c>
      <c r="E2594" s="6">
        <v>812.24574500000006</v>
      </c>
      <c r="F2594" s="6" t="s">
        <v>42</v>
      </c>
      <c r="G2594" s="5">
        <v>-0.29199999999999998</v>
      </c>
      <c r="H2594" s="5">
        <v>26.211030999999998</v>
      </c>
      <c r="I2594" s="5">
        <v>-0.29199999999999998</v>
      </c>
      <c r="J2594" s="5">
        <v>26.211030999999998</v>
      </c>
      <c r="K2594" s="5" t="s">
        <v>799</v>
      </c>
      <c r="L2594" s="5">
        <v>1.4764284699999999</v>
      </c>
      <c r="M2594" s="5">
        <v>8.7091630000000002</v>
      </c>
      <c r="N2594" s="5" t="s">
        <v>42</v>
      </c>
      <c r="O2594" s="5" t="s">
        <v>42</v>
      </c>
      <c r="P2594" s="5">
        <v>0.98635499999999998</v>
      </c>
      <c r="Q2594" s="5">
        <v>7.3920490000000001</v>
      </c>
      <c r="R2594" s="5">
        <v>7.3920490000000001</v>
      </c>
      <c r="S2594" s="1" t="s">
        <v>49</v>
      </c>
      <c r="T2594" s="7">
        <v>813067</v>
      </c>
      <c r="U2594" s="7">
        <v>899547</v>
      </c>
      <c r="V2594" s="7">
        <v>761435</v>
      </c>
      <c r="W2594" s="7">
        <v>510369</v>
      </c>
      <c r="X2594" s="7">
        <v>823482</v>
      </c>
      <c r="Y2594" s="7">
        <v>816213</v>
      </c>
      <c r="Z2594" s="7">
        <v>804430</v>
      </c>
      <c r="AA2594" s="7">
        <v>813067</v>
      </c>
      <c r="AB2594" s="5">
        <v>31.864999999999998</v>
      </c>
      <c r="AC2594" s="5">
        <v>31.834</v>
      </c>
      <c r="AD2594" s="8">
        <v>10.454000000000001</v>
      </c>
      <c r="AE2594" s="8">
        <v>11.84</v>
      </c>
      <c r="AF2594" s="7">
        <v>37233023</v>
      </c>
      <c r="AG2594" s="7">
        <v>37196369</v>
      </c>
      <c r="AH2594" s="7">
        <v>36820242</v>
      </c>
      <c r="AI2594" s="5">
        <v>84.41</v>
      </c>
      <c r="AJ2594" s="7">
        <v>211</v>
      </c>
      <c r="AK2594" s="7">
        <v>31449855</v>
      </c>
      <c r="AL2594" s="6">
        <v>343.746915</v>
      </c>
      <c r="AM2594" s="7">
        <v>36600842</v>
      </c>
      <c r="AN2594" s="5">
        <v>98.23142</v>
      </c>
    </row>
    <row r="2595" spans="1:40" x14ac:dyDescent="0.3">
      <c r="A2595" s="4" t="s">
        <v>2644</v>
      </c>
      <c r="B2595" s="2">
        <v>7538636</v>
      </c>
      <c r="C2595" s="1" t="s">
        <v>54</v>
      </c>
      <c r="D2595" s="5">
        <v>491.55909348</v>
      </c>
      <c r="E2595" s="6">
        <v>-39.651136999999999</v>
      </c>
      <c r="F2595" s="6">
        <v>403.42612134518379</v>
      </c>
      <c r="G2595" s="5">
        <v>8.3760728959544978E-2</v>
      </c>
      <c r="H2595" s="5">
        <v>25.336116000000001</v>
      </c>
      <c r="I2595" s="5">
        <v>8.3760728959544978E-2</v>
      </c>
      <c r="J2595" s="5">
        <v>25.336116000000001</v>
      </c>
      <c r="K2595" s="5">
        <v>0.87133199000000006</v>
      </c>
      <c r="L2595" s="5">
        <v>0.86088790000000004</v>
      </c>
      <c r="M2595" s="5" t="s">
        <v>42</v>
      </c>
      <c r="N2595" s="5" t="s">
        <v>42</v>
      </c>
      <c r="O2595" s="5" t="s">
        <v>42</v>
      </c>
      <c r="P2595" s="5" t="s">
        <v>799</v>
      </c>
      <c r="Q2595" s="5" t="s">
        <v>799</v>
      </c>
      <c r="R2595" s="5">
        <v>-1.9705859999999999</v>
      </c>
      <c r="S2595" s="1" t="s">
        <v>49</v>
      </c>
      <c r="T2595" s="7">
        <v>240507.61622238066</v>
      </c>
      <c r="U2595" s="7">
        <v>294774.23272986076</v>
      </c>
      <c r="V2595" s="7">
        <v>608001.88406996883</v>
      </c>
      <c r="W2595" s="7">
        <v>297668.15587490296</v>
      </c>
      <c r="X2595" s="7">
        <v>37035.859218407684</v>
      </c>
      <c r="Y2595" s="7">
        <v>82170.996721986812</v>
      </c>
      <c r="Z2595" s="7">
        <v>170825.97877374786</v>
      </c>
      <c r="AA2595" s="7">
        <v>240507.61622238066</v>
      </c>
      <c r="AB2595" s="5">
        <v>19.187000000000001</v>
      </c>
      <c r="AC2595" s="5">
        <v>116.971</v>
      </c>
      <c r="AD2595" s="8">
        <v>6.2990000000000004</v>
      </c>
      <c r="AE2595" s="5">
        <v>46.805999999999997</v>
      </c>
      <c r="AF2595" s="7">
        <v>103486925</v>
      </c>
      <c r="AG2595" s="7">
        <v>104041547</v>
      </c>
      <c r="AH2595" s="7">
        <v>109587616</v>
      </c>
      <c r="AI2595" s="5">
        <v>13.12</v>
      </c>
      <c r="AJ2595" s="7">
        <v>27</v>
      </c>
      <c r="AK2595" s="7">
        <v>13691904</v>
      </c>
      <c r="AL2595" s="6">
        <v>64.488866999999999</v>
      </c>
      <c r="AM2595" s="7">
        <v>50934898</v>
      </c>
      <c r="AN2595" s="5">
        <v>48.804580000000001</v>
      </c>
    </row>
    <row r="2596" spans="1:40" x14ac:dyDescent="0.3">
      <c r="A2596" s="4" t="s">
        <v>2645</v>
      </c>
      <c r="B2596" s="2">
        <v>4142239</v>
      </c>
      <c r="C2596" s="1" t="s">
        <v>41</v>
      </c>
      <c r="D2596" s="5">
        <v>407.91320752000001</v>
      </c>
      <c r="E2596" s="6" t="s">
        <v>42</v>
      </c>
      <c r="F2596" s="6">
        <v>402.94320799999997</v>
      </c>
      <c r="G2596" s="5">
        <v>0.24</v>
      </c>
      <c r="H2596" s="5">
        <v>28.5161290322581</v>
      </c>
      <c r="I2596" s="5">
        <v>0.24</v>
      </c>
      <c r="J2596" s="5">
        <v>28.5161290322581</v>
      </c>
      <c r="K2596" s="5">
        <v>1.05451614430298</v>
      </c>
      <c r="L2596" s="5">
        <v>1.05451614430298</v>
      </c>
      <c r="M2596" s="5">
        <v>15.175966000000001</v>
      </c>
      <c r="N2596" s="5" t="s">
        <v>42</v>
      </c>
      <c r="O2596" s="5" t="s">
        <v>42</v>
      </c>
      <c r="P2596" s="5" t="s">
        <v>42</v>
      </c>
      <c r="Q2596" s="5" t="s">
        <v>42</v>
      </c>
      <c r="R2596" s="5" t="s">
        <v>42</v>
      </c>
      <c r="S2596" s="1" t="s">
        <v>49</v>
      </c>
      <c r="T2596" s="7">
        <v>140513</v>
      </c>
      <c r="U2596" s="7">
        <v>159987</v>
      </c>
      <c r="V2596" s="7">
        <v>139468</v>
      </c>
      <c r="W2596" s="7">
        <v>132033</v>
      </c>
      <c r="X2596" s="7">
        <v>131909</v>
      </c>
      <c r="Y2596" s="7">
        <v>130349</v>
      </c>
      <c r="Z2596" s="7">
        <v>128465</v>
      </c>
      <c r="AA2596" s="7">
        <v>140513</v>
      </c>
      <c r="AB2596" s="5" t="s">
        <v>42</v>
      </c>
      <c r="AC2596" s="5" t="s">
        <v>42</v>
      </c>
      <c r="AD2596" s="5" t="s">
        <v>42</v>
      </c>
      <c r="AE2596" s="5" t="s">
        <v>42</v>
      </c>
      <c r="AF2596" s="7">
        <v>23072014</v>
      </c>
      <c r="AG2596" s="7">
        <v>23072750</v>
      </c>
      <c r="AH2596" s="7">
        <v>22955753</v>
      </c>
      <c r="AI2596" s="5">
        <v>46.05</v>
      </c>
      <c r="AJ2596" s="7">
        <v>122</v>
      </c>
      <c r="AK2596" s="7">
        <v>10623692</v>
      </c>
      <c r="AL2596" s="6">
        <v>187.826874</v>
      </c>
      <c r="AM2596" s="7">
        <v>22154190</v>
      </c>
      <c r="AN2596" s="5">
        <v>96.021919999999994</v>
      </c>
    </row>
    <row r="2597" spans="1:40" x14ac:dyDescent="0.3">
      <c r="A2597" s="4" t="s">
        <v>2646</v>
      </c>
      <c r="B2597" s="2">
        <v>4995217</v>
      </c>
      <c r="C2597" s="1" t="s">
        <v>41</v>
      </c>
      <c r="D2597" s="5">
        <v>349.94014686000003</v>
      </c>
      <c r="E2597" s="6">
        <v>1002.540146</v>
      </c>
      <c r="F2597" s="6" t="s">
        <v>42</v>
      </c>
      <c r="G2597" s="8">
        <v>1.02</v>
      </c>
      <c r="H2597" s="5">
        <v>7.8202449999999999</v>
      </c>
      <c r="I2597" s="5">
        <v>0.72899999999999998</v>
      </c>
      <c r="J2597" s="5">
        <v>20.318076000000001</v>
      </c>
      <c r="K2597" s="5">
        <v>2.4001099699999999</v>
      </c>
      <c r="L2597" s="5">
        <v>1.0418075500000001</v>
      </c>
      <c r="M2597" s="5">
        <v>75.475504000000001</v>
      </c>
      <c r="N2597" s="5" t="s">
        <v>42</v>
      </c>
      <c r="O2597" s="5" t="s">
        <v>42</v>
      </c>
      <c r="P2597" s="5">
        <v>0.60499700000000001</v>
      </c>
      <c r="Q2597" s="5">
        <v>5.9077200000000003</v>
      </c>
      <c r="R2597" s="5">
        <v>5.9077200000000003</v>
      </c>
      <c r="S2597" s="1" t="s">
        <v>49</v>
      </c>
      <c r="T2597" s="7">
        <v>1659700</v>
      </c>
      <c r="U2597" s="7">
        <v>1492900</v>
      </c>
      <c r="V2597" s="7">
        <v>1277000</v>
      </c>
      <c r="W2597" s="7">
        <v>1152100</v>
      </c>
      <c r="X2597" s="7">
        <v>1657100</v>
      </c>
      <c r="Y2597" s="7">
        <v>1658300</v>
      </c>
      <c r="Z2597" s="7">
        <v>1653800</v>
      </c>
      <c r="AA2597" s="7">
        <v>1659700</v>
      </c>
      <c r="AB2597" s="5">
        <v>16.352</v>
      </c>
      <c r="AC2597" s="5">
        <v>16.957000000000001</v>
      </c>
      <c r="AD2597" s="8">
        <v>7.4770000000000003</v>
      </c>
      <c r="AE2597" s="8">
        <v>7.8570000000000002</v>
      </c>
      <c r="AF2597" s="7">
        <v>13361594</v>
      </c>
      <c r="AG2597" s="7">
        <v>12570044</v>
      </c>
      <c r="AH2597" s="7">
        <v>12270210</v>
      </c>
      <c r="AI2597" s="5">
        <v>53.61</v>
      </c>
      <c r="AJ2597" s="7">
        <v>121</v>
      </c>
      <c r="AK2597" s="7">
        <v>7162638</v>
      </c>
      <c r="AL2597" s="6">
        <v>187.58948899999999</v>
      </c>
      <c r="AM2597" s="7">
        <v>8826257</v>
      </c>
      <c r="AN2597" s="5">
        <v>66.056920000000005</v>
      </c>
    </row>
    <row r="2598" spans="1:40" x14ac:dyDescent="0.3">
      <c r="A2598" s="4" t="s">
        <v>2647</v>
      </c>
      <c r="B2598" s="2">
        <v>5721908</v>
      </c>
      <c r="C2598" s="1" t="s">
        <v>54</v>
      </c>
      <c r="D2598" s="5">
        <v>412.65331484000001</v>
      </c>
      <c r="E2598" s="6">
        <v>515.250944</v>
      </c>
      <c r="F2598" s="6" t="s">
        <v>42</v>
      </c>
      <c r="G2598" s="8">
        <v>2.3769999999999998</v>
      </c>
      <c r="H2598" s="5" t="s">
        <v>42</v>
      </c>
      <c r="I2598" s="8">
        <v>2.3769999999999998</v>
      </c>
      <c r="J2598" s="5" t="s">
        <v>42</v>
      </c>
      <c r="K2598" s="5" t="s">
        <v>42</v>
      </c>
      <c r="L2598" s="5" t="s">
        <v>42</v>
      </c>
      <c r="M2598" s="5" t="s">
        <v>42</v>
      </c>
      <c r="N2598" s="5" t="s">
        <v>42</v>
      </c>
      <c r="O2598" s="5" t="s">
        <v>42</v>
      </c>
      <c r="P2598" s="5" t="s">
        <v>42</v>
      </c>
      <c r="Q2598" s="5" t="s">
        <v>42</v>
      </c>
      <c r="R2598" s="5" t="s">
        <v>42</v>
      </c>
      <c r="S2598" s="1" t="s">
        <v>56</v>
      </c>
      <c r="T2598" s="7">
        <v>24416.492999999999</v>
      </c>
      <c r="U2598" s="7">
        <v>18238.287</v>
      </c>
      <c r="V2598" s="7">
        <v>13286.929</v>
      </c>
      <c r="W2598" s="7">
        <v>11809.53</v>
      </c>
      <c r="X2598" s="7">
        <v>26155.432000000001</v>
      </c>
      <c r="Y2598" s="7">
        <v>25285.963</v>
      </c>
      <c r="Z2598" s="7">
        <v>24416.492999999999</v>
      </c>
      <c r="AA2598" s="7">
        <v>22199.674999999999</v>
      </c>
      <c r="AB2598" s="5" t="s">
        <v>42</v>
      </c>
      <c r="AC2598" s="8">
        <v>100</v>
      </c>
      <c r="AD2598" s="5" t="s">
        <v>42</v>
      </c>
      <c r="AE2598" s="5" t="s">
        <v>42</v>
      </c>
      <c r="AF2598" s="7">
        <v>16388138</v>
      </c>
      <c r="AG2598" s="7">
        <v>16388138</v>
      </c>
      <c r="AH2598" s="7">
        <v>16388138</v>
      </c>
      <c r="AI2598" s="5">
        <v>25.33</v>
      </c>
      <c r="AJ2598" s="7">
        <v>66</v>
      </c>
      <c r="AK2598" s="7">
        <v>4151257</v>
      </c>
      <c r="AL2598" s="6">
        <v>104.528651</v>
      </c>
      <c r="AM2598" s="7" t="s">
        <v>42</v>
      </c>
      <c r="AN2598" s="5" t="s">
        <v>42</v>
      </c>
    </row>
    <row r="2599" spans="1:40" x14ac:dyDescent="0.3">
      <c r="A2599" s="4" t="s">
        <v>2648</v>
      </c>
      <c r="B2599" s="2">
        <v>4121702</v>
      </c>
      <c r="C2599" s="1" t="s">
        <v>54</v>
      </c>
      <c r="D2599" s="5">
        <v>313.01744292000001</v>
      </c>
      <c r="E2599" s="6">
        <v>6859.0174420000003</v>
      </c>
      <c r="F2599" s="6">
        <v>6859.0174429999997</v>
      </c>
      <c r="G2599" s="5">
        <v>0.86</v>
      </c>
      <c r="H2599" s="5">
        <v>1.9462649999999999</v>
      </c>
      <c r="I2599" s="5">
        <v>0.86</v>
      </c>
      <c r="J2599" s="5">
        <v>1.9462649999999999</v>
      </c>
      <c r="K2599" s="5" t="s">
        <v>799</v>
      </c>
      <c r="L2599" s="5">
        <v>0.13298111000000001</v>
      </c>
      <c r="M2599" s="5">
        <v>1.1152839999999999</v>
      </c>
      <c r="N2599" s="5">
        <v>1.2108860739445799</v>
      </c>
      <c r="O2599" s="5">
        <v>0.42910110012533098</v>
      </c>
      <c r="P2599" s="5">
        <v>1.980658</v>
      </c>
      <c r="Q2599" s="5">
        <v>7.129956</v>
      </c>
      <c r="R2599" s="5">
        <v>7.129956</v>
      </c>
      <c r="S2599" s="1" t="s">
        <v>49</v>
      </c>
      <c r="T2599" s="7">
        <v>3281000</v>
      </c>
      <c r="U2599" s="7">
        <v>3676000</v>
      </c>
      <c r="V2599" s="7">
        <v>2413000</v>
      </c>
      <c r="W2599" s="7">
        <v>2381000</v>
      </c>
      <c r="X2599" s="7">
        <v>3463000</v>
      </c>
      <c r="Y2599" s="7">
        <v>3316000</v>
      </c>
      <c r="Z2599" s="7">
        <v>3303000</v>
      </c>
      <c r="AA2599" s="7">
        <v>3281000</v>
      </c>
      <c r="AB2599" s="8">
        <v>27.4</v>
      </c>
      <c r="AC2599" s="5">
        <v>30.523</v>
      </c>
      <c r="AD2599" s="5">
        <v>24.047999999999998</v>
      </c>
      <c r="AE2599" s="5">
        <v>27.317</v>
      </c>
      <c r="AF2599" s="7">
        <v>95370834</v>
      </c>
      <c r="AG2599" s="7">
        <v>95370834</v>
      </c>
      <c r="AH2599" s="7">
        <v>92699011</v>
      </c>
      <c r="AI2599" s="5">
        <v>70.13</v>
      </c>
      <c r="AJ2599" s="7">
        <v>248</v>
      </c>
      <c r="AK2599" s="7">
        <v>66879908</v>
      </c>
      <c r="AL2599" s="6">
        <v>198.63332600000001</v>
      </c>
      <c r="AM2599" s="7">
        <v>82577019</v>
      </c>
      <c r="AN2599" s="5">
        <v>86.585189999999997</v>
      </c>
    </row>
    <row r="2600" spans="1:40" x14ac:dyDescent="0.3">
      <c r="A2600" s="4" t="s">
        <v>2649</v>
      </c>
      <c r="B2600" s="2">
        <v>5721181</v>
      </c>
      <c r="C2600" s="1" t="s">
        <v>54</v>
      </c>
      <c r="D2600" s="5">
        <v>397.86164488999998</v>
      </c>
      <c r="E2600" s="6">
        <v>543.30190400000004</v>
      </c>
      <c r="F2600" s="6" t="s">
        <v>42</v>
      </c>
      <c r="G2600" s="5">
        <v>0.14399999999999999</v>
      </c>
      <c r="H2600" s="5">
        <v>22.692308000000001</v>
      </c>
      <c r="I2600" s="5">
        <v>0.14399999999999999</v>
      </c>
      <c r="J2600" s="5">
        <v>22.692308000000001</v>
      </c>
      <c r="K2600" s="5">
        <v>0.90100610999999997</v>
      </c>
      <c r="L2600" s="5">
        <v>0.90100610999999997</v>
      </c>
      <c r="M2600" s="5">
        <v>5.6127589999999996</v>
      </c>
      <c r="N2600" s="5" t="s">
        <v>42</v>
      </c>
      <c r="O2600" s="5" t="s">
        <v>42</v>
      </c>
      <c r="P2600" s="5">
        <v>18.969055999999998</v>
      </c>
      <c r="Q2600" s="5" t="s">
        <v>42</v>
      </c>
      <c r="R2600" s="5" t="s">
        <v>42</v>
      </c>
      <c r="S2600" s="1" t="s">
        <v>82</v>
      </c>
      <c r="T2600" s="7">
        <v>28733.523000000001</v>
      </c>
      <c r="U2600" s="7">
        <v>29612.492999999999</v>
      </c>
      <c r="V2600" s="7">
        <v>31511.038</v>
      </c>
      <c r="W2600" s="7">
        <v>32367.712</v>
      </c>
      <c r="X2600" s="7">
        <v>28641.484</v>
      </c>
      <c r="Y2600" s="7">
        <v>28687.504000000001</v>
      </c>
      <c r="Z2600" s="7">
        <v>28733.523000000001</v>
      </c>
      <c r="AA2600" s="7">
        <v>28891.512999999999</v>
      </c>
      <c r="AB2600" s="8">
        <v>100</v>
      </c>
      <c r="AC2600" s="8">
        <v>100</v>
      </c>
      <c r="AD2600" s="5" t="s">
        <v>42</v>
      </c>
      <c r="AE2600" s="5" t="s">
        <v>42</v>
      </c>
      <c r="AF2600" s="7">
        <v>39667163</v>
      </c>
      <c r="AG2600" s="7">
        <v>39667163</v>
      </c>
      <c r="AH2600" s="7">
        <v>39667163</v>
      </c>
      <c r="AI2600" s="5">
        <v>20.149999999999999</v>
      </c>
      <c r="AJ2600" s="7">
        <v>88</v>
      </c>
      <c r="AK2600" s="7">
        <v>7992051</v>
      </c>
      <c r="AL2600" s="6">
        <v>80.160270999999995</v>
      </c>
      <c r="AM2600" s="7" t="s">
        <v>42</v>
      </c>
      <c r="AN2600" s="5" t="s">
        <v>42</v>
      </c>
    </row>
    <row r="2601" spans="1:40" x14ac:dyDescent="0.3">
      <c r="A2601" s="4" t="s">
        <v>2650</v>
      </c>
      <c r="B2601" s="2">
        <v>5721101</v>
      </c>
      <c r="C2601" s="1" t="s">
        <v>54</v>
      </c>
      <c r="D2601" s="5">
        <v>401.18321880000002</v>
      </c>
      <c r="E2601" s="6">
        <v>566.50021800000002</v>
      </c>
      <c r="F2601" s="6" t="s">
        <v>42</v>
      </c>
      <c r="G2601" s="5">
        <v>0.17199999999999999</v>
      </c>
      <c r="H2601" s="5">
        <v>15.853659</v>
      </c>
      <c r="I2601" s="5">
        <v>0.17199999999999999</v>
      </c>
      <c r="J2601" s="5">
        <v>15.853659</v>
      </c>
      <c r="K2601" s="5">
        <v>1.02505695</v>
      </c>
      <c r="L2601" s="5">
        <v>1.02505695</v>
      </c>
      <c r="M2601" s="5">
        <v>3.1417830000000002</v>
      </c>
      <c r="N2601" s="5" t="s">
        <v>42</v>
      </c>
      <c r="O2601" s="5" t="s">
        <v>42</v>
      </c>
      <c r="P2601" s="5">
        <v>20.807324999999999</v>
      </c>
      <c r="Q2601" s="5" t="s">
        <v>42</v>
      </c>
      <c r="R2601" s="5" t="s">
        <v>42</v>
      </c>
      <c r="S2601" s="1" t="s">
        <v>82</v>
      </c>
      <c r="T2601" s="7">
        <v>27076</v>
      </c>
      <c r="U2601" s="7">
        <v>18042</v>
      </c>
      <c r="V2601" s="7">
        <v>20819</v>
      </c>
      <c r="W2601" s="7">
        <v>12604</v>
      </c>
      <c r="X2601" s="7">
        <v>27226</v>
      </c>
      <c r="Y2601" s="7">
        <v>27151</v>
      </c>
      <c r="Z2601" s="7">
        <v>27076</v>
      </c>
      <c r="AA2601" s="7">
        <v>18723</v>
      </c>
      <c r="AB2601" s="8">
        <v>100</v>
      </c>
      <c r="AC2601" s="8">
        <v>100</v>
      </c>
      <c r="AD2601" s="5" t="s">
        <v>42</v>
      </c>
      <c r="AE2601" s="5" t="s">
        <v>42</v>
      </c>
      <c r="AF2601" s="7">
        <v>68578328</v>
      </c>
      <c r="AG2601" s="7">
        <v>68578328</v>
      </c>
      <c r="AH2601" s="7">
        <v>68578328</v>
      </c>
      <c r="AI2601" s="5">
        <v>30.42</v>
      </c>
      <c r="AJ2601" s="7">
        <v>87</v>
      </c>
      <c r="AK2601" s="7">
        <v>20858554</v>
      </c>
      <c r="AL2601" s="6">
        <v>122.02254000000001</v>
      </c>
      <c r="AM2601" s="7" t="s">
        <v>42</v>
      </c>
      <c r="AN2601" s="5" t="s">
        <v>42</v>
      </c>
    </row>
    <row r="2602" spans="1:40" x14ac:dyDescent="0.3">
      <c r="A2602" s="4" t="s">
        <v>2651</v>
      </c>
      <c r="B2602" s="2">
        <v>4580153</v>
      </c>
      <c r="C2602" s="1" t="s">
        <v>41</v>
      </c>
      <c r="D2602" s="5">
        <v>408.85704054000001</v>
      </c>
      <c r="E2602" s="6">
        <v>312.89584000000002</v>
      </c>
      <c r="F2602" s="6" t="s">
        <v>42</v>
      </c>
      <c r="G2602" s="5">
        <v>0.31</v>
      </c>
      <c r="H2602" s="5">
        <v>15.544852000000001</v>
      </c>
      <c r="I2602" s="5">
        <v>0.27900000000000003</v>
      </c>
      <c r="J2602" s="5">
        <v>11.201734999999999</v>
      </c>
      <c r="K2602" s="5">
        <v>2.1072390400000001</v>
      </c>
      <c r="L2602" s="5">
        <v>1.9492677</v>
      </c>
      <c r="M2602" s="5">
        <v>12.700443</v>
      </c>
      <c r="N2602" s="5" t="s">
        <v>42</v>
      </c>
      <c r="O2602" s="5" t="s">
        <v>42</v>
      </c>
      <c r="P2602" s="5">
        <v>1.970253</v>
      </c>
      <c r="Q2602" s="5">
        <v>8.1713179999999994</v>
      </c>
      <c r="R2602" s="5">
        <v>8.1713179999999994</v>
      </c>
      <c r="S2602" s="1" t="s">
        <v>49</v>
      </c>
      <c r="T2602" s="7">
        <v>180211.23300000001</v>
      </c>
      <c r="U2602" s="7">
        <v>94104.971999999994</v>
      </c>
      <c r="V2602" s="7">
        <v>66863.501999999993</v>
      </c>
      <c r="W2602" s="7">
        <v>72628.126000000004</v>
      </c>
      <c r="X2602" s="7">
        <v>158810.01</v>
      </c>
      <c r="Y2602" s="7">
        <v>175273.52799999999</v>
      </c>
      <c r="Z2602" s="7">
        <v>187031.633</v>
      </c>
      <c r="AA2602" s="7">
        <v>180211.23300000001</v>
      </c>
      <c r="AB2602" s="5">
        <v>34.363999999999997</v>
      </c>
      <c r="AC2602" s="5">
        <v>35.529000000000003</v>
      </c>
      <c r="AD2602" s="5">
        <v>24.664000000000001</v>
      </c>
      <c r="AE2602" s="5">
        <v>23.216000000000001</v>
      </c>
      <c r="AF2602" s="7">
        <v>15834459</v>
      </c>
      <c r="AG2602" s="7">
        <v>15829572</v>
      </c>
      <c r="AH2602" s="7">
        <v>15746552</v>
      </c>
      <c r="AI2602" s="5">
        <v>63.35</v>
      </c>
      <c r="AJ2602" s="7">
        <v>168</v>
      </c>
      <c r="AK2602" s="7">
        <v>10031772</v>
      </c>
      <c r="AL2602" s="6">
        <v>259.020353</v>
      </c>
      <c r="AM2602" s="7">
        <v>14902032</v>
      </c>
      <c r="AN2602" s="8">
        <v>94.108800000000002</v>
      </c>
    </row>
    <row r="2603" spans="1:40" x14ac:dyDescent="0.3">
      <c r="A2603" s="4" t="s">
        <v>2652</v>
      </c>
      <c r="B2603" s="2">
        <v>25944871</v>
      </c>
      <c r="C2603" s="1" t="s">
        <v>41</v>
      </c>
      <c r="D2603" s="5">
        <v>395.83429344000001</v>
      </c>
      <c r="E2603" s="6">
        <v>1337.3542930000001</v>
      </c>
      <c r="F2603" s="6" t="s">
        <v>42</v>
      </c>
      <c r="G2603" s="5">
        <v>-0.06</v>
      </c>
      <c r="H2603" s="5" t="s">
        <v>799</v>
      </c>
      <c r="I2603" s="5">
        <v>-0.06</v>
      </c>
      <c r="J2603" s="5" t="s">
        <v>799</v>
      </c>
      <c r="K2603" s="5" t="s">
        <v>799</v>
      </c>
      <c r="L2603" s="5" t="s">
        <v>799</v>
      </c>
      <c r="M2603" s="5">
        <v>6.5644169999999997</v>
      </c>
      <c r="N2603" s="5" t="s">
        <v>42</v>
      </c>
      <c r="O2603" s="5" t="s">
        <v>42</v>
      </c>
      <c r="P2603" s="5">
        <v>1.0054380000000001</v>
      </c>
      <c r="Q2603" s="5">
        <v>7.2652289999999997</v>
      </c>
      <c r="R2603" s="5">
        <v>7.2652289999999997</v>
      </c>
      <c r="S2603" s="1" t="s">
        <v>43</v>
      </c>
      <c r="T2603" s="7">
        <v>1330121</v>
      </c>
      <c r="U2603" s="7">
        <v>1451209</v>
      </c>
      <c r="V2603" s="7">
        <v>1562120</v>
      </c>
      <c r="W2603" s="7">
        <v>1342917</v>
      </c>
      <c r="X2603" s="7">
        <v>1330121</v>
      </c>
      <c r="Y2603" s="7">
        <v>1364632</v>
      </c>
      <c r="Z2603" s="7">
        <v>1405885</v>
      </c>
      <c r="AA2603" s="7">
        <v>1430065</v>
      </c>
      <c r="AB2603" s="5">
        <v>35.845999999999997</v>
      </c>
      <c r="AC2603" s="5">
        <v>35.845999999999997</v>
      </c>
      <c r="AD2603" s="8">
        <v>7.5250000000000004</v>
      </c>
      <c r="AE2603" s="8">
        <v>7.5250000000000004</v>
      </c>
      <c r="AF2603" s="7">
        <v>184969296</v>
      </c>
      <c r="AG2603" s="7">
        <v>184912804</v>
      </c>
      <c r="AH2603" s="7">
        <v>184333670</v>
      </c>
      <c r="AI2603" s="5">
        <v>105.36</v>
      </c>
      <c r="AJ2603" s="7">
        <v>258</v>
      </c>
      <c r="AK2603" s="7">
        <v>194881969</v>
      </c>
      <c r="AL2603" s="6">
        <v>417.04741300000001</v>
      </c>
      <c r="AM2603" s="7">
        <v>176959570</v>
      </c>
      <c r="AN2603" s="8">
        <v>95.669700000000006</v>
      </c>
    </row>
    <row r="2604" spans="1:40" x14ac:dyDescent="0.3">
      <c r="A2604" s="4" t="s">
        <v>2653</v>
      </c>
      <c r="B2604" s="2">
        <v>107074371</v>
      </c>
      <c r="C2604" s="1" t="s">
        <v>54</v>
      </c>
      <c r="D2604" s="5">
        <v>451.44030533</v>
      </c>
      <c r="E2604" s="6">
        <v>442.18730499999998</v>
      </c>
      <c r="F2604" s="6" t="s">
        <v>42</v>
      </c>
      <c r="G2604" s="5">
        <v>-0.36799999999999999</v>
      </c>
      <c r="H2604" s="5" t="s">
        <v>799</v>
      </c>
      <c r="I2604" s="5">
        <v>-0.36799999999999999</v>
      </c>
      <c r="J2604" s="5" t="s">
        <v>799</v>
      </c>
      <c r="K2604" s="5">
        <v>2.4306058400000001</v>
      </c>
      <c r="L2604" s="5">
        <v>1.1946850200000001</v>
      </c>
      <c r="M2604" s="5" t="s">
        <v>799</v>
      </c>
      <c r="N2604" s="5" t="s">
        <v>42</v>
      </c>
      <c r="O2604" s="5" t="s">
        <v>42</v>
      </c>
      <c r="P2604" s="5">
        <v>0.86949100000000001</v>
      </c>
      <c r="Q2604" s="5" t="s">
        <v>799</v>
      </c>
      <c r="R2604" s="5">
        <v>-15.597436</v>
      </c>
      <c r="S2604" s="1" t="s">
        <v>49</v>
      </c>
      <c r="T2604" s="7">
        <v>521334</v>
      </c>
      <c r="U2604" s="7">
        <v>502260</v>
      </c>
      <c r="V2604" s="7">
        <v>486483</v>
      </c>
      <c r="W2604" s="7">
        <v>376101</v>
      </c>
      <c r="X2604" s="7">
        <v>508559</v>
      </c>
      <c r="Y2604" s="7">
        <v>506058</v>
      </c>
      <c r="Z2604" s="7">
        <v>513339</v>
      </c>
      <c r="AA2604" s="7">
        <v>521334</v>
      </c>
      <c r="AB2604" s="5">
        <v>77.245000000000005</v>
      </c>
      <c r="AC2604" s="5">
        <v>76.450999999999993</v>
      </c>
      <c r="AD2604" s="5">
        <v>-10.268000000000001</v>
      </c>
      <c r="AE2604" s="5">
        <v>-8.1950000000000003</v>
      </c>
      <c r="AF2604" s="7">
        <v>44776000</v>
      </c>
      <c r="AG2604" s="7">
        <v>45746000</v>
      </c>
      <c r="AH2604" s="7">
        <v>43387000</v>
      </c>
      <c r="AI2604" s="8">
        <v>83.1</v>
      </c>
      <c r="AJ2604" s="7">
        <v>198</v>
      </c>
      <c r="AK2604" s="7">
        <v>37253431</v>
      </c>
      <c r="AL2604" s="6">
        <v>375.14204999999998</v>
      </c>
      <c r="AM2604" s="7">
        <v>40012675</v>
      </c>
      <c r="AN2604" s="8">
        <v>89.253799999999998</v>
      </c>
    </row>
    <row r="2605" spans="1:40" x14ac:dyDescent="0.3">
      <c r="A2605" s="4" t="s">
        <v>2654</v>
      </c>
      <c r="B2605" s="2">
        <v>4278608</v>
      </c>
      <c r="C2605" s="1" t="s">
        <v>41</v>
      </c>
      <c r="D2605" s="5">
        <v>359.10631924</v>
      </c>
      <c r="E2605" s="6">
        <v>470.86931900000002</v>
      </c>
      <c r="F2605" s="6" t="s">
        <v>42</v>
      </c>
      <c r="G2605" s="5">
        <v>0.06</v>
      </c>
      <c r="H2605" s="5" t="s">
        <v>799</v>
      </c>
      <c r="I2605" s="5">
        <v>0.06</v>
      </c>
      <c r="J2605" s="5" t="s">
        <v>799</v>
      </c>
      <c r="K2605" s="5">
        <v>1.24899973</v>
      </c>
      <c r="L2605" s="5">
        <v>1.13240629</v>
      </c>
      <c r="M2605" s="5" t="s">
        <v>799</v>
      </c>
      <c r="N2605" s="5" t="s">
        <v>42</v>
      </c>
      <c r="O2605" s="5" t="s">
        <v>42</v>
      </c>
      <c r="P2605" s="5">
        <v>0.52796100000000001</v>
      </c>
      <c r="Q2605" s="5">
        <v>4.7248999999999999</v>
      </c>
      <c r="R2605" s="5">
        <v>4.7248999999999999</v>
      </c>
      <c r="S2605" s="1" t="s">
        <v>45</v>
      </c>
      <c r="T2605" s="7">
        <v>875486</v>
      </c>
      <c r="U2605" s="7">
        <v>958380</v>
      </c>
      <c r="V2605" s="7">
        <v>1183867</v>
      </c>
      <c r="W2605" s="7">
        <v>990652</v>
      </c>
      <c r="X2605" s="7">
        <v>891864</v>
      </c>
      <c r="Y2605" s="7">
        <v>885728</v>
      </c>
      <c r="Z2605" s="7">
        <v>869987</v>
      </c>
      <c r="AA2605" s="7">
        <v>875486</v>
      </c>
      <c r="AB2605" s="5">
        <v>32.231999999999999</v>
      </c>
      <c r="AC2605" s="5">
        <v>33.633000000000003</v>
      </c>
      <c r="AD2605" s="5">
        <v>0.22900000000000001</v>
      </c>
      <c r="AE2605" s="8">
        <v>1.8089999999999999</v>
      </c>
      <c r="AF2605" s="7">
        <v>19171000</v>
      </c>
      <c r="AG2605" s="7">
        <v>19360000</v>
      </c>
      <c r="AH2605" s="7">
        <v>19836000</v>
      </c>
      <c r="AI2605" s="5">
        <v>81.59</v>
      </c>
      <c r="AJ2605" s="7">
        <v>160</v>
      </c>
      <c r="AK2605" s="7">
        <v>15643361</v>
      </c>
      <c r="AL2605" s="6">
        <v>293.00015100000002</v>
      </c>
      <c r="AM2605" s="7">
        <v>15207231</v>
      </c>
      <c r="AN2605" s="5">
        <v>79.316739999999996</v>
      </c>
    </row>
    <row r="2606" spans="1:40" x14ac:dyDescent="0.3">
      <c r="A2606" s="4" t="s">
        <v>2655</v>
      </c>
      <c r="B2606" s="2">
        <v>4265262</v>
      </c>
      <c r="C2606" s="1" t="s">
        <v>41</v>
      </c>
      <c r="D2606" s="5">
        <v>367.31531616000001</v>
      </c>
      <c r="E2606" s="6" t="s">
        <v>42</v>
      </c>
      <c r="F2606" s="6">
        <v>382.81231600000001</v>
      </c>
      <c r="G2606" s="5">
        <v>0.39</v>
      </c>
      <c r="H2606" s="5">
        <v>11.221621621621599</v>
      </c>
      <c r="I2606" s="5">
        <v>0.39</v>
      </c>
      <c r="J2606" s="5">
        <v>11.221621621621599</v>
      </c>
      <c r="K2606" s="5">
        <v>0.84529106707506496</v>
      </c>
      <c r="L2606" s="5">
        <v>0.72071223758770597</v>
      </c>
      <c r="M2606" s="5">
        <v>12.090856</v>
      </c>
      <c r="N2606" s="5" t="s">
        <v>42</v>
      </c>
      <c r="O2606" s="5" t="s">
        <v>42</v>
      </c>
      <c r="P2606" s="5" t="s">
        <v>42</v>
      </c>
      <c r="Q2606" s="5" t="s">
        <v>42</v>
      </c>
      <c r="R2606" s="5" t="s">
        <v>42</v>
      </c>
      <c r="S2606" s="1" t="s">
        <v>49</v>
      </c>
      <c r="T2606" s="7">
        <v>129138</v>
      </c>
      <c r="U2606" s="7">
        <v>160027</v>
      </c>
      <c r="V2606" s="7">
        <v>143088</v>
      </c>
      <c r="W2606" s="7">
        <v>118795</v>
      </c>
      <c r="X2606" s="7">
        <v>110297</v>
      </c>
      <c r="Y2606" s="7">
        <v>112943</v>
      </c>
      <c r="Z2606" s="7">
        <v>120201</v>
      </c>
      <c r="AA2606" s="7">
        <v>129138</v>
      </c>
      <c r="AB2606" s="5" t="s">
        <v>42</v>
      </c>
      <c r="AC2606" s="5" t="s">
        <v>42</v>
      </c>
      <c r="AD2606" s="5" t="s">
        <v>42</v>
      </c>
      <c r="AE2606" s="5" t="s">
        <v>42</v>
      </c>
      <c r="AF2606" s="7">
        <v>17693416</v>
      </c>
      <c r="AG2606" s="7">
        <v>18182154</v>
      </c>
      <c r="AH2606" s="7">
        <v>18995303</v>
      </c>
      <c r="AI2606" s="8">
        <v>37</v>
      </c>
      <c r="AJ2606" s="7">
        <v>119</v>
      </c>
      <c r="AK2606" s="7">
        <v>6546297</v>
      </c>
      <c r="AL2606" s="6">
        <v>135.90112500000001</v>
      </c>
      <c r="AM2606" s="7">
        <v>11335834</v>
      </c>
      <c r="AN2606" s="5">
        <v>64.068089999999998</v>
      </c>
    </row>
    <row r="2607" spans="1:40" x14ac:dyDescent="0.3">
      <c r="A2607" s="4" t="s">
        <v>2656</v>
      </c>
      <c r="B2607" s="2">
        <v>5721375</v>
      </c>
      <c r="C2607" s="1" t="s">
        <v>54</v>
      </c>
      <c r="D2607" s="5">
        <v>406.82272344</v>
      </c>
      <c r="E2607" s="6">
        <v>720.53691300000003</v>
      </c>
      <c r="F2607" s="6" t="s">
        <v>42</v>
      </c>
      <c r="G2607" s="5">
        <v>0.96</v>
      </c>
      <c r="H2607" s="5" t="s">
        <v>799</v>
      </c>
      <c r="I2607" s="5">
        <v>0.96</v>
      </c>
      <c r="J2607" s="5" t="s">
        <v>799</v>
      </c>
      <c r="K2607" s="5">
        <v>0.97893947999999997</v>
      </c>
      <c r="L2607" s="5">
        <v>0.97893947999999997</v>
      </c>
      <c r="M2607" s="5">
        <v>8.3880169999999996</v>
      </c>
      <c r="N2607" s="5" t="s">
        <v>42</v>
      </c>
      <c r="O2607" s="5" t="s">
        <v>42</v>
      </c>
      <c r="P2607" s="5">
        <v>22.329993999999999</v>
      </c>
      <c r="Q2607" s="5" t="s">
        <v>42</v>
      </c>
      <c r="R2607" s="5" t="s">
        <v>42</v>
      </c>
      <c r="S2607" s="1" t="s">
        <v>56</v>
      </c>
      <c r="T2607" s="7">
        <v>27445.393</v>
      </c>
      <c r="U2607" s="7">
        <v>27793.253000000001</v>
      </c>
      <c r="V2607" s="7">
        <v>32910.402999999998</v>
      </c>
      <c r="W2607" s="7">
        <v>39338.949999999997</v>
      </c>
      <c r="X2607" s="7">
        <v>32267.670999999998</v>
      </c>
      <c r="Y2607" s="7">
        <v>29856.531999999999</v>
      </c>
      <c r="Z2607" s="7">
        <v>27445.393</v>
      </c>
      <c r="AA2607" s="7">
        <v>26784.675999999999</v>
      </c>
      <c r="AB2607" s="8">
        <v>100</v>
      </c>
      <c r="AC2607" s="8">
        <v>100</v>
      </c>
      <c r="AD2607" s="5" t="s">
        <v>42</v>
      </c>
      <c r="AE2607" s="5" t="s">
        <v>42</v>
      </c>
      <c r="AF2607" s="7">
        <v>34593769</v>
      </c>
      <c r="AG2607" s="7">
        <v>34593769</v>
      </c>
      <c r="AH2607" s="7">
        <v>34593769</v>
      </c>
      <c r="AI2607" s="5">
        <v>32.619999999999997</v>
      </c>
      <c r="AJ2607" s="7">
        <v>99</v>
      </c>
      <c r="AK2607" s="7">
        <v>11283729</v>
      </c>
      <c r="AL2607" s="6">
        <v>132.696653</v>
      </c>
      <c r="AM2607" s="7" t="s">
        <v>42</v>
      </c>
      <c r="AN2607" s="5" t="s">
        <v>42</v>
      </c>
    </row>
    <row r="2608" spans="1:40" x14ac:dyDescent="0.3">
      <c r="A2608" s="4" t="s">
        <v>2657</v>
      </c>
      <c r="B2608" s="2">
        <v>4133006</v>
      </c>
      <c r="C2608" s="1" t="s">
        <v>41</v>
      </c>
      <c r="D2608" s="5">
        <v>431.91064095000002</v>
      </c>
      <c r="E2608" s="6">
        <v>-497.26936000000001</v>
      </c>
      <c r="F2608" s="6">
        <v>73.045640999999989</v>
      </c>
      <c r="G2608" s="5">
        <v>1.56</v>
      </c>
      <c r="H2608" s="5" t="s">
        <v>799</v>
      </c>
      <c r="I2608" s="5">
        <v>1.56</v>
      </c>
      <c r="J2608" s="5" t="s">
        <v>799</v>
      </c>
      <c r="K2608" s="5">
        <v>0.43149422999999998</v>
      </c>
      <c r="L2608" s="5">
        <v>0.40673937999999998</v>
      </c>
      <c r="M2608" s="5" t="s">
        <v>42</v>
      </c>
      <c r="N2608" s="5" t="s">
        <v>42</v>
      </c>
      <c r="O2608" s="5" t="s">
        <v>42</v>
      </c>
      <c r="P2608" s="5" t="s">
        <v>799</v>
      </c>
      <c r="Q2608" s="5">
        <v>10.431221000000001</v>
      </c>
      <c r="R2608" s="5">
        <v>10.431221000000001</v>
      </c>
      <c r="S2608" s="1" t="s">
        <v>49</v>
      </c>
      <c r="T2608" s="7">
        <v>600672</v>
      </c>
      <c r="U2608" s="7">
        <v>733872</v>
      </c>
      <c r="V2608" s="7">
        <v>835576</v>
      </c>
      <c r="W2608" s="7">
        <v>749890</v>
      </c>
      <c r="X2608" s="7">
        <v>607234</v>
      </c>
      <c r="Y2608" s="7">
        <v>598512</v>
      </c>
      <c r="Z2608" s="7">
        <v>578269</v>
      </c>
      <c r="AA2608" s="7">
        <v>600672</v>
      </c>
      <c r="AB2608" s="5">
        <v>75.733999999999995</v>
      </c>
      <c r="AC2608" s="8">
        <v>75.149000000000001</v>
      </c>
      <c r="AD2608" s="8">
        <v>-9.5</v>
      </c>
      <c r="AE2608" s="8">
        <v>-8.2769999999999992</v>
      </c>
      <c r="AF2608" s="7">
        <v>29662000</v>
      </c>
      <c r="AG2608" s="7">
        <v>32492000</v>
      </c>
      <c r="AH2608" s="7" t="s">
        <v>42</v>
      </c>
      <c r="AI2608" s="8">
        <v>34.1</v>
      </c>
      <c r="AJ2608" s="7">
        <v>67</v>
      </c>
      <c r="AK2608" s="7">
        <v>11031574</v>
      </c>
      <c r="AL2608" s="6">
        <v>147.271512</v>
      </c>
      <c r="AM2608" s="7">
        <v>20887542</v>
      </c>
      <c r="AN2608" s="5">
        <v>64.561660000000003</v>
      </c>
    </row>
    <row r="2609" spans="1:40" x14ac:dyDescent="0.3">
      <c r="A2609" s="4" t="s">
        <v>2658</v>
      </c>
      <c r="B2609" s="2">
        <v>1023307</v>
      </c>
      <c r="C2609" s="1" t="s">
        <v>54</v>
      </c>
      <c r="D2609" s="5">
        <v>396.53699884000002</v>
      </c>
      <c r="E2609" s="6" t="s">
        <v>42</v>
      </c>
      <c r="F2609" s="6">
        <v>321.98199899999997</v>
      </c>
      <c r="G2609" s="5">
        <v>0.65</v>
      </c>
      <c r="H2609" s="5">
        <v>14.5313807531381</v>
      </c>
      <c r="I2609" s="5">
        <v>0.65</v>
      </c>
      <c r="J2609" s="5">
        <v>14.5313807531381</v>
      </c>
      <c r="K2609" s="5">
        <v>1.38773404281251</v>
      </c>
      <c r="L2609" s="5">
        <v>1.24294624209496</v>
      </c>
      <c r="M2609" s="5">
        <v>6.2814249999999996</v>
      </c>
      <c r="N2609" s="5" t="s">
        <v>42</v>
      </c>
      <c r="O2609" s="5" t="s">
        <v>42</v>
      </c>
      <c r="P2609" s="5" t="s">
        <v>42</v>
      </c>
      <c r="Q2609" s="5" t="s">
        <v>42</v>
      </c>
      <c r="R2609" s="5" t="s">
        <v>42</v>
      </c>
      <c r="S2609" s="1" t="s">
        <v>49</v>
      </c>
      <c r="T2609" s="7">
        <v>116693</v>
      </c>
      <c r="U2609" s="7">
        <v>129735</v>
      </c>
      <c r="V2609" s="7">
        <v>119879</v>
      </c>
      <c r="W2609" s="7">
        <v>113050</v>
      </c>
      <c r="X2609" s="7">
        <v>116178</v>
      </c>
      <c r="Y2609" s="7">
        <v>115074</v>
      </c>
      <c r="Z2609" s="7">
        <v>115471</v>
      </c>
      <c r="AA2609" s="7">
        <v>116693</v>
      </c>
      <c r="AB2609" s="5" t="s">
        <v>42</v>
      </c>
      <c r="AC2609" s="5" t="s">
        <v>42</v>
      </c>
      <c r="AD2609" s="5" t="s">
        <v>42</v>
      </c>
      <c r="AE2609" s="5" t="s">
        <v>42</v>
      </c>
      <c r="AF2609" s="7">
        <v>11408908</v>
      </c>
      <c r="AG2609" s="7">
        <v>11417270</v>
      </c>
      <c r="AH2609" s="7">
        <v>11554094</v>
      </c>
      <c r="AI2609" s="5">
        <v>26.76</v>
      </c>
      <c r="AJ2609" s="7">
        <v>92</v>
      </c>
      <c r="AK2609" s="7">
        <v>3055456</v>
      </c>
      <c r="AL2609" s="6">
        <v>106.11598600000001</v>
      </c>
      <c r="AM2609" s="7">
        <v>8451414</v>
      </c>
      <c r="AN2609" s="5">
        <v>74.020229999999998</v>
      </c>
    </row>
    <row r="2610" spans="1:40" x14ac:dyDescent="0.3">
      <c r="A2610" s="4" t="s">
        <v>2659</v>
      </c>
      <c r="B2610" s="2">
        <v>1016825</v>
      </c>
      <c r="C2610" s="1" t="s">
        <v>41</v>
      </c>
      <c r="D2610" s="5">
        <v>418.11596428000001</v>
      </c>
      <c r="E2610" s="6" t="s">
        <v>42</v>
      </c>
      <c r="F2610" s="6">
        <v>398.79596400000003</v>
      </c>
      <c r="G2610" s="5">
        <v>0.84</v>
      </c>
      <c r="H2610" s="5">
        <v>8.4968553459119498</v>
      </c>
      <c r="I2610" s="5">
        <v>0.84</v>
      </c>
      <c r="J2610" s="5">
        <v>8.4968553459119498</v>
      </c>
      <c r="K2610" s="5">
        <v>0.99036665209162711</v>
      </c>
      <c r="L2610" s="5">
        <v>0.86557491829003097</v>
      </c>
      <c r="M2610" s="5" t="s">
        <v>799</v>
      </c>
      <c r="N2610" s="5" t="s">
        <v>42</v>
      </c>
      <c r="O2610" s="5" t="s">
        <v>42</v>
      </c>
      <c r="P2610" s="5" t="s">
        <v>42</v>
      </c>
      <c r="Q2610" s="5" t="s">
        <v>42</v>
      </c>
      <c r="R2610" s="5" t="s">
        <v>42</v>
      </c>
      <c r="S2610" s="1" t="s">
        <v>49</v>
      </c>
      <c r="T2610" s="7">
        <v>205959</v>
      </c>
      <c r="U2610" s="7">
        <v>211646</v>
      </c>
      <c r="V2610" s="7">
        <v>201636</v>
      </c>
      <c r="W2610" s="7">
        <v>182161</v>
      </c>
      <c r="X2610" s="7">
        <v>199907</v>
      </c>
      <c r="Y2610" s="7">
        <v>202087</v>
      </c>
      <c r="Z2610" s="7">
        <v>204203</v>
      </c>
      <c r="AA2610" s="7">
        <v>205959</v>
      </c>
      <c r="AB2610" s="5" t="s">
        <v>42</v>
      </c>
      <c r="AC2610" s="5" t="s">
        <v>42</v>
      </c>
      <c r="AD2610" s="5" t="s">
        <v>42</v>
      </c>
      <c r="AE2610" s="5" t="s">
        <v>42</v>
      </c>
      <c r="AF2610" s="7">
        <v>15474314</v>
      </c>
      <c r="AG2610" s="7">
        <v>15472395</v>
      </c>
      <c r="AH2610" s="7">
        <v>15401800</v>
      </c>
      <c r="AI2610" s="5">
        <v>70.14</v>
      </c>
      <c r="AJ2610" s="7">
        <v>155</v>
      </c>
      <c r="AK2610" s="7">
        <v>10853481</v>
      </c>
      <c r="AL2610" s="6">
        <v>293.261056</v>
      </c>
      <c r="AM2610" s="7">
        <v>14963429</v>
      </c>
      <c r="AN2610" s="8">
        <v>96.698499999999996</v>
      </c>
    </row>
    <row r="2611" spans="1:40" x14ac:dyDescent="0.3">
      <c r="A2611" s="4" t="s">
        <v>2660</v>
      </c>
      <c r="B2611" s="2">
        <v>4966055</v>
      </c>
      <c r="C2611" s="1" t="s">
        <v>54</v>
      </c>
      <c r="D2611" s="5">
        <v>402.10682364000002</v>
      </c>
      <c r="E2611" s="6">
        <v>376.92377299999998</v>
      </c>
      <c r="F2611" s="6" t="s">
        <v>42</v>
      </c>
      <c r="G2611" s="5">
        <v>0.08</v>
      </c>
      <c r="H2611" s="5">
        <v>73.400000000000006</v>
      </c>
      <c r="I2611" s="5">
        <v>0.08</v>
      </c>
      <c r="J2611" s="5">
        <v>73.400000000000006</v>
      </c>
      <c r="K2611" s="5">
        <v>15.323590810000001</v>
      </c>
      <c r="L2611" s="5">
        <v>8.4562211999999999</v>
      </c>
      <c r="M2611" s="5">
        <v>55.326633000000001</v>
      </c>
      <c r="N2611" s="5" t="s">
        <v>42</v>
      </c>
      <c r="O2611" s="5" t="s">
        <v>42</v>
      </c>
      <c r="P2611" s="5">
        <v>18.091457999999999</v>
      </c>
      <c r="Q2611" s="5">
        <v>61.274738999999997</v>
      </c>
      <c r="R2611" s="5">
        <v>61.274738999999997</v>
      </c>
      <c r="S2611" s="1" t="s">
        <v>47</v>
      </c>
      <c r="T2611" s="7">
        <v>20453.32</v>
      </c>
      <c r="U2611" s="7">
        <v>19098.91</v>
      </c>
      <c r="V2611" s="7">
        <v>18046.940999999999</v>
      </c>
      <c r="W2611" s="7">
        <v>21007.076000000001</v>
      </c>
      <c r="X2611" s="7">
        <v>20834.349999999999</v>
      </c>
      <c r="Y2611" s="7">
        <v>20453.32</v>
      </c>
      <c r="Z2611" s="7">
        <v>20074.547999999999</v>
      </c>
      <c r="AA2611" s="7">
        <v>19813.782999999999</v>
      </c>
      <c r="AB2611" s="5">
        <v>83.296000000000006</v>
      </c>
      <c r="AC2611" s="5">
        <v>83.156000000000006</v>
      </c>
      <c r="AD2611" s="5">
        <v>28.846</v>
      </c>
      <c r="AE2611" s="5">
        <v>29.524999999999999</v>
      </c>
      <c r="AF2611" s="7">
        <v>18246090</v>
      </c>
      <c r="AG2611" s="7">
        <v>18234893</v>
      </c>
      <c r="AH2611" s="7">
        <v>18171068</v>
      </c>
      <c r="AI2611" s="5">
        <v>41.83</v>
      </c>
      <c r="AJ2611" s="7">
        <v>99</v>
      </c>
      <c r="AK2611" s="7">
        <v>7638621</v>
      </c>
      <c r="AL2611" s="6">
        <v>168.20243400000001</v>
      </c>
      <c r="AM2611" s="7">
        <v>12296000</v>
      </c>
      <c r="AN2611" s="5">
        <v>67.334819999999993</v>
      </c>
    </row>
    <row r="2612" spans="1:40" x14ac:dyDescent="0.3">
      <c r="A2612" s="4" t="s">
        <v>2661</v>
      </c>
      <c r="B2612" s="2">
        <v>29353554</v>
      </c>
      <c r="C2612" s="1" t="s">
        <v>54</v>
      </c>
      <c r="D2612" s="5">
        <v>305.60834538</v>
      </c>
      <c r="E2612" s="6">
        <v>730.463345</v>
      </c>
      <c r="F2612" s="6" t="s">
        <v>42</v>
      </c>
      <c r="G2612" s="5">
        <v>-0.154</v>
      </c>
      <c r="H2612" s="5" t="s">
        <v>799</v>
      </c>
      <c r="I2612" s="5">
        <v>-0.154</v>
      </c>
      <c r="J2612" s="5" t="s">
        <v>799</v>
      </c>
      <c r="K2612" s="5" t="s">
        <v>799</v>
      </c>
      <c r="L2612" s="5">
        <v>1.09090909</v>
      </c>
      <c r="M2612" s="5">
        <v>13.846154</v>
      </c>
      <c r="N2612" s="5" t="s">
        <v>42</v>
      </c>
      <c r="O2612" s="5" t="s">
        <v>42</v>
      </c>
      <c r="P2612" s="5">
        <v>1.219646</v>
      </c>
      <c r="Q2612" s="5">
        <v>15.752929999999999</v>
      </c>
      <c r="R2612" s="5">
        <v>15.752929999999999</v>
      </c>
      <c r="S2612" s="1" t="s">
        <v>49</v>
      </c>
      <c r="T2612" s="7">
        <v>605882</v>
      </c>
      <c r="U2612" s="7">
        <v>655901</v>
      </c>
      <c r="V2612" s="7">
        <v>785545</v>
      </c>
      <c r="W2612" s="7">
        <v>545772</v>
      </c>
      <c r="X2612" s="7">
        <v>598914</v>
      </c>
      <c r="Y2612" s="7">
        <v>594594</v>
      </c>
      <c r="Z2612" s="7">
        <v>597635</v>
      </c>
      <c r="AA2612" s="7">
        <v>605882</v>
      </c>
      <c r="AB2612" s="5">
        <v>36.898000000000003</v>
      </c>
      <c r="AC2612" s="5">
        <v>41.194000000000003</v>
      </c>
      <c r="AD2612" s="8">
        <v>1.198</v>
      </c>
      <c r="AE2612" s="8">
        <v>7.742</v>
      </c>
      <c r="AF2612" s="7">
        <v>130427492</v>
      </c>
      <c r="AG2612" s="7">
        <v>129110864</v>
      </c>
      <c r="AH2612" s="7">
        <v>125658970</v>
      </c>
      <c r="AI2612" s="5">
        <v>36.380000000000003</v>
      </c>
      <c r="AJ2612" s="7">
        <v>123</v>
      </c>
      <c r="AK2612" s="7">
        <v>47508063</v>
      </c>
      <c r="AL2612" s="6">
        <v>111.16886700000001</v>
      </c>
      <c r="AM2612" s="7">
        <v>78805949</v>
      </c>
      <c r="AN2612" s="8">
        <v>60.340600000000002</v>
      </c>
    </row>
    <row r="2613" spans="1:40" x14ac:dyDescent="0.3">
      <c r="A2613" s="4" t="s">
        <v>2662</v>
      </c>
      <c r="B2613" s="2">
        <v>24378963</v>
      </c>
      <c r="C2613" s="1" t="s">
        <v>41</v>
      </c>
      <c r="D2613" s="5">
        <v>378.53487239999998</v>
      </c>
      <c r="E2613" s="6">
        <v>752.27687200000003</v>
      </c>
      <c r="F2613" s="6" t="s">
        <v>42</v>
      </c>
      <c r="G2613" s="5">
        <v>-0.06</v>
      </c>
      <c r="H2613" s="5" t="s">
        <v>799</v>
      </c>
      <c r="I2613" s="5">
        <v>-0.06</v>
      </c>
      <c r="J2613" s="5" t="s">
        <v>799</v>
      </c>
      <c r="K2613" s="5">
        <v>3.6866279100000003</v>
      </c>
      <c r="L2613" s="5">
        <v>1.6470129900000001</v>
      </c>
      <c r="M2613" s="5" t="s">
        <v>799</v>
      </c>
      <c r="N2613" s="5" t="s">
        <v>42</v>
      </c>
      <c r="O2613" s="5" t="s">
        <v>42</v>
      </c>
      <c r="P2613" s="5">
        <v>0.92477399999999998</v>
      </c>
      <c r="Q2613" s="5" t="s">
        <v>799</v>
      </c>
      <c r="R2613" s="5">
        <v>-7.2404630000000001</v>
      </c>
      <c r="S2613" s="1" t="s">
        <v>49</v>
      </c>
      <c r="T2613" s="7">
        <v>783348</v>
      </c>
      <c r="U2613" s="7">
        <v>722238</v>
      </c>
      <c r="V2613" s="7">
        <v>643190</v>
      </c>
      <c r="W2613" s="7">
        <v>421351</v>
      </c>
      <c r="X2613" s="7">
        <v>813471</v>
      </c>
      <c r="Y2613" s="7">
        <v>793066</v>
      </c>
      <c r="Z2613" s="7">
        <v>786858</v>
      </c>
      <c r="AA2613" s="7">
        <v>783348</v>
      </c>
      <c r="AB2613" s="5">
        <v>19.414000000000001</v>
      </c>
      <c r="AC2613" s="5">
        <v>27.370999999999999</v>
      </c>
      <c r="AD2613" s="8">
        <v>-26.76</v>
      </c>
      <c r="AE2613" s="5">
        <v>-14.349</v>
      </c>
      <c r="AF2613" s="7">
        <v>596964000</v>
      </c>
      <c r="AG2613" s="7">
        <v>596938000</v>
      </c>
      <c r="AH2613" s="7">
        <v>593201000</v>
      </c>
      <c r="AI2613" s="5">
        <v>7.39</v>
      </c>
      <c r="AJ2613" s="7">
        <v>131</v>
      </c>
      <c r="AK2613" s="7">
        <v>44086349</v>
      </c>
      <c r="AL2613" s="6">
        <v>27.955152999999999</v>
      </c>
      <c r="AM2613" s="7">
        <v>234956375</v>
      </c>
      <c r="AN2613" s="5">
        <v>39.358550000000001</v>
      </c>
    </row>
    <row r="2614" spans="1:40" x14ac:dyDescent="0.3">
      <c r="A2614" s="4" t="s">
        <v>2663</v>
      </c>
      <c r="B2614" s="2">
        <v>27428024</v>
      </c>
      <c r="C2614" s="1" t="s">
        <v>54</v>
      </c>
      <c r="D2614" s="5">
        <v>435.34973808000001</v>
      </c>
      <c r="E2614" s="6">
        <v>141.44211799999999</v>
      </c>
      <c r="F2614" s="6">
        <v>349.94086317638676</v>
      </c>
      <c r="G2614" s="5">
        <v>3.573791102273919E-2</v>
      </c>
      <c r="H2614" s="5">
        <v>95.701933333333102</v>
      </c>
      <c r="I2614" s="5">
        <v>3.573791102273919E-2</v>
      </c>
      <c r="J2614" s="5">
        <v>95.701933333333102</v>
      </c>
      <c r="K2614" s="5">
        <v>0.68377612999999993</v>
      </c>
      <c r="L2614" s="5">
        <v>0.64918509999999996</v>
      </c>
      <c r="M2614" s="5" t="s">
        <v>42</v>
      </c>
      <c r="N2614" s="5" t="s">
        <v>42</v>
      </c>
      <c r="O2614" s="5" t="s">
        <v>42</v>
      </c>
      <c r="P2614" s="5">
        <v>0.36152200000000001</v>
      </c>
      <c r="Q2614" s="5">
        <v>4.3571970000000002</v>
      </c>
      <c r="R2614" s="5">
        <v>4.3571970000000002</v>
      </c>
      <c r="S2614" s="1" t="s">
        <v>49</v>
      </c>
      <c r="T2614" s="7">
        <v>395922.41806924302</v>
      </c>
      <c r="U2614" s="7">
        <v>439749.19058717671</v>
      </c>
      <c r="V2614" s="7">
        <v>507535.18964653357</v>
      </c>
      <c r="W2614" s="7">
        <v>422114.73218970431</v>
      </c>
      <c r="X2614" s="7">
        <v>407004.45959273714</v>
      </c>
      <c r="Y2614" s="7">
        <v>400099.83305382746</v>
      </c>
      <c r="Z2614" s="7">
        <v>405695.13024994096</v>
      </c>
      <c r="AA2614" s="7">
        <v>395922.41806924302</v>
      </c>
      <c r="AB2614" s="5">
        <v>54.554000000000002</v>
      </c>
      <c r="AC2614" s="5">
        <v>52.883000000000003</v>
      </c>
      <c r="AD2614" s="5">
        <v>0.25900000000000001</v>
      </c>
      <c r="AE2614" s="8">
        <v>6.5179999999999998</v>
      </c>
      <c r="AF2614" s="7" t="s">
        <v>42</v>
      </c>
      <c r="AG2614" s="7" t="s">
        <v>42</v>
      </c>
      <c r="AH2614" s="7" t="s">
        <v>42</v>
      </c>
      <c r="AI2614" s="8">
        <v>12.14</v>
      </c>
      <c r="AJ2614" s="7">
        <v>12</v>
      </c>
      <c r="AK2614" s="7">
        <v>44778277</v>
      </c>
      <c r="AL2614" s="6">
        <v>52.838366000000001</v>
      </c>
      <c r="AM2614" s="7">
        <v>144178235</v>
      </c>
      <c r="AN2614" s="8">
        <v>39.079000000000001</v>
      </c>
    </row>
    <row r="2615" spans="1:40" x14ac:dyDescent="0.3">
      <c r="A2615" s="4" t="s">
        <v>2664</v>
      </c>
      <c r="B2615" s="2">
        <v>5721968</v>
      </c>
      <c r="C2615" s="1" t="s">
        <v>54</v>
      </c>
      <c r="D2615" s="5">
        <v>413.95324034999999</v>
      </c>
      <c r="E2615" s="6">
        <v>409.66413999999997</v>
      </c>
      <c r="F2615" s="6" t="s">
        <v>42</v>
      </c>
      <c r="G2615" s="5">
        <v>0.59299999999999997</v>
      </c>
      <c r="H2615" s="5">
        <v>6.2492460000000003</v>
      </c>
      <c r="I2615" s="5">
        <v>0.59299999999999997</v>
      </c>
      <c r="J2615" s="5">
        <v>6.2492460000000003</v>
      </c>
      <c r="K2615" s="5">
        <v>1.1051227299999999</v>
      </c>
      <c r="L2615" s="5">
        <v>1.1051227299999999</v>
      </c>
      <c r="M2615" s="5" t="s">
        <v>42</v>
      </c>
      <c r="N2615" s="5" t="s">
        <v>42</v>
      </c>
      <c r="O2615" s="5" t="s">
        <v>42</v>
      </c>
      <c r="P2615" s="5">
        <v>58.057084000000003</v>
      </c>
      <c r="Q2615" s="5" t="s">
        <v>42</v>
      </c>
      <c r="R2615" s="5" t="s">
        <v>42</v>
      </c>
      <c r="S2615" s="1" t="s">
        <v>49</v>
      </c>
      <c r="T2615" s="7">
        <v>7056.23</v>
      </c>
      <c r="U2615" s="10">
        <v>7050.01</v>
      </c>
      <c r="V2615" s="7">
        <v>6073.009</v>
      </c>
      <c r="W2615" s="7">
        <v>6158.6189999999997</v>
      </c>
      <c r="X2615" s="7">
        <v>7056.23</v>
      </c>
      <c r="Y2615" s="7">
        <v>7008.2020000000002</v>
      </c>
      <c r="Z2615" s="7">
        <v>6960.1750000000002</v>
      </c>
      <c r="AA2615" s="7">
        <v>7005.0929999999998</v>
      </c>
      <c r="AB2615" s="8">
        <v>100</v>
      </c>
      <c r="AC2615" s="8">
        <v>100</v>
      </c>
      <c r="AD2615" s="5" t="s">
        <v>42</v>
      </c>
      <c r="AE2615" s="5" t="s">
        <v>42</v>
      </c>
      <c r="AF2615" s="7">
        <v>19988085</v>
      </c>
      <c r="AG2615" s="7">
        <v>19988085</v>
      </c>
      <c r="AH2615" s="7">
        <v>19988085</v>
      </c>
      <c r="AI2615" s="8">
        <v>45.2</v>
      </c>
      <c r="AJ2615" s="7">
        <v>70</v>
      </c>
      <c r="AK2615" s="7">
        <v>9033661</v>
      </c>
      <c r="AL2615" s="6">
        <v>187.087119</v>
      </c>
      <c r="AM2615" s="7" t="s">
        <v>42</v>
      </c>
      <c r="AN2615" s="5" t="s">
        <v>42</v>
      </c>
    </row>
    <row r="2616" spans="1:40" x14ac:dyDescent="0.3">
      <c r="A2616" s="4" t="s">
        <v>2665</v>
      </c>
      <c r="B2616" s="2">
        <v>4552929</v>
      </c>
      <c r="C2616" s="1" t="s">
        <v>54</v>
      </c>
      <c r="D2616" s="5">
        <v>408.97447748000002</v>
      </c>
      <c r="E2616" s="6">
        <v>580.93347700000004</v>
      </c>
      <c r="F2616" s="6" t="s">
        <v>42</v>
      </c>
      <c r="G2616" s="5">
        <v>0.8</v>
      </c>
      <c r="H2616" s="5">
        <v>9.4706930000000007</v>
      </c>
      <c r="I2616" s="5">
        <v>0.8</v>
      </c>
      <c r="J2616" s="5">
        <v>9.4706930000000007</v>
      </c>
      <c r="K2616" s="5" t="s">
        <v>799</v>
      </c>
      <c r="L2616" s="5">
        <v>3.96077849</v>
      </c>
      <c r="M2616" s="5">
        <v>8.2589839999999999</v>
      </c>
      <c r="N2616" s="5" t="s">
        <v>42</v>
      </c>
      <c r="O2616" s="5" t="s">
        <v>42</v>
      </c>
      <c r="P2616" s="5">
        <v>0.94473300000000004</v>
      </c>
      <c r="Q2616" s="5">
        <v>3.9279860000000002</v>
      </c>
      <c r="R2616" s="5">
        <v>3.9279860000000002</v>
      </c>
      <c r="S2616" s="1" t="s">
        <v>45</v>
      </c>
      <c r="T2616" s="7">
        <v>604661</v>
      </c>
      <c r="U2616" s="7">
        <v>615268</v>
      </c>
      <c r="V2616" s="7">
        <v>585206</v>
      </c>
      <c r="W2616" s="7">
        <v>426730</v>
      </c>
      <c r="X2616" s="7">
        <v>614918</v>
      </c>
      <c r="Y2616" s="7">
        <v>614539</v>
      </c>
      <c r="Z2616" s="7">
        <v>615928</v>
      </c>
      <c r="AA2616" s="7">
        <v>604661</v>
      </c>
      <c r="AB2616" s="5">
        <v>70.683999999999997</v>
      </c>
      <c r="AC2616" s="5">
        <v>70.444000000000003</v>
      </c>
      <c r="AD2616" s="5">
        <v>18.268000000000001</v>
      </c>
      <c r="AE2616" s="5">
        <v>17.132999999999999</v>
      </c>
      <c r="AF2616" s="7">
        <v>15340378</v>
      </c>
      <c r="AG2616" s="7">
        <v>11766868</v>
      </c>
      <c r="AH2616" s="7">
        <v>10603506</v>
      </c>
      <c r="AI2616" s="5">
        <v>37.97</v>
      </c>
      <c r="AJ2616" s="7">
        <v>132</v>
      </c>
      <c r="AK2616" s="7">
        <v>5824271</v>
      </c>
      <c r="AL2616" s="6">
        <v>155.27506399999999</v>
      </c>
      <c r="AM2616" s="7">
        <v>5778269</v>
      </c>
      <c r="AN2616" s="5">
        <v>37.667059999999999</v>
      </c>
    </row>
    <row r="2617" spans="1:40" x14ac:dyDescent="0.3">
      <c r="A2617" s="4" t="s">
        <v>2666</v>
      </c>
      <c r="B2617" s="2">
        <v>1021886</v>
      </c>
      <c r="C2617" s="1" t="s">
        <v>41</v>
      </c>
      <c r="D2617" s="5">
        <v>382.81503455000001</v>
      </c>
      <c r="E2617" s="6" t="s">
        <v>42</v>
      </c>
      <c r="F2617" s="6">
        <v>619.99803500000007</v>
      </c>
      <c r="G2617" s="8">
        <v>1.24</v>
      </c>
      <c r="H2617" s="5">
        <v>9.9034334763948504</v>
      </c>
      <c r="I2617" s="8">
        <v>1.24</v>
      </c>
      <c r="J2617" s="5">
        <v>9.9034334763948504</v>
      </c>
      <c r="K2617" s="5">
        <v>1.32614754907904</v>
      </c>
      <c r="L2617" s="5">
        <v>1.2760926515883899</v>
      </c>
      <c r="M2617" s="5">
        <v>7.9118810000000002</v>
      </c>
      <c r="N2617" s="5" t="s">
        <v>42</v>
      </c>
      <c r="O2617" s="5" t="s">
        <v>42</v>
      </c>
      <c r="P2617" s="5" t="s">
        <v>42</v>
      </c>
      <c r="Q2617" s="5" t="s">
        <v>42</v>
      </c>
      <c r="R2617" s="5" t="s">
        <v>42</v>
      </c>
      <c r="S2617" s="1" t="s">
        <v>49</v>
      </c>
      <c r="T2617" s="7">
        <v>143896</v>
      </c>
      <c r="U2617" s="7">
        <v>127041</v>
      </c>
      <c r="V2617" s="7">
        <v>112762</v>
      </c>
      <c r="W2617" s="7">
        <v>104011</v>
      </c>
      <c r="X2617" s="7">
        <v>148938</v>
      </c>
      <c r="Y2617" s="7">
        <v>147893</v>
      </c>
      <c r="Z2617" s="7">
        <v>145049</v>
      </c>
      <c r="AA2617" s="7">
        <v>143896</v>
      </c>
      <c r="AB2617" s="5" t="s">
        <v>42</v>
      </c>
      <c r="AC2617" s="5" t="s">
        <v>42</v>
      </c>
      <c r="AD2617" s="5" t="s">
        <v>42</v>
      </c>
      <c r="AE2617" s="5" t="s">
        <v>42</v>
      </c>
      <c r="AF2617" s="7">
        <v>8295017</v>
      </c>
      <c r="AG2617" s="7">
        <v>8294589</v>
      </c>
      <c r="AH2617" s="7">
        <v>8315186</v>
      </c>
      <c r="AI2617" s="5">
        <v>66.98</v>
      </c>
      <c r="AJ2617" s="7">
        <v>118</v>
      </c>
      <c r="AK2617" s="7">
        <v>5555718</v>
      </c>
      <c r="AL2617" s="6">
        <v>256.39638500000001</v>
      </c>
      <c r="AM2617" s="7">
        <v>7782233</v>
      </c>
      <c r="AN2617" s="5">
        <v>93.818169999999995</v>
      </c>
    </row>
    <row r="2618" spans="1:40" x14ac:dyDescent="0.3">
      <c r="A2618" s="4" t="s">
        <v>2667</v>
      </c>
      <c r="B2618" s="2">
        <v>4149049</v>
      </c>
      <c r="C2618" s="1" t="s">
        <v>41</v>
      </c>
      <c r="D2618" s="5">
        <v>421.35343945</v>
      </c>
      <c r="E2618" s="6">
        <v>2267.5864390000002</v>
      </c>
      <c r="F2618" s="6">
        <v>2267.5864390000002</v>
      </c>
      <c r="G2618" s="5">
        <v>0.75700000000000001</v>
      </c>
      <c r="H2618" s="5">
        <v>12.119289</v>
      </c>
      <c r="I2618" s="5">
        <v>0.75700000000000001</v>
      </c>
      <c r="J2618" s="5">
        <v>12.119289</v>
      </c>
      <c r="K2618" s="5" t="s">
        <v>799</v>
      </c>
      <c r="L2618" s="5">
        <v>0.37700840999999996</v>
      </c>
      <c r="M2618" s="5">
        <v>1.1769780000000001</v>
      </c>
      <c r="N2618" s="5">
        <v>4.7191349304064003</v>
      </c>
      <c r="O2618" s="5">
        <v>2.6771978870628899</v>
      </c>
      <c r="P2618" s="5">
        <v>0.90672399999999997</v>
      </c>
      <c r="Q2618" s="5">
        <v>4.3272839999999997</v>
      </c>
      <c r="R2618" s="5">
        <v>4.3272839999999997</v>
      </c>
      <c r="S2618" s="1" t="s">
        <v>49</v>
      </c>
      <c r="T2618" s="7">
        <v>2711877</v>
      </c>
      <c r="U2618" s="7">
        <v>3096545</v>
      </c>
      <c r="V2618" s="7">
        <v>3077608</v>
      </c>
      <c r="W2618" s="7">
        <v>2814956</v>
      </c>
      <c r="X2618" s="7">
        <v>2500857</v>
      </c>
      <c r="Y2618" s="7">
        <v>2538197</v>
      </c>
      <c r="Z2618" s="7">
        <v>2590891</v>
      </c>
      <c r="AA2618" s="7">
        <v>2711877</v>
      </c>
      <c r="AB2618" s="5">
        <v>51.686999999999998</v>
      </c>
      <c r="AC2618" s="8">
        <v>51.35</v>
      </c>
      <c r="AD2618" s="5">
        <v>23.158000000000001</v>
      </c>
      <c r="AE2618" s="8">
        <v>19.783999999999999</v>
      </c>
      <c r="AF2618" s="7">
        <v>44098408</v>
      </c>
      <c r="AG2618" s="7">
        <v>44098000</v>
      </c>
      <c r="AH2618" s="7">
        <v>43557000</v>
      </c>
      <c r="AI2618" s="5">
        <v>76.67</v>
      </c>
      <c r="AJ2618" s="7">
        <v>241</v>
      </c>
      <c r="AK2618" s="7">
        <v>33828983</v>
      </c>
      <c r="AL2618" s="6">
        <v>323.06678699999998</v>
      </c>
      <c r="AM2618" s="7">
        <v>29426761</v>
      </c>
      <c r="AN2618" s="5">
        <v>66.695920000000001</v>
      </c>
    </row>
    <row r="2619" spans="1:40" x14ac:dyDescent="0.3">
      <c r="A2619" s="4" t="s">
        <v>2668</v>
      </c>
      <c r="B2619" s="2">
        <v>4771139</v>
      </c>
      <c r="C2619" s="1" t="s">
        <v>54</v>
      </c>
      <c r="D2619" s="5">
        <v>421.59855850000002</v>
      </c>
      <c r="E2619" s="6">
        <v>275.635558</v>
      </c>
      <c r="F2619" s="6">
        <v>276.43055900000002</v>
      </c>
      <c r="G2619" s="5">
        <v>0.38</v>
      </c>
      <c r="H2619" s="5">
        <v>129.16666699999999</v>
      </c>
      <c r="I2619" s="5">
        <v>0.379</v>
      </c>
      <c r="J2619" s="5">
        <v>127.04918000000001</v>
      </c>
      <c r="K2619" s="5">
        <v>2.1536751399999998</v>
      </c>
      <c r="L2619" s="5">
        <v>1.99896827</v>
      </c>
      <c r="M2619" s="5">
        <v>7.5060529999999996</v>
      </c>
      <c r="N2619" s="5" t="s">
        <v>799</v>
      </c>
      <c r="O2619" s="5">
        <v>12.9647170937816</v>
      </c>
      <c r="P2619" s="5">
        <v>0.64518299999999995</v>
      </c>
      <c r="Q2619" s="5">
        <v>5.789447</v>
      </c>
      <c r="R2619" s="5">
        <v>5.789447</v>
      </c>
      <c r="S2619" s="1" t="s">
        <v>49</v>
      </c>
      <c r="T2619" s="7">
        <v>428708</v>
      </c>
      <c r="U2619" s="7">
        <v>315539</v>
      </c>
      <c r="V2619" s="7">
        <v>323269</v>
      </c>
      <c r="W2619" s="7">
        <v>356930</v>
      </c>
      <c r="X2619" s="7">
        <v>427221</v>
      </c>
      <c r="Y2619" s="7">
        <v>440353</v>
      </c>
      <c r="Z2619" s="7">
        <v>443120</v>
      </c>
      <c r="AA2619" s="7">
        <v>428708</v>
      </c>
      <c r="AB2619" s="5">
        <v>34.103999999999999</v>
      </c>
      <c r="AC2619" s="5">
        <v>32.456000000000003</v>
      </c>
      <c r="AD2619" s="5">
        <v>13.683</v>
      </c>
      <c r="AE2619" s="8">
        <v>11.026999999999999</v>
      </c>
      <c r="AF2619" s="7">
        <v>27225000</v>
      </c>
      <c r="AG2619" s="7">
        <v>27012326</v>
      </c>
      <c r="AH2619" s="7">
        <v>27394000</v>
      </c>
      <c r="AI2619" s="5">
        <v>34.93</v>
      </c>
      <c r="AJ2619" s="7">
        <v>128</v>
      </c>
      <c r="AK2619" s="7">
        <v>9500638</v>
      </c>
      <c r="AL2619" s="6">
        <v>147.25988899999999</v>
      </c>
      <c r="AM2619" s="7">
        <v>21147428</v>
      </c>
      <c r="AN2619" s="5">
        <v>77.748159999999999</v>
      </c>
    </row>
    <row r="2620" spans="1:40" x14ac:dyDescent="0.3">
      <c r="A2620" s="4" t="s">
        <v>2669</v>
      </c>
      <c r="B2620" s="2">
        <v>4984563</v>
      </c>
      <c r="C2620" s="1" t="s">
        <v>41</v>
      </c>
      <c r="D2620" s="5">
        <v>408.7120291</v>
      </c>
      <c r="E2620" s="6">
        <v>478.04302899999999</v>
      </c>
      <c r="F2620" s="6" t="s">
        <v>42</v>
      </c>
      <c r="G2620" s="8">
        <v>1.1100000000000001</v>
      </c>
      <c r="H2620" s="5">
        <v>15.94045</v>
      </c>
      <c r="I2620" s="8">
        <v>1.1100000000000001</v>
      </c>
      <c r="J2620" s="5">
        <v>15.94045</v>
      </c>
      <c r="K2620" s="5">
        <v>1.6134367299999999</v>
      </c>
      <c r="L2620" s="5">
        <v>1.6134367299999999</v>
      </c>
      <c r="M2620" s="5">
        <v>21.24879</v>
      </c>
      <c r="N2620" s="5" t="s">
        <v>42</v>
      </c>
      <c r="O2620" s="5" t="s">
        <v>42</v>
      </c>
      <c r="P2620" s="5">
        <v>1.4600029999999999</v>
      </c>
      <c r="Q2620" s="5">
        <v>8.0910419999999998</v>
      </c>
      <c r="R2620" s="5">
        <v>8.0910419999999998</v>
      </c>
      <c r="S2620" s="1" t="s">
        <v>49</v>
      </c>
      <c r="T2620" s="7">
        <v>285943</v>
      </c>
      <c r="U2620" s="7">
        <v>202114</v>
      </c>
      <c r="V2620" s="7">
        <v>155934</v>
      </c>
      <c r="W2620" s="7">
        <v>179731</v>
      </c>
      <c r="X2620" s="7">
        <v>327426</v>
      </c>
      <c r="Y2620" s="7">
        <v>311459</v>
      </c>
      <c r="Z2620" s="7">
        <v>297715</v>
      </c>
      <c r="AA2620" s="7">
        <v>285943</v>
      </c>
      <c r="AB2620" s="5">
        <v>14.526999999999999</v>
      </c>
      <c r="AC2620" s="5">
        <v>21.617000000000001</v>
      </c>
      <c r="AD2620" s="8">
        <v>11.606999999999999</v>
      </c>
      <c r="AE2620" s="5">
        <v>18.045000000000002</v>
      </c>
      <c r="AF2620" s="7">
        <v>9307550</v>
      </c>
      <c r="AG2620" s="7">
        <v>9237953</v>
      </c>
      <c r="AH2620" s="7">
        <v>9088245</v>
      </c>
      <c r="AI2620" s="5">
        <v>75.14</v>
      </c>
      <c r="AJ2620" s="7">
        <v>142</v>
      </c>
      <c r="AK2620" s="7">
        <v>6995915</v>
      </c>
      <c r="AL2620" s="6">
        <v>307.12066800000002</v>
      </c>
      <c r="AM2620" s="7">
        <v>8085868</v>
      </c>
      <c r="AN2620" s="5">
        <v>86.850790000000003</v>
      </c>
    </row>
    <row r="2621" spans="1:40" x14ac:dyDescent="0.3">
      <c r="A2621" s="4" t="s">
        <v>2670</v>
      </c>
      <c r="B2621" s="2">
        <v>4535035</v>
      </c>
      <c r="C2621" s="1" t="s">
        <v>41</v>
      </c>
      <c r="D2621" s="5">
        <v>406.60753696</v>
      </c>
      <c r="E2621" s="6">
        <v>45.677536000000003</v>
      </c>
      <c r="F2621" s="6" t="s">
        <v>42</v>
      </c>
      <c r="G2621" s="5">
        <v>0</v>
      </c>
      <c r="H2621" s="5" t="s">
        <v>42</v>
      </c>
      <c r="I2621" s="5">
        <v>0</v>
      </c>
      <c r="J2621" s="5" t="s">
        <v>42</v>
      </c>
      <c r="K2621" s="5">
        <v>0.99030714000000009</v>
      </c>
      <c r="L2621" s="5">
        <v>0.55140126</v>
      </c>
      <c r="M2621" s="5">
        <v>8.6354380000000006</v>
      </c>
      <c r="N2621" s="5" t="s">
        <v>42</v>
      </c>
      <c r="O2621" s="5" t="s">
        <v>42</v>
      </c>
      <c r="P2621" s="5">
        <v>7.5758000000000006E-2</v>
      </c>
      <c r="Q2621" s="5">
        <v>0.89044800000000002</v>
      </c>
      <c r="R2621" s="5">
        <v>0.89044800000000002</v>
      </c>
      <c r="S2621" s="1" t="s">
        <v>49</v>
      </c>
      <c r="T2621" s="7">
        <v>743155</v>
      </c>
      <c r="U2621" s="7">
        <v>640256</v>
      </c>
      <c r="V2621" s="7">
        <v>478498</v>
      </c>
      <c r="W2621" s="7">
        <v>328063</v>
      </c>
      <c r="X2621" s="7">
        <v>602939</v>
      </c>
      <c r="Y2621" s="7">
        <v>686046</v>
      </c>
      <c r="Z2621" s="7">
        <v>755825</v>
      </c>
      <c r="AA2621" s="7">
        <v>743155</v>
      </c>
      <c r="AB2621" s="5">
        <v>36.652000000000001</v>
      </c>
      <c r="AC2621" s="5">
        <v>33.671999999999997</v>
      </c>
      <c r="AD2621" s="5">
        <v>18.763999999999999</v>
      </c>
      <c r="AE2621" s="8">
        <v>8.2829999999999995</v>
      </c>
      <c r="AF2621" s="7">
        <v>46935927</v>
      </c>
      <c r="AG2621" s="7">
        <v>48733540</v>
      </c>
      <c r="AH2621" s="7">
        <v>47392072</v>
      </c>
      <c r="AI2621" s="5">
        <v>64.52</v>
      </c>
      <c r="AJ2621" s="7">
        <v>171</v>
      </c>
      <c r="AK2621" s="7">
        <v>30936149</v>
      </c>
      <c r="AL2621" s="6">
        <v>262.33854300000002</v>
      </c>
      <c r="AM2621" s="7">
        <v>47513969</v>
      </c>
      <c r="AN2621" s="5">
        <v>99.09272</v>
      </c>
    </row>
    <row r="2622" spans="1:40" x14ac:dyDescent="0.3">
      <c r="A2622" s="4" t="s">
        <v>2671</v>
      </c>
      <c r="B2622" s="2">
        <v>4994983</v>
      </c>
      <c r="C2622" s="1" t="s">
        <v>54</v>
      </c>
      <c r="D2622" s="5">
        <v>371.58634727999998</v>
      </c>
      <c r="E2622" s="6">
        <v>776.06834700000002</v>
      </c>
      <c r="F2622" s="6" t="s">
        <v>42</v>
      </c>
      <c r="G2622" s="5">
        <v>0.217</v>
      </c>
      <c r="H2622" s="5">
        <v>3.8795989999999998</v>
      </c>
      <c r="I2622" s="5">
        <v>0.217</v>
      </c>
      <c r="J2622" s="5">
        <v>3.8795989999999998</v>
      </c>
      <c r="K2622" s="5">
        <v>0.45019405000000001</v>
      </c>
      <c r="L2622" s="5">
        <v>0.45019405000000001</v>
      </c>
      <c r="M2622" s="5" t="s">
        <v>799</v>
      </c>
      <c r="N2622" s="5" t="s">
        <v>42</v>
      </c>
      <c r="O2622" s="5" t="s">
        <v>42</v>
      </c>
      <c r="P2622" s="5">
        <v>2.4371710000000002</v>
      </c>
      <c r="Q2622" s="5">
        <v>4.3257659999999998</v>
      </c>
      <c r="R2622" s="5">
        <v>4.3257659999999998</v>
      </c>
      <c r="S2622" s="1" t="s">
        <v>49</v>
      </c>
      <c r="T2622" s="7">
        <v>284401</v>
      </c>
      <c r="U2622" s="7">
        <v>349718</v>
      </c>
      <c r="V2622" s="7">
        <v>329031</v>
      </c>
      <c r="W2622" s="7">
        <v>198158</v>
      </c>
      <c r="X2622" s="7">
        <v>318430</v>
      </c>
      <c r="Y2622" s="7">
        <v>307156</v>
      </c>
      <c r="Z2622" s="7">
        <v>299225</v>
      </c>
      <c r="AA2622" s="7">
        <v>284401</v>
      </c>
      <c r="AB2622" s="8">
        <v>61.23</v>
      </c>
      <c r="AC2622" s="5">
        <v>65.376000000000005</v>
      </c>
      <c r="AD2622" s="5">
        <v>52.005000000000003</v>
      </c>
      <c r="AE2622" s="5">
        <v>56.341000000000001</v>
      </c>
      <c r="AF2622" s="7">
        <v>106777686</v>
      </c>
      <c r="AG2622" s="7">
        <v>106770420</v>
      </c>
      <c r="AH2622" s="7">
        <v>111607828</v>
      </c>
      <c r="AI2622" s="5">
        <v>29.55</v>
      </c>
      <c r="AJ2622" s="7">
        <v>158</v>
      </c>
      <c r="AK2622" s="7">
        <v>31547529</v>
      </c>
      <c r="AL2622" s="6">
        <v>109.7854</v>
      </c>
      <c r="AM2622" s="7">
        <v>57693909</v>
      </c>
      <c r="AN2622" s="8">
        <v>54.031799999999997</v>
      </c>
    </row>
    <row r="2623" spans="1:40" x14ac:dyDescent="0.3">
      <c r="A2623" s="4" t="s">
        <v>2672</v>
      </c>
      <c r="B2623" s="2">
        <v>6533459</v>
      </c>
      <c r="C2623" s="1" t="s">
        <v>54</v>
      </c>
      <c r="D2623" s="5">
        <v>349.55358975000001</v>
      </c>
      <c r="E2623" s="6">
        <v>1185.3035890000001</v>
      </c>
      <c r="F2623" s="6" t="s">
        <v>42</v>
      </c>
      <c r="G2623" s="5">
        <v>3.7999999999999999E-2</v>
      </c>
      <c r="H2623" s="5">
        <v>96.206896999999998</v>
      </c>
      <c r="I2623" s="5">
        <v>3.7999999999999999E-2</v>
      </c>
      <c r="J2623" s="5">
        <v>96.206896999999998</v>
      </c>
      <c r="K2623" s="5" t="s">
        <v>799</v>
      </c>
      <c r="L2623" s="5">
        <v>3.9388235300000001</v>
      </c>
      <c r="M2623" s="5">
        <v>1.8910979999999999</v>
      </c>
      <c r="N2623" s="5" t="s">
        <v>42</v>
      </c>
      <c r="O2623" s="5" t="s">
        <v>42</v>
      </c>
      <c r="P2623" s="5">
        <v>2.9271669999999999</v>
      </c>
      <c r="Q2623" s="5">
        <v>19.546885</v>
      </c>
      <c r="R2623" s="5">
        <v>19.546885</v>
      </c>
      <c r="S2623" s="1" t="s">
        <v>49</v>
      </c>
      <c r="T2623" s="7">
        <v>259813</v>
      </c>
      <c r="U2623" s="7">
        <v>595673</v>
      </c>
      <c r="V2623" s="7">
        <v>664232</v>
      </c>
      <c r="W2623" s="7">
        <v>336638</v>
      </c>
      <c r="X2623" s="7">
        <v>404932</v>
      </c>
      <c r="Y2623" s="7">
        <v>368472</v>
      </c>
      <c r="Z2623" s="7">
        <v>326316</v>
      </c>
      <c r="AA2623" s="7">
        <v>259813</v>
      </c>
      <c r="AB2623" s="5">
        <v>101.07299999999999</v>
      </c>
      <c r="AC2623" s="5">
        <v>92.614000000000004</v>
      </c>
      <c r="AD2623" s="5">
        <v>-14.452999999999999</v>
      </c>
      <c r="AE2623" s="5">
        <v>13.698</v>
      </c>
      <c r="AF2623" s="7">
        <v>41780458</v>
      </c>
      <c r="AG2623" s="7">
        <v>41621984</v>
      </c>
      <c r="AH2623" s="7">
        <v>34369805</v>
      </c>
      <c r="AI2623" s="5">
        <v>54.59</v>
      </c>
      <c r="AJ2623" s="7">
        <v>82</v>
      </c>
      <c r="AK2623" s="7">
        <v>22799283</v>
      </c>
      <c r="AL2623" s="6">
        <v>190.82999799999999</v>
      </c>
      <c r="AM2623" s="7">
        <v>37019690</v>
      </c>
      <c r="AN2623" s="5">
        <v>88.643010000000004</v>
      </c>
    </row>
    <row r="2624" spans="1:40" x14ac:dyDescent="0.3">
      <c r="A2624" s="4" t="s">
        <v>2673</v>
      </c>
      <c r="B2624" s="2">
        <v>4273759</v>
      </c>
      <c r="C2624" s="1" t="s">
        <v>41</v>
      </c>
      <c r="D2624" s="5">
        <v>433.18618559999999</v>
      </c>
      <c r="E2624" s="6">
        <v>1810.543185</v>
      </c>
      <c r="F2624" s="6" t="s">
        <v>42</v>
      </c>
      <c r="G2624" s="5">
        <v>-0.26300000000000001</v>
      </c>
      <c r="H2624" s="5" t="s">
        <v>799</v>
      </c>
      <c r="I2624" s="5">
        <v>-0.26300000000000001</v>
      </c>
      <c r="J2624" s="5" t="s">
        <v>799</v>
      </c>
      <c r="K2624" s="5">
        <v>0.9375</v>
      </c>
      <c r="L2624" s="5">
        <v>0.83829237000000001</v>
      </c>
      <c r="M2624" s="5" t="s">
        <v>799</v>
      </c>
      <c r="N2624" s="5" t="s">
        <v>42</v>
      </c>
      <c r="O2624" s="5" t="s">
        <v>42</v>
      </c>
      <c r="P2624" s="5">
        <v>0.89389700000000005</v>
      </c>
      <c r="Q2624" s="5">
        <v>14.395009999999999</v>
      </c>
      <c r="R2624" s="5">
        <v>14.395009999999999</v>
      </c>
      <c r="S2624" s="1" t="s">
        <v>49</v>
      </c>
      <c r="T2624" s="7">
        <v>1993844</v>
      </c>
      <c r="U2624" s="7">
        <v>2280937</v>
      </c>
      <c r="V2624" s="7">
        <v>1803255</v>
      </c>
      <c r="W2624" s="7">
        <v>1423140</v>
      </c>
      <c r="X2624" s="7">
        <v>2025449</v>
      </c>
      <c r="Y2624" s="7">
        <v>1994129</v>
      </c>
      <c r="Z2624" s="7">
        <v>2024608</v>
      </c>
      <c r="AA2624" s="7">
        <v>1993844</v>
      </c>
      <c r="AB2624" s="8">
        <v>4.7119999999999997</v>
      </c>
      <c r="AC2624" s="8">
        <v>11.669</v>
      </c>
      <c r="AD2624" s="5">
        <v>-1.5880000000000001</v>
      </c>
      <c r="AE2624" s="8">
        <v>5.7939999999999996</v>
      </c>
      <c r="AF2624" s="7">
        <v>66849720</v>
      </c>
      <c r="AG2624" s="7">
        <v>66849946</v>
      </c>
      <c r="AH2624" s="7">
        <v>66470639</v>
      </c>
      <c r="AI2624" s="8">
        <v>74.2</v>
      </c>
      <c r="AJ2624" s="7">
        <v>156</v>
      </c>
      <c r="AK2624" s="7">
        <v>49604092</v>
      </c>
      <c r="AL2624" s="6">
        <v>321.43451599999997</v>
      </c>
      <c r="AM2624" s="7">
        <v>59617087</v>
      </c>
      <c r="AN2624" s="5">
        <v>89.180760000000006</v>
      </c>
    </row>
    <row r="2625" spans="1:40" x14ac:dyDescent="0.3">
      <c r="A2625" s="4" t="s">
        <v>2674</v>
      </c>
      <c r="B2625" s="2">
        <v>111690747</v>
      </c>
      <c r="C2625" s="1" t="s">
        <v>54</v>
      </c>
      <c r="D2625" s="5">
        <v>422.46760824</v>
      </c>
      <c r="E2625" s="6">
        <v>459.91459800000001</v>
      </c>
      <c r="F2625" s="6" t="s">
        <v>42</v>
      </c>
      <c r="G2625" s="5" t="s">
        <v>42</v>
      </c>
      <c r="H2625" s="5" t="s">
        <v>42</v>
      </c>
      <c r="I2625" s="5" t="s">
        <v>42</v>
      </c>
      <c r="J2625" s="5" t="s">
        <v>42</v>
      </c>
      <c r="K2625" s="5" t="s">
        <v>42</v>
      </c>
      <c r="L2625" s="5" t="s">
        <v>42</v>
      </c>
      <c r="M2625" s="5" t="s">
        <v>42</v>
      </c>
      <c r="N2625" s="5" t="s">
        <v>42</v>
      </c>
      <c r="O2625" s="5" t="s">
        <v>42</v>
      </c>
      <c r="P2625" s="5" t="s">
        <v>42</v>
      </c>
      <c r="Q2625" s="5" t="s">
        <v>42</v>
      </c>
      <c r="R2625" s="5" t="s">
        <v>42</v>
      </c>
      <c r="S2625" s="1" t="s">
        <v>49</v>
      </c>
      <c r="T2625" s="7" t="s">
        <v>42</v>
      </c>
      <c r="U2625" s="7" t="s">
        <v>42</v>
      </c>
      <c r="V2625" s="7" t="s">
        <v>42</v>
      </c>
      <c r="W2625" s="7" t="s">
        <v>42</v>
      </c>
      <c r="X2625" s="7" t="s">
        <v>42</v>
      </c>
      <c r="Y2625" s="7" t="s">
        <v>42</v>
      </c>
      <c r="Z2625" s="7" t="s">
        <v>42</v>
      </c>
      <c r="AA2625" s="7" t="s">
        <v>42</v>
      </c>
      <c r="AB2625" s="5" t="s">
        <v>42</v>
      </c>
      <c r="AC2625" s="5" t="s">
        <v>42</v>
      </c>
      <c r="AD2625" s="5" t="s">
        <v>42</v>
      </c>
      <c r="AE2625" s="5" t="s">
        <v>42</v>
      </c>
      <c r="AF2625" s="7" t="s">
        <v>42</v>
      </c>
      <c r="AG2625" s="7" t="s">
        <v>42</v>
      </c>
      <c r="AH2625" s="7" t="s">
        <v>42</v>
      </c>
      <c r="AI2625" s="5">
        <v>83.44</v>
      </c>
      <c r="AJ2625" s="7">
        <v>15</v>
      </c>
      <c r="AK2625" s="7">
        <v>16882824</v>
      </c>
      <c r="AL2625" s="6">
        <v>352.51336500000002</v>
      </c>
      <c r="AM2625" s="7" t="s">
        <v>42</v>
      </c>
      <c r="AN2625" s="5" t="s">
        <v>42</v>
      </c>
    </row>
    <row r="2626" spans="1:40" x14ac:dyDescent="0.3">
      <c r="A2626" s="4" t="s">
        <v>2675</v>
      </c>
      <c r="B2626" s="2">
        <v>4104267</v>
      </c>
      <c r="C2626" s="1" t="s">
        <v>41</v>
      </c>
      <c r="D2626" s="5">
        <v>409.54728122</v>
      </c>
      <c r="E2626" s="6">
        <v>525.84328100000005</v>
      </c>
      <c r="F2626" s="6">
        <v>605.27228100000002</v>
      </c>
      <c r="G2626" s="5">
        <v>-7.0999999999999994E-2</v>
      </c>
      <c r="H2626" s="5" t="s">
        <v>799</v>
      </c>
      <c r="I2626" s="5">
        <v>-7.0999999999999994E-2</v>
      </c>
      <c r="J2626" s="5" t="s">
        <v>799</v>
      </c>
      <c r="K2626" s="5" t="s">
        <v>799</v>
      </c>
      <c r="L2626" s="5">
        <v>1.8215613400000001</v>
      </c>
      <c r="M2626" s="5">
        <v>46.465516999999998</v>
      </c>
      <c r="N2626" s="5" t="s">
        <v>799</v>
      </c>
      <c r="O2626" s="5" t="s">
        <v>799</v>
      </c>
      <c r="P2626" s="5">
        <v>0.91661599999999999</v>
      </c>
      <c r="Q2626" s="5">
        <v>13.587681999999999</v>
      </c>
      <c r="R2626" s="5">
        <v>13.587681999999999</v>
      </c>
      <c r="S2626" s="1" t="s">
        <v>47</v>
      </c>
      <c r="T2626" s="7">
        <v>564222</v>
      </c>
      <c r="U2626" s="7">
        <v>527971</v>
      </c>
      <c r="V2626" s="7">
        <v>222609</v>
      </c>
      <c r="W2626" s="7">
        <v>130786</v>
      </c>
      <c r="X2626" s="7">
        <v>573679</v>
      </c>
      <c r="Y2626" s="7">
        <v>564222</v>
      </c>
      <c r="Z2626" s="7">
        <v>551325</v>
      </c>
      <c r="AA2626" s="7">
        <v>547099</v>
      </c>
      <c r="AB2626" s="5">
        <v>21.587</v>
      </c>
      <c r="AC2626" s="5">
        <v>22.288</v>
      </c>
      <c r="AD2626" s="8">
        <v>5.2809999999999997</v>
      </c>
      <c r="AE2626" s="8">
        <v>5.516</v>
      </c>
      <c r="AF2626" s="7">
        <v>62266098</v>
      </c>
      <c r="AG2626" s="7">
        <v>62187297</v>
      </c>
      <c r="AH2626" s="7">
        <v>61111420</v>
      </c>
      <c r="AI2626" s="5">
        <v>20.16</v>
      </c>
      <c r="AJ2626" s="7">
        <v>22</v>
      </c>
      <c r="AK2626" s="7">
        <v>15321767</v>
      </c>
      <c r="AL2626" s="6">
        <v>82.584323999999995</v>
      </c>
      <c r="AM2626" s="7">
        <v>43336433</v>
      </c>
      <c r="AN2626" s="5">
        <v>57.034529999999997</v>
      </c>
    </row>
    <row r="2627" spans="1:40" x14ac:dyDescent="0.3">
      <c r="A2627" s="4" t="s">
        <v>2676</v>
      </c>
      <c r="B2627" s="2">
        <v>4208452</v>
      </c>
      <c r="C2627" s="1" t="s">
        <v>41</v>
      </c>
      <c r="D2627" s="5">
        <v>371.25739759999999</v>
      </c>
      <c r="E2627" s="6" t="s">
        <v>42</v>
      </c>
      <c r="F2627" s="6">
        <v>468.73139800000007</v>
      </c>
      <c r="G2627" s="8">
        <v>1.18</v>
      </c>
      <c r="H2627" s="5">
        <v>10.1929046563193</v>
      </c>
      <c r="I2627" s="8">
        <v>1.18</v>
      </c>
      <c r="J2627" s="5">
        <v>10.1929046563193</v>
      </c>
      <c r="K2627" s="5">
        <v>1.2041944543512999</v>
      </c>
      <c r="L2627" s="5">
        <v>0.942940269434976</v>
      </c>
      <c r="M2627" s="5">
        <v>7.4590300000000003</v>
      </c>
      <c r="N2627" s="5" t="s">
        <v>42</v>
      </c>
      <c r="O2627" s="5" t="s">
        <v>42</v>
      </c>
      <c r="P2627" s="5" t="s">
        <v>42</v>
      </c>
      <c r="Q2627" s="5" t="s">
        <v>42</v>
      </c>
      <c r="R2627" s="5" t="s">
        <v>42</v>
      </c>
      <c r="S2627" s="1" t="s">
        <v>49</v>
      </c>
      <c r="T2627" s="7">
        <v>135355</v>
      </c>
      <c r="U2627" s="7">
        <v>131874</v>
      </c>
      <c r="V2627" s="7">
        <v>116047</v>
      </c>
      <c r="W2627" s="7">
        <v>106516</v>
      </c>
      <c r="X2627" s="7">
        <v>132439</v>
      </c>
      <c r="Y2627" s="7">
        <v>132273</v>
      </c>
      <c r="Z2627" s="7">
        <v>132882</v>
      </c>
      <c r="AA2627" s="7">
        <v>135355</v>
      </c>
      <c r="AB2627" s="5" t="s">
        <v>42</v>
      </c>
      <c r="AC2627" s="5" t="s">
        <v>42</v>
      </c>
      <c r="AD2627" s="5" t="s">
        <v>42</v>
      </c>
      <c r="AE2627" s="5" t="s">
        <v>42</v>
      </c>
      <c r="AF2627" s="7">
        <v>8070539</v>
      </c>
      <c r="AG2627" s="7">
        <v>8081344</v>
      </c>
      <c r="AH2627" s="7">
        <v>8163655</v>
      </c>
      <c r="AI2627" s="5">
        <v>36.01</v>
      </c>
      <c r="AJ2627" s="7">
        <v>108</v>
      </c>
      <c r="AK2627" s="7">
        <v>2908117</v>
      </c>
      <c r="AL2627" s="6">
        <v>133.686138</v>
      </c>
      <c r="AM2627" s="7">
        <v>6160373</v>
      </c>
      <c r="AN2627" s="5">
        <v>76.279250000000005</v>
      </c>
    </row>
    <row r="2628" spans="1:40" x14ac:dyDescent="0.3">
      <c r="A2628" s="4" t="s">
        <v>2677</v>
      </c>
      <c r="B2628" s="2">
        <v>5721527</v>
      </c>
      <c r="C2628" s="1" t="s">
        <v>54</v>
      </c>
      <c r="D2628" s="5">
        <v>385.43087248</v>
      </c>
      <c r="E2628" s="6">
        <v>645.87133200000005</v>
      </c>
      <c r="F2628" s="6" t="s">
        <v>42</v>
      </c>
      <c r="G2628" s="5">
        <v>0.16900000000000001</v>
      </c>
      <c r="H2628" s="5">
        <v>31.835443000000001</v>
      </c>
      <c r="I2628" s="5">
        <v>0.16900000000000001</v>
      </c>
      <c r="J2628" s="5">
        <v>31.835443000000001</v>
      </c>
      <c r="K2628" s="5">
        <v>0.84937521000000005</v>
      </c>
      <c r="L2628" s="5">
        <v>0.84937521000000005</v>
      </c>
      <c r="M2628" s="5">
        <v>11.152993</v>
      </c>
      <c r="N2628" s="5" t="s">
        <v>42</v>
      </c>
      <c r="O2628" s="5" t="s">
        <v>42</v>
      </c>
      <c r="P2628" s="5">
        <v>21.889113999999999</v>
      </c>
      <c r="Q2628" s="5" t="s">
        <v>42</v>
      </c>
      <c r="R2628" s="5" t="s">
        <v>42</v>
      </c>
      <c r="S2628" s="1" t="s">
        <v>80</v>
      </c>
      <c r="T2628" s="7">
        <v>29258.373</v>
      </c>
      <c r="U2628" s="7">
        <v>29137.429</v>
      </c>
      <c r="V2628" s="7">
        <v>32371.02</v>
      </c>
      <c r="W2628" s="7">
        <v>33737.538999999997</v>
      </c>
      <c r="X2628" s="7">
        <v>29506.508000000002</v>
      </c>
      <c r="Y2628" s="7">
        <v>29382.44</v>
      </c>
      <c r="Z2628" s="7">
        <v>29258.373</v>
      </c>
      <c r="AA2628" s="7">
        <v>29098.177</v>
      </c>
      <c r="AB2628" s="8">
        <v>100</v>
      </c>
      <c r="AC2628" s="8">
        <v>100</v>
      </c>
      <c r="AD2628" s="5" t="s">
        <v>42</v>
      </c>
      <c r="AE2628" s="5" t="s">
        <v>42</v>
      </c>
      <c r="AF2628" s="7">
        <v>38313208</v>
      </c>
      <c r="AG2628" s="7">
        <v>38313208</v>
      </c>
      <c r="AH2628" s="7">
        <v>39147085</v>
      </c>
      <c r="AI2628" s="5">
        <v>28.26</v>
      </c>
      <c r="AJ2628" s="7">
        <v>61</v>
      </c>
      <c r="AK2628" s="7">
        <v>10827567</v>
      </c>
      <c r="AL2628" s="6">
        <v>108.925324</v>
      </c>
      <c r="AM2628" s="7" t="s">
        <v>42</v>
      </c>
      <c r="AN2628" s="5" t="s">
        <v>42</v>
      </c>
    </row>
    <row r="2629" spans="1:40" x14ac:dyDescent="0.3">
      <c r="A2629" s="4" t="s">
        <v>2678</v>
      </c>
      <c r="B2629" s="2">
        <v>105664685</v>
      </c>
      <c r="C2629" s="1" t="s">
        <v>41</v>
      </c>
      <c r="D2629" s="5">
        <v>383.90029561</v>
      </c>
      <c r="E2629" s="6">
        <v>551.28829499999995</v>
      </c>
      <c r="F2629" s="6" t="s">
        <v>42</v>
      </c>
      <c r="G2629" s="5">
        <v>-0.111</v>
      </c>
      <c r="H2629" s="5" t="s">
        <v>799</v>
      </c>
      <c r="I2629" s="5">
        <v>-8.3000000000000004E-2</v>
      </c>
      <c r="J2629" s="5" t="s">
        <v>799</v>
      </c>
      <c r="K2629" s="5">
        <v>8.4099153599999994</v>
      </c>
      <c r="L2629" s="5">
        <v>0.94369063999999991</v>
      </c>
      <c r="M2629" s="5">
        <v>36.605263000000001</v>
      </c>
      <c r="N2629" s="5" t="s">
        <v>42</v>
      </c>
      <c r="O2629" s="5" t="s">
        <v>42</v>
      </c>
      <c r="P2629" s="5">
        <v>1.2215720000000001</v>
      </c>
      <c r="Q2629" s="5" t="s">
        <v>799</v>
      </c>
      <c r="R2629" s="5">
        <v>-14.019844000000001</v>
      </c>
      <c r="S2629" s="1" t="s">
        <v>49</v>
      </c>
      <c r="T2629" s="7">
        <v>457433</v>
      </c>
      <c r="U2629" s="7">
        <v>463292</v>
      </c>
      <c r="V2629" s="7">
        <v>472308</v>
      </c>
      <c r="W2629" s="7">
        <v>912427</v>
      </c>
      <c r="X2629" s="7">
        <v>451294</v>
      </c>
      <c r="Y2629" s="7">
        <v>453384</v>
      </c>
      <c r="Z2629" s="7">
        <v>455222</v>
      </c>
      <c r="AA2629" s="7">
        <v>457433</v>
      </c>
      <c r="AB2629" s="5">
        <v>63.481000000000002</v>
      </c>
      <c r="AC2629" s="5">
        <v>63.179000000000002</v>
      </c>
      <c r="AD2629" s="8">
        <v>5.0830000000000002</v>
      </c>
      <c r="AE2629" s="5">
        <v>-9.7430000000000003</v>
      </c>
      <c r="AF2629" s="7">
        <v>27587000</v>
      </c>
      <c r="AG2629" s="7">
        <v>27571000</v>
      </c>
      <c r="AH2629" s="7">
        <v>26534000</v>
      </c>
      <c r="AI2629" s="5">
        <v>72.33</v>
      </c>
      <c r="AJ2629" s="7">
        <v>331</v>
      </c>
      <c r="AK2629" s="7">
        <v>19962663</v>
      </c>
      <c r="AL2629" s="6">
        <v>277.68064199999998</v>
      </c>
      <c r="AM2629" s="7">
        <v>22241173</v>
      </c>
      <c r="AN2629" s="5">
        <v>80.587260000000001</v>
      </c>
    </row>
    <row r="2630" spans="1:40" x14ac:dyDescent="0.3">
      <c r="A2630" s="4" t="s">
        <v>2679</v>
      </c>
      <c r="B2630" s="2">
        <v>4049020</v>
      </c>
      <c r="C2630" s="1" t="s">
        <v>41</v>
      </c>
      <c r="D2630" s="5">
        <v>362.10782633999997</v>
      </c>
      <c r="E2630" s="6" t="s">
        <v>42</v>
      </c>
      <c r="F2630" s="6">
        <v>132.44282600000003</v>
      </c>
      <c r="G2630" s="8">
        <v>1.27</v>
      </c>
      <c r="H2630" s="5">
        <v>11.248421052631601</v>
      </c>
      <c r="I2630" s="8">
        <v>1.27</v>
      </c>
      <c r="J2630" s="5">
        <v>11.248421052631601</v>
      </c>
      <c r="K2630" s="5">
        <v>1.1299604414261502</v>
      </c>
      <c r="L2630" s="5">
        <v>1.12457400329306</v>
      </c>
      <c r="M2630" s="5">
        <v>9.6426639999999999</v>
      </c>
      <c r="N2630" s="5" t="s">
        <v>42</v>
      </c>
      <c r="O2630" s="5" t="s">
        <v>42</v>
      </c>
      <c r="P2630" s="5" t="s">
        <v>42</v>
      </c>
      <c r="Q2630" s="5" t="s">
        <v>42</v>
      </c>
      <c r="R2630" s="5" t="s">
        <v>42</v>
      </c>
      <c r="S2630" s="1" t="s">
        <v>49</v>
      </c>
      <c r="T2630" s="7">
        <v>107552</v>
      </c>
      <c r="U2630" s="7">
        <v>105386</v>
      </c>
      <c r="V2630" s="7">
        <v>95996</v>
      </c>
      <c r="W2630" s="7">
        <v>92167</v>
      </c>
      <c r="X2630" s="7">
        <v>107187</v>
      </c>
      <c r="Y2630" s="7">
        <v>105768</v>
      </c>
      <c r="Z2630" s="7">
        <v>106450</v>
      </c>
      <c r="AA2630" s="7">
        <v>107552</v>
      </c>
      <c r="AB2630" s="5" t="s">
        <v>42</v>
      </c>
      <c r="AC2630" s="5" t="s">
        <v>42</v>
      </c>
      <c r="AD2630" s="5" t="s">
        <v>42</v>
      </c>
      <c r="AE2630" s="5" t="s">
        <v>42</v>
      </c>
      <c r="AF2630" s="7">
        <v>6826120</v>
      </c>
      <c r="AG2630" s="7">
        <v>6886928</v>
      </c>
      <c r="AH2630" s="7">
        <v>7150685</v>
      </c>
      <c r="AI2630" s="5">
        <v>23.85</v>
      </c>
      <c r="AJ2630" s="7">
        <v>96</v>
      </c>
      <c r="AK2630" s="7">
        <v>1616119</v>
      </c>
      <c r="AL2630" s="6">
        <v>86.349238</v>
      </c>
      <c r="AM2630" s="7">
        <v>4655064</v>
      </c>
      <c r="AN2630" s="5">
        <v>68.68674</v>
      </c>
    </row>
    <row r="2631" spans="1:40" x14ac:dyDescent="0.3">
      <c r="A2631" s="4" t="s">
        <v>2680</v>
      </c>
      <c r="B2631" s="2">
        <v>4121452</v>
      </c>
      <c r="C2631" s="1" t="s">
        <v>41</v>
      </c>
      <c r="D2631" s="5">
        <v>355.39723184000002</v>
      </c>
      <c r="E2631" s="6">
        <v>699.37123099999997</v>
      </c>
      <c r="F2631" s="6">
        <v>699.37123199999996</v>
      </c>
      <c r="G2631" s="5">
        <v>-0.113</v>
      </c>
      <c r="H2631" s="5" t="s">
        <v>799</v>
      </c>
      <c r="I2631" s="5">
        <v>-0.113</v>
      </c>
      <c r="J2631" s="5" t="s">
        <v>799</v>
      </c>
      <c r="K2631" s="5" t="s">
        <v>799</v>
      </c>
      <c r="L2631" s="5">
        <v>3.2342449499999999</v>
      </c>
      <c r="M2631" s="5">
        <v>6.817043</v>
      </c>
      <c r="N2631" s="5" t="s">
        <v>799</v>
      </c>
      <c r="O2631" s="5" t="s">
        <v>799</v>
      </c>
      <c r="P2631" s="5">
        <v>0.97193700000000005</v>
      </c>
      <c r="Q2631" s="5">
        <v>18.860126999999999</v>
      </c>
      <c r="R2631" s="5">
        <v>18.860126999999999</v>
      </c>
      <c r="S2631" s="1" t="s">
        <v>98</v>
      </c>
      <c r="T2631" s="7">
        <v>728705</v>
      </c>
      <c r="U2631" s="7">
        <v>743938</v>
      </c>
      <c r="V2631" s="7">
        <v>638130</v>
      </c>
      <c r="W2631" s="7">
        <v>532344</v>
      </c>
      <c r="X2631" s="7">
        <v>719564</v>
      </c>
      <c r="Y2631" s="7">
        <v>723565</v>
      </c>
      <c r="Z2631" s="7">
        <v>728705</v>
      </c>
      <c r="AA2631" s="7">
        <v>733821</v>
      </c>
      <c r="AB2631" s="5">
        <v>69.135999999999996</v>
      </c>
      <c r="AC2631" s="5">
        <v>68.295000000000002</v>
      </c>
      <c r="AD2631" s="8">
        <v>1.6639999999999999</v>
      </c>
      <c r="AE2631" s="8">
        <v>2.9990000000000001</v>
      </c>
      <c r="AF2631" s="7">
        <v>130516596</v>
      </c>
      <c r="AG2631" s="7">
        <v>127962761</v>
      </c>
      <c r="AH2631" s="7">
        <v>121858602</v>
      </c>
      <c r="AI2631" s="5">
        <v>72.73</v>
      </c>
      <c r="AJ2631" s="7">
        <v>171</v>
      </c>
      <c r="AK2631" s="7">
        <v>95028868</v>
      </c>
      <c r="AL2631" s="6">
        <v>258.47852</v>
      </c>
      <c r="AM2631" s="7">
        <v>113079729</v>
      </c>
      <c r="AN2631" s="5">
        <v>86.544529999999995</v>
      </c>
    </row>
    <row r="2632" spans="1:40" x14ac:dyDescent="0.3">
      <c r="A2632" s="4" t="s">
        <v>2681</v>
      </c>
      <c r="B2632" s="2">
        <v>4964201</v>
      </c>
      <c r="C2632" s="1" t="s">
        <v>54</v>
      </c>
      <c r="D2632" s="5">
        <v>444.83415103999999</v>
      </c>
      <c r="E2632" s="6">
        <v>541.74315100000001</v>
      </c>
      <c r="F2632" s="6" t="s">
        <v>42</v>
      </c>
      <c r="G2632" s="5">
        <v>-1.3520000000000001</v>
      </c>
      <c r="H2632" s="5" t="s">
        <v>799</v>
      </c>
      <c r="I2632" s="5">
        <v>-1.3520000000000001</v>
      </c>
      <c r="J2632" s="5" t="s">
        <v>799</v>
      </c>
      <c r="K2632" s="5">
        <v>2.4278312399999997</v>
      </c>
      <c r="L2632" s="5">
        <v>2.0284477399999998</v>
      </c>
      <c r="M2632" s="5" t="s">
        <v>799</v>
      </c>
      <c r="N2632" s="5" t="s">
        <v>42</v>
      </c>
      <c r="O2632" s="5" t="s">
        <v>42</v>
      </c>
      <c r="P2632" s="5">
        <v>1.2202930000000001</v>
      </c>
      <c r="Q2632" s="5" t="s">
        <v>799</v>
      </c>
      <c r="R2632" s="5">
        <v>-6.9038690000000003</v>
      </c>
      <c r="S2632" s="1" t="s">
        <v>49</v>
      </c>
      <c r="T2632" s="7">
        <v>488069</v>
      </c>
      <c r="U2632" s="7">
        <v>538031</v>
      </c>
      <c r="V2632" s="7">
        <v>615639</v>
      </c>
      <c r="W2632" s="7">
        <v>557240</v>
      </c>
      <c r="X2632" s="7">
        <v>443945</v>
      </c>
      <c r="Y2632" s="7">
        <v>454796</v>
      </c>
      <c r="Z2632" s="7">
        <v>469738</v>
      </c>
      <c r="AA2632" s="7">
        <v>488069</v>
      </c>
      <c r="AB2632" s="5">
        <v>40.531999999999996</v>
      </c>
      <c r="AC2632" s="5">
        <v>39.322000000000003</v>
      </c>
      <c r="AD2632" s="5">
        <v>-12.336</v>
      </c>
      <c r="AE2632" s="5">
        <v>-22.315999999999999</v>
      </c>
      <c r="AF2632" s="7">
        <v>134826000</v>
      </c>
      <c r="AG2632" s="7">
        <v>133587000</v>
      </c>
      <c r="AH2632" s="7">
        <v>133575000</v>
      </c>
      <c r="AI2632" s="5">
        <v>55.06</v>
      </c>
      <c r="AJ2632" s="7">
        <v>272</v>
      </c>
      <c r="AK2632" s="7">
        <v>74678063</v>
      </c>
      <c r="AL2632" s="6">
        <v>244.94404599999999</v>
      </c>
      <c r="AM2632" s="7">
        <v>130791056</v>
      </c>
      <c r="AN2632" s="5">
        <v>96.439239999999998</v>
      </c>
    </row>
    <row r="2633" spans="1:40" x14ac:dyDescent="0.3">
      <c r="A2633" s="4" t="s">
        <v>2682</v>
      </c>
      <c r="B2633" s="2">
        <v>4333951</v>
      </c>
      <c r="C2633" s="1" t="s">
        <v>54</v>
      </c>
      <c r="D2633" s="5">
        <v>391.97809484999999</v>
      </c>
      <c r="E2633" s="6">
        <v>1569.3300939999999</v>
      </c>
      <c r="F2633" s="6">
        <v>1569.3300949999998</v>
      </c>
      <c r="G2633" s="5">
        <v>-19.25</v>
      </c>
      <c r="H2633" s="5" t="s">
        <v>799</v>
      </c>
      <c r="I2633" s="5">
        <v>-19.25</v>
      </c>
      <c r="J2633" s="5" t="s">
        <v>799</v>
      </c>
      <c r="K2633" s="5">
        <v>0.96865871999999997</v>
      </c>
      <c r="L2633" s="5">
        <v>0.71966216000000005</v>
      </c>
      <c r="M2633" s="5" t="s">
        <v>799</v>
      </c>
      <c r="N2633" s="5">
        <v>24.441905254168802</v>
      </c>
      <c r="O2633" s="5" t="s">
        <v>799</v>
      </c>
      <c r="P2633" s="5">
        <v>3.4807709999999998</v>
      </c>
      <c r="Q2633" s="5">
        <v>7.2793349999999997</v>
      </c>
      <c r="R2633" s="5">
        <v>7.2793349999999997</v>
      </c>
      <c r="S2633" s="1" t="s">
        <v>49</v>
      </c>
      <c r="T2633" s="7">
        <v>459841</v>
      </c>
      <c r="U2633" s="7">
        <v>370532</v>
      </c>
      <c r="V2633" s="7">
        <v>401556</v>
      </c>
      <c r="W2633" s="7">
        <v>384411</v>
      </c>
      <c r="X2633" s="7">
        <v>450857</v>
      </c>
      <c r="Y2633" s="7">
        <v>469635</v>
      </c>
      <c r="Z2633" s="7">
        <v>466213</v>
      </c>
      <c r="AA2633" s="7">
        <v>459841</v>
      </c>
      <c r="AB2633" s="5">
        <v>53.634999999999998</v>
      </c>
      <c r="AC2633" s="5">
        <v>51.000999999999998</v>
      </c>
      <c r="AD2633" s="5">
        <v>44.472999999999999</v>
      </c>
      <c r="AE2633" s="5">
        <v>39.554000000000002</v>
      </c>
      <c r="AF2633" s="7">
        <v>10648685</v>
      </c>
      <c r="AG2633" s="7">
        <v>10649000</v>
      </c>
      <c r="AH2633" s="7">
        <v>10376189</v>
      </c>
      <c r="AI2633" s="5">
        <v>34.630000000000003</v>
      </c>
      <c r="AJ2633" s="7">
        <v>43</v>
      </c>
      <c r="AK2633" s="7">
        <v>3687932</v>
      </c>
      <c r="AL2633" s="6">
        <v>135.75277600000001</v>
      </c>
      <c r="AM2633" s="7">
        <v>1840398</v>
      </c>
      <c r="AN2633" s="5">
        <v>17.282869999999999</v>
      </c>
    </row>
    <row r="2634" spans="1:40" x14ac:dyDescent="0.3">
      <c r="A2634" s="4" t="s">
        <v>2683</v>
      </c>
      <c r="B2634" s="2">
        <v>1021570</v>
      </c>
      <c r="C2634" s="1" t="s">
        <v>41</v>
      </c>
      <c r="D2634" s="5">
        <v>365.09978808</v>
      </c>
      <c r="E2634" s="6" t="s">
        <v>42</v>
      </c>
      <c r="F2634" s="6">
        <v>646.11078800000007</v>
      </c>
      <c r="G2634" s="5">
        <v>0.35</v>
      </c>
      <c r="H2634" s="5">
        <v>16.9453125</v>
      </c>
      <c r="I2634" s="5">
        <v>0.35</v>
      </c>
      <c r="J2634" s="5">
        <v>16.9453125</v>
      </c>
      <c r="K2634" s="5">
        <v>1.55128589004602</v>
      </c>
      <c r="L2634" s="5">
        <v>1.55128589004602</v>
      </c>
      <c r="M2634" s="5" t="s">
        <v>799</v>
      </c>
      <c r="N2634" s="5" t="s">
        <v>42</v>
      </c>
      <c r="O2634" s="5" t="s">
        <v>42</v>
      </c>
      <c r="P2634" s="5" t="s">
        <v>42</v>
      </c>
      <c r="Q2634" s="5" t="s">
        <v>42</v>
      </c>
      <c r="R2634" s="5" t="s">
        <v>42</v>
      </c>
      <c r="S2634" s="1" t="s">
        <v>49</v>
      </c>
      <c r="T2634" s="7">
        <v>78406</v>
      </c>
      <c r="U2634" s="7">
        <v>101948</v>
      </c>
      <c r="V2634" s="7">
        <v>104788</v>
      </c>
      <c r="W2634" s="7">
        <v>92435</v>
      </c>
      <c r="X2634" s="7">
        <v>77203</v>
      </c>
      <c r="Y2634" s="7">
        <v>76340</v>
      </c>
      <c r="Z2634" s="7">
        <v>76494</v>
      </c>
      <c r="AA2634" s="7">
        <v>78406</v>
      </c>
      <c r="AB2634" s="5" t="s">
        <v>42</v>
      </c>
      <c r="AC2634" s="5" t="s">
        <v>42</v>
      </c>
      <c r="AD2634" s="5" t="s">
        <v>42</v>
      </c>
      <c r="AE2634" s="5" t="s">
        <v>42</v>
      </c>
      <c r="AF2634" s="7">
        <v>16832632</v>
      </c>
      <c r="AG2634" s="7">
        <v>16832632</v>
      </c>
      <c r="AH2634" s="7">
        <v>16725094</v>
      </c>
      <c r="AI2634" s="5">
        <v>46.13</v>
      </c>
      <c r="AJ2634" s="7">
        <v>101</v>
      </c>
      <c r="AK2634" s="7">
        <v>7765167</v>
      </c>
      <c r="AL2634" s="6">
        <v>168.42647199999999</v>
      </c>
      <c r="AM2634" s="7">
        <v>14925593</v>
      </c>
      <c r="AN2634" s="5">
        <v>88.670580000000001</v>
      </c>
    </row>
    <row r="2635" spans="1:40" x14ac:dyDescent="0.3">
      <c r="A2635" s="4" t="s">
        <v>2684</v>
      </c>
      <c r="B2635" s="2">
        <v>5721468</v>
      </c>
      <c r="C2635" s="1" t="s">
        <v>54</v>
      </c>
      <c r="D2635" s="5">
        <v>413.81468589999997</v>
      </c>
      <c r="E2635" s="6">
        <v>431.88018499999998</v>
      </c>
      <c r="F2635" s="6" t="s">
        <v>42</v>
      </c>
      <c r="G2635" s="5">
        <v>0.41599999999999998</v>
      </c>
      <c r="H2635" s="5">
        <v>11.497175</v>
      </c>
      <c r="I2635" s="5">
        <v>0.41599999999999998</v>
      </c>
      <c r="J2635" s="5">
        <v>11.497175</v>
      </c>
      <c r="K2635" s="5">
        <v>1.18197131</v>
      </c>
      <c r="L2635" s="5">
        <v>1.18197131</v>
      </c>
      <c r="M2635" s="5">
        <v>12.027187</v>
      </c>
      <c r="N2635" s="5" t="s">
        <v>42</v>
      </c>
      <c r="O2635" s="5" t="s">
        <v>42</v>
      </c>
      <c r="P2635" s="5">
        <v>10.385406</v>
      </c>
      <c r="Q2635" s="5" t="s">
        <v>42</v>
      </c>
      <c r="R2635" s="5" t="s">
        <v>42</v>
      </c>
      <c r="S2635" s="1" t="s">
        <v>49</v>
      </c>
      <c r="T2635" s="7">
        <v>41187.612999999998</v>
      </c>
      <c r="U2635" s="7">
        <v>28665.525000000001</v>
      </c>
      <c r="V2635" s="7">
        <v>25757.983</v>
      </c>
      <c r="W2635" s="7">
        <v>30036.999</v>
      </c>
      <c r="X2635" s="7">
        <v>41585.296000000002</v>
      </c>
      <c r="Y2635" s="7">
        <v>40913.786</v>
      </c>
      <c r="Z2635" s="7">
        <v>41187.612999999998</v>
      </c>
      <c r="AA2635" s="7">
        <v>39340.487000000001</v>
      </c>
      <c r="AB2635" s="8">
        <v>100</v>
      </c>
      <c r="AC2635" s="8">
        <v>100</v>
      </c>
      <c r="AD2635" s="5" t="s">
        <v>42</v>
      </c>
      <c r="AE2635" s="5" t="s">
        <v>42</v>
      </c>
      <c r="AF2635" s="7">
        <v>20334874</v>
      </c>
      <c r="AG2635" s="7">
        <v>20334874</v>
      </c>
      <c r="AH2635" s="7">
        <v>20261719</v>
      </c>
      <c r="AI2635" s="5">
        <v>14.19</v>
      </c>
      <c r="AJ2635" s="7">
        <v>63</v>
      </c>
      <c r="AK2635" s="7">
        <v>2885643</v>
      </c>
      <c r="AL2635" s="6">
        <v>58.722835000000003</v>
      </c>
      <c r="AM2635" s="7">
        <v>19955400</v>
      </c>
      <c r="AN2635" s="8">
        <v>99.542699999999996</v>
      </c>
    </row>
    <row r="2636" spans="1:40" x14ac:dyDescent="0.3">
      <c r="A2636" s="4" t="s">
        <v>2685</v>
      </c>
      <c r="B2636" s="2">
        <v>5720645</v>
      </c>
      <c r="C2636" s="1" t="s">
        <v>54</v>
      </c>
      <c r="D2636" s="5">
        <v>373.74512399999998</v>
      </c>
      <c r="E2636" s="6">
        <v>510.387204</v>
      </c>
      <c r="F2636" s="6" t="s">
        <v>42</v>
      </c>
      <c r="G2636" s="5">
        <v>0.183</v>
      </c>
      <c r="H2636" s="5">
        <v>5.084746</v>
      </c>
      <c r="I2636" s="5">
        <v>0.183</v>
      </c>
      <c r="J2636" s="5">
        <v>5.084746</v>
      </c>
      <c r="K2636" s="5">
        <v>0.82747207</v>
      </c>
      <c r="L2636" s="5">
        <v>0.82747207</v>
      </c>
      <c r="M2636" s="5">
        <v>29.126214000000001</v>
      </c>
      <c r="N2636" s="5" t="s">
        <v>42</v>
      </c>
      <c r="O2636" s="5" t="s">
        <v>42</v>
      </c>
      <c r="P2636" s="5">
        <v>17.786369000000001</v>
      </c>
      <c r="Q2636" s="5" t="s">
        <v>42</v>
      </c>
      <c r="R2636" s="5" t="s">
        <v>42</v>
      </c>
      <c r="S2636" s="1" t="s">
        <v>43</v>
      </c>
      <c r="T2636" s="7">
        <v>28695.413</v>
      </c>
      <c r="U2636" s="7">
        <v>30182.832999999999</v>
      </c>
      <c r="V2636" s="7">
        <v>31610.686000000002</v>
      </c>
      <c r="W2636" s="7">
        <v>34935.574999999997</v>
      </c>
      <c r="X2636" s="7">
        <v>28695.413</v>
      </c>
      <c r="Y2636" s="7">
        <v>29832.294999999998</v>
      </c>
      <c r="Z2636" s="7">
        <v>30007.563999999998</v>
      </c>
      <c r="AA2636" s="7">
        <v>30182.832999999999</v>
      </c>
      <c r="AB2636" s="8">
        <v>100</v>
      </c>
      <c r="AC2636" s="8">
        <v>100</v>
      </c>
      <c r="AD2636" s="5" t="s">
        <v>42</v>
      </c>
      <c r="AE2636" s="5" t="s">
        <v>42</v>
      </c>
      <c r="AF2636" s="7">
        <v>62290854</v>
      </c>
      <c r="AG2636" s="7">
        <v>62290854</v>
      </c>
      <c r="AH2636" s="7">
        <v>62290854</v>
      </c>
      <c r="AI2636" s="5">
        <v>30.57</v>
      </c>
      <c r="AJ2636" s="7">
        <v>92</v>
      </c>
      <c r="AK2636" s="7">
        <v>19039547</v>
      </c>
      <c r="AL2636" s="6">
        <v>114.23728199999999</v>
      </c>
      <c r="AM2636" s="7" t="s">
        <v>42</v>
      </c>
      <c r="AN2636" s="5" t="s">
        <v>42</v>
      </c>
    </row>
    <row r="2637" spans="1:40" x14ac:dyDescent="0.3">
      <c r="A2637" s="4" t="s">
        <v>2686</v>
      </c>
      <c r="B2637" s="2">
        <v>5721163</v>
      </c>
      <c r="C2637" s="1" t="s">
        <v>54</v>
      </c>
      <c r="D2637" s="5">
        <v>376.34613280000002</v>
      </c>
      <c r="E2637" s="6">
        <v>554.51302199999998</v>
      </c>
      <c r="F2637" s="6" t="s">
        <v>42</v>
      </c>
      <c r="G2637" s="5">
        <v>0.17799999999999999</v>
      </c>
      <c r="H2637" s="5">
        <v>12.861537999999999</v>
      </c>
      <c r="I2637" s="5">
        <v>0.17799999999999999</v>
      </c>
      <c r="J2637" s="5">
        <v>12.861537999999999</v>
      </c>
      <c r="K2637" s="5">
        <v>0.93012906000000006</v>
      </c>
      <c r="L2637" s="5">
        <v>0.93012906000000006</v>
      </c>
      <c r="M2637" s="5" t="s">
        <v>799</v>
      </c>
      <c r="N2637" s="5" t="s">
        <v>42</v>
      </c>
      <c r="O2637" s="5" t="s">
        <v>42</v>
      </c>
      <c r="P2637" s="5">
        <v>12.771231</v>
      </c>
      <c r="Q2637" s="5" t="s">
        <v>42</v>
      </c>
      <c r="R2637" s="5" t="s">
        <v>42</v>
      </c>
      <c r="S2637" s="1" t="s">
        <v>152</v>
      </c>
      <c r="T2637" s="7">
        <v>43418.917999999998</v>
      </c>
      <c r="U2637" s="7">
        <v>43347.381000000001</v>
      </c>
      <c r="V2637" s="7">
        <v>38536.74</v>
      </c>
      <c r="W2637" s="7">
        <v>45213.938000000002</v>
      </c>
      <c r="X2637" s="7">
        <v>43418.917999999998</v>
      </c>
      <c r="Y2637" s="7">
        <v>43309.993000000002</v>
      </c>
      <c r="Z2637" s="7">
        <v>43201.07</v>
      </c>
      <c r="AA2637" s="7">
        <v>43274.226000000002</v>
      </c>
      <c r="AB2637" s="8">
        <v>100</v>
      </c>
      <c r="AC2637" s="8">
        <v>100</v>
      </c>
      <c r="AD2637" s="5" t="s">
        <v>42</v>
      </c>
      <c r="AE2637" s="5" t="s">
        <v>42</v>
      </c>
      <c r="AF2637" s="7">
        <v>90034960</v>
      </c>
      <c r="AG2637" s="7">
        <v>90034960</v>
      </c>
      <c r="AH2637" s="7">
        <v>66144382</v>
      </c>
      <c r="AI2637" s="5">
        <v>28.47</v>
      </c>
      <c r="AJ2637" s="7">
        <v>74</v>
      </c>
      <c r="AK2637" s="7">
        <v>25632061</v>
      </c>
      <c r="AL2637" s="6">
        <v>107.142014</v>
      </c>
      <c r="AM2637" s="7" t="s">
        <v>42</v>
      </c>
      <c r="AN2637" s="5" t="s">
        <v>42</v>
      </c>
    </row>
    <row r="2638" spans="1:40" x14ac:dyDescent="0.3">
      <c r="A2638" s="4" t="s">
        <v>2687</v>
      </c>
      <c r="B2638" s="2">
        <v>6298354</v>
      </c>
      <c r="C2638" s="1" t="s">
        <v>54</v>
      </c>
      <c r="D2638" s="5">
        <v>348.2274592</v>
      </c>
      <c r="E2638" s="6">
        <v>415.16845899999998</v>
      </c>
      <c r="F2638" s="6" t="s">
        <v>42</v>
      </c>
      <c r="G2638" s="5">
        <v>-1.1579999999999999</v>
      </c>
      <c r="H2638" s="5" t="s">
        <v>799</v>
      </c>
      <c r="I2638" s="5">
        <v>-1.1579999999999999</v>
      </c>
      <c r="J2638" s="5" t="s">
        <v>799</v>
      </c>
      <c r="K2638" s="5">
        <v>72.690355330000003</v>
      </c>
      <c r="L2638" s="5">
        <v>4.0820980599999999</v>
      </c>
      <c r="M2638" s="5" t="s">
        <v>799</v>
      </c>
      <c r="N2638" s="5" t="s">
        <v>42</v>
      </c>
      <c r="O2638" s="5" t="s">
        <v>42</v>
      </c>
      <c r="P2638" s="5">
        <v>3.8720089999999998</v>
      </c>
      <c r="Q2638" s="5" t="s">
        <v>799</v>
      </c>
      <c r="R2638" s="5">
        <v>-23.904218</v>
      </c>
      <c r="S2638" s="1" t="s">
        <v>49</v>
      </c>
      <c r="T2638" s="7">
        <v>105703</v>
      </c>
      <c r="U2638" s="7">
        <v>80268</v>
      </c>
      <c r="V2638" s="7">
        <v>43375</v>
      </c>
      <c r="W2638" s="7">
        <v>28490</v>
      </c>
      <c r="X2638" s="7">
        <v>107223</v>
      </c>
      <c r="Y2638" s="7">
        <v>105703</v>
      </c>
      <c r="Z2638" s="7">
        <v>100363</v>
      </c>
      <c r="AA2638" s="7">
        <v>93464</v>
      </c>
      <c r="AB2638" s="5">
        <v>59.854999999999997</v>
      </c>
      <c r="AC2638" s="5">
        <v>58.386000000000003</v>
      </c>
      <c r="AD2638" s="5">
        <v>-24.289000000000001</v>
      </c>
      <c r="AE2638" s="5">
        <v>-20.872</v>
      </c>
      <c r="AF2638" s="7">
        <v>24315589</v>
      </c>
      <c r="AG2638" s="7">
        <v>21097351</v>
      </c>
      <c r="AH2638" s="7">
        <v>18255805</v>
      </c>
      <c r="AI2638" s="5">
        <v>37.17</v>
      </c>
      <c r="AJ2638" s="7">
        <v>98</v>
      </c>
      <c r="AK2638" s="7">
        <v>9039049</v>
      </c>
      <c r="AL2638" s="6">
        <v>129.43918099999999</v>
      </c>
      <c r="AM2638" s="7">
        <v>21625405</v>
      </c>
      <c r="AN2638" s="5">
        <v>88.929169999999999</v>
      </c>
    </row>
    <row r="2639" spans="1:40" x14ac:dyDescent="0.3">
      <c r="A2639" s="4" t="s">
        <v>2688</v>
      </c>
      <c r="B2639" s="2">
        <v>4999679</v>
      </c>
      <c r="C2639" s="1" t="s">
        <v>54</v>
      </c>
      <c r="D2639" s="5">
        <v>379.52740132999998</v>
      </c>
      <c r="E2639" s="9">
        <v>381.301401</v>
      </c>
      <c r="F2639" s="9">
        <v>381.30140100000006</v>
      </c>
      <c r="G2639" s="5">
        <v>-0.09</v>
      </c>
      <c r="H2639" s="5" t="s">
        <v>799</v>
      </c>
      <c r="I2639" s="5">
        <v>-0.09</v>
      </c>
      <c r="J2639" s="5" t="s">
        <v>799</v>
      </c>
      <c r="K2639" s="5">
        <v>10.410256409999999</v>
      </c>
      <c r="L2639" s="5">
        <v>4.5942450700000004</v>
      </c>
      <c r="M2639" s="5">
        <v>20.564399000000002</v>
      </c>
      <c r="N2639" s="5" t="s">
        <v>799</v>
      </c>
      <c r="O2639" s="5" t="s">
        <v>799</v>
      </c>
      <c r="P2639" s="5">
        <v>1.5045569999999999</v>
      </c>
      <c r="Q2639" s="5">
        <v>42.198030000000003</v>
      </c>
      <c r="R2639" s="5">
        <v>42.198030000000003</v>
      </c>
      <c r="S2639" s="1" t="s">
        <v>45</v>
      </c>
      <c r="T2639" s="7">
        <v>236737</v>
      </c>
      <c r="U2639" s="7">
        <v>216165</v>
      </c>
      <c r="V2639" s="7">
        <v>192290</v>
      </c>
      <c r="W2639" s="7">
        <v>168947</v>
      </c>
      <c r="X2639" s="7">
        <v>253431</v>
      </c>
      <c r="Y2639" s="7">
        <v>248160</v>
      </c>
      <c r="Z2639" s="7">
        <v>242384</v>
      </c>
      <c r="AA2639" s="7">
        <v>236737</v>
      </c>
      <c r="AB2639" s="5">
        <v>62.192</v>
      </c>
      <c r="AC2639" s="5">
        <v>60.701999999999998</v>
      </c>
      <c r="AD2639" s="8">
        <v>1.9990000000000001</v>
      </c>
      <c r="AE2639" s="8">
        <v>1.08</v>
      </c>
      <c r="AF2639" s="7">
        <v>27000000</v>
      </c>
      <c r="AG2639" s="7">
        <v>26800000</v>
      </c>
      <c r="AH2639" s="7">
        <v>25800000</v>
      </c>
      <c r="AI2639" s="8">
        <v>58.4</v>
      </c>
      <c r="AJ2639" s="7">
        <v>144</v>
      </c>
      <c r="AK2639" s="7">
        <v>15596431</v>
      </c>
      <c r="AL2639" s="6">
        <v>221.62528399999999</v>
      </c>
      <c r="AM2639" s="7">
        <v>20683109</v>
      </c>
      <c r="AN2639" s="5">
        <v>77.440250000000006</v>
      </c>
    </row>
    <row r="2640" spans="1:40" x14ac:dyDescent="0.3">
      <c r="A2640" s="4" t="s">
        <v>2689</v>
      </c>
      <c r="B2640" s="2">
        <v>102926</v>
      </c>
      <c r="C2640" s="1" t="s">
        <v>54</v>
      </c>
      <c r="D2640" s="5">
        <v>352.07239002</v>
      </c>
      <c r="E2640" s="6">
        <v>792.68038999999999</v>
      </c>
      <c r="F2640" s="6">
        <v>792.68038999999987</v>
      </c>
      <c r="G2640" s="5">
        <v>-0.12</v>
      </c>
      <c r="H2640" s="5" t="s">
        <v>799</v>
      </c>
      <c r="I2640" s="5">
        <v>-0.12</v>
      </c>
      <c r="J2640" s="5" t="s">
        <v>799</v>
      </c>
      <c r="K2640" s="5">
        <v>1.5103892923170801</v>
      </c>
      <c r="L2640" s="5">
        <v>1.5103892923170801</v>
      </c>
      <c r="M2640" s="5">
        <v>15.366695</v>
      </c>
      <c r="N2640" s="5" t="s">
        <v>42</v>
      </c>
      <c r="O2640" s="5" t="s">
        <v>42</v>
      </c>
      <c r="P2640" s="5">
        <v>8.1936719999999994</v>
      </c>
      <c r="Q2640" s="5">
        <v>20.129521</v>
      </c>
      <c r="R2640" s="5">
        <v>20.546407206324499</v>
      </c>
      <c r="S2640" s="1" t="s">
        <v>49</v>
      </c>
      <c r="T2640" s="7">
        <v>95910</v>
      </c>
      <c r="U2640" s="7">
        <v>73915</v>
      </c>
      <c r="V2640" s="7">
        <v>29859</v>
      </c>
      <c r="W2640" s="7">
        <v>22078</v>
      </c>
      <c r="X2640" s="7">
        <v>96743</v>
      </c>
      <c r="Y2640" s="7">
        <v>96256</v>
      </c>
      <c r="Z2640" s="7">
        <v>95787</v>
      </c>
      <c r="AA2640" s="7">
        <v>95910</v>
      </c>
      <c r="AB2640" s="5">
        <v>56.298999999999999</v>
      </c>
      <c r="AC2640" s="5">
        <v>55.689</v>
      </c>
      <c r="AD2640" s="5">
        <v>41.000999999999998</v>
      </c>
      <c r="AE2640" s="5">
        <v>40.704999999999998</v>
      </c>
      <c r="AF2640" s="7">
        <v>17798000</v>
      </c>
      <c r="AG2640" s="7">
        <v>17748000</v>
      </c>
      <c r="AH2640" s="7">
        <v>17689000</v>
      </c>
      <c r="AI2640" s="5">
        <v>47.59</v>
      </c>
      <c r="AJ2640" s="7">
        <v>128</v>
      </c>
      <c r="AK2640" s="7">
        <v>9406961</v>
      </c>
      <c r="AL2640" s="6">
        <v>167.53797499999999</v>
      </c>
      <c r="AM2640" s="7">
        <v>12119934</v>
      </c>
      <c r="AN2640" s="5">
        <v>61.310130000000001</v>
      </c>
    </row>
    <row r="2641" spans="1:40" x14ac:dyDescent="0.3">
      <c r="A2641" s="4" t="s">
        <v>2690</v>
      </c>
      <c r="B2641" s="2">
        <v>5721192</v>
      </c>
      <c r="C2641" s="1" t="s">
        <v>54</v>
      </c>
      <c r="D2641" s="5">
        <v>388.05087232</v>
      </c>
      <c r="E2641" s="6">
        <v>457.46907199999998</v>
      </c>
      <c r="F2641" s="6" t="s">
        <v>42</v>
      </c>
      <c r="G2641" s="5">
        <v>6.5000000000000002E-2</v>
      </c>
      <c r="H2641" s="5">
        <v>88.275862000000004</v>
      </c>
      <c r="I2641" s="5">
        <v>6.5000000000000002E-2</v>
      </c>
      <c r="J2641" s="5">
        <v>88.275862000000004</v>
      </c>
      <c r="K2641" s="5">
        <v>1.8351254499999998</v>
      </c>
      <c r="L2641" s="5">
        <v>1.8351254499999998</v>
      </c>
      <c r="M2641" s="5" t="s">
        <v>42</v>
      </c>
      <c r="N2641" s="5" t="s">
        <v>42</v>
      </c>
      <c r="O2641" s="5" t="s">
        <v>42</v>
      </c>
      <c r="P2641" s="5">
        <v>42.556446000000001</v>
      </c>
      <c r="Q2641" s="5" t="s">
        <v>42</v>
      </c>
      <c r="R2641" s="5" t="s">
        <v>42</v>
      </c>
      <c r="S2641" s="1" t="s">
        <v>49</v>
      </c>
      <c r="T2641" s="7">
        <v>11168.687</v>
      </c>
      <c r="U2641" s="7">
        <v>9551.2279999999992</v>
      </c>
      <c r="V2641" s="7">
        <v>8813.5059999999994</v>
      </c>
      <c r="W2641" s="7">
        <v>8626.3160000000007</v>
      </c>
      <c r="X2641" s="7">
        <v>10749.700999999999</v>
      </c>
      <c r="Y2641" s="7">
        <v>10959.194</v>
      </c>
      <c r="Z2641" s="7">
        <v>11168.687</v>
      </c>
      <c r="AA2641" s="7">
        <v>10917.181</v>
      </c>
      <c r="AB2641" s="8">
        <v>100</v>
      </c>
      <c r="AC2641" s="8">
        <v>100</v>
      </c>
      <c r="AD2641" s="5" t="s">
        <v>42</v>
      </c>
      <c r="AE2641" s="5" t="s">
        <v>42</v>
      </c>
      <c r="AF2641" s="7">
        <v>75791186</v>
      </c>
      <c r="AG2641" s="7">
        <v>75791186</v>
      </c>
      <c r="AH2641" s="7">
        <v>74526620</v>
      </c>
      <c r="AI2641" s="5">
        <v>9.7200000000000006</v>
      </c>
      <c r="AJ2641" s="7">
        <v>98</v>
      </c>
      <c r="AK2641" s="7">
        <v>7370676</v>
      </c>
      <c r="AL2641" s="6">
        <v>37.737861000000002</v>
      </c>
      <c r="AM2641" s="7" t="s">
        <v>42</v>
      </c>
      <c r="AN2641" s="5" t="s">
        <v>42</v>
      </c>
    </row>
    <row r="2642" spans="1:40" x14ac:dyDescent="0.3">
      <c r="A2642" s="4" t="s">
        <v>2691</v>
      </c>
      <c r="B2642" s="2">
        <v>5721102</v>
      </c>
      <c r="C2642" s="1" t="s">
        <v>54</v>
      </c>
      <c r="D2642" s="5">
        <v>369.39985290999999</v>
      </c>
      <c r="E2642" s="6">
        <v>574.39985200000001</v>
      </c>
      <c r="F2642" s="6" t="s">
        <v>42</v>
      </c>
      <c r="G2642" s="5">
        <v>9.9000000000000005E-2</v>
      </c>
      <c r="H2642" s="5">
        <v>26.194444000000001</v>
      </c>
      <c r="I2642" s="5">
        <v>9.9000000000000005E-2</v>
      </c>
      <c r="J2642" s="5">
        <v>26.194444000000001</v>
      </c>
      <c r="K2642" s="5">
        <v>0.94186976</v>
      </c>
      <c r="L2642" s="5">
        <v>0.94186976</v>
      </c>
      <c r="M2642" s="5">
        <v>5.9308180000000004</v>
      </c>
      <c r="N2642" s="5" t="s">
        <v>42</v>
      </c>
      <c r="O2642" s="5" t="s">
        <v>42</v>
      </c>
      <c r="P2642" s="5">
        <v>21.049474</v>
      </c>
      <c r="Q2642" s="5" t="s">
        <v>42</v>
      </c>
      <c r="R2642" s="5" t="s">
        <v>42</v>
      </c>
      <c r="S2642" s="1" t="s">
        <v>82</v>
      </c>
      <c r="T2642" s="7">
        <v>27309.565999999999</v>
      </c>
      <c r="U2642" s="7">
        <v>25663.013999999999</v>
      </c>
      <c r="V2642" s="7">
        <v>26177.306</v>
      </c>
      <c r="W2642" s="7">
        <v>28213.812999999998</v>
      </c>
      <c r="X2642" s="7">
        <v>27288.085999999999</v>
      </c>
      <c r="Y2642" s="7">
        <v>27298.826000000001</v>
      </c>
      <c r="Z2642" s="7">
        <v>27309.565999999999</v>
      </c>
      <c r="AA2642" s="7">
        <v>26971.288</v>
      </c>
      <c r="AB2642" s="8">
        <v>100</v>
      </c>
      <c r="AC2642" s="8">
        <v>100</v>
      </c>
      <c r="AD2642" s="5" t="s">
        <v>42</v>
      </c>
      <c r="AE2642" s="5" t="s">
        <v>42</v>
      </c>
      <c r="AF2642" s="7">
        <v>39172838</v>
      </c>
      <c r="AG2642" s="7">
        <v>39172838</v>
      </c>
      <c r="AH2642" s="7">
        <v>39227200</v>
      </c>
      <c r="AI2642" s="5">
        <v>55.73</v>
      </c>
      <c r="AJ2642" s="7">
        <v>76</v>
      </c>
      <c r="AK2642" s="7">
        <v>21829903</v>
      </c>
      <c r="AL2642" s="6">
        <v>205.855985</v>
      </c>
      <c r="AM2642" s="7" t="s">
        <v>42</v>
      </c>
      <c r="AN2642" s="5" t="s">
        <v>42</v>
      </c>
    </row>
    <row r="2643" spans="1:40" x14ac:dyDescent="0.3">
      <c r="A2643" s="4" t="s">
        <v>2692</v>
      </c>
      <c r="B2643" s="2">
        <v>4303164</v>
      </c>
      <c r="C2643" s="1" t="s">
        <v>54</v>
      </c>
      <c r="D2643" s="5">
        <v>328.50875592</v>
      </c>
      <c r="E2643" s="6" t="s">
        <v>42</v>
      </c>
      <c r="F2643" s="6">
        <v>1602.9617559999999</v>
      </c>
      <c r="G2643" s="5">
        <v>-0.11</v>
      </c>
      <c r="H2643" s="5" t="s">
        <v>799</v>
      </c>
      <c r="I2643" s="5">
        <v>-0.11</v>
      </c>
      <c r="J2643" s="5" t="s">
        <v>799</v>
      </c>
      <c r="K2643" s="5">
        <v>0.58328794665394101</v>
      </c>
      <c r="L2643" s="5">
        <v>0.58328794665394101</v>
      </c>
      <c r="M2643" s="5">
        <v>8.4621991628759101</v>
      </c>
      <c r="N2643" s="5" t="s">
        <v>42</v>
      </c>
      <c r="O2643" s="5" t="s">
        <v>42</v>
      </c>
      <c r="P2643" s="5" t="s">
        <v>42</v>
      </c>
      <c r="Q2643" s="5" t="s">
        <v>42</v>
      </c>
      <c r="R2643" s="5">
        <v>30.306890698228401</v>
      </c>
      <c r="S2643" s="1" t="s">
        <v>49</v>
      </c>
      <c r="T2643" s="7">
        <v>82025</v>
      </c>
      <c r="U2643" s="7">
        <v>106713</v>
      </c>
      <c r="V2643" s="7">
        <v>101310</v>
      </c>
      <c r="W2643" s="7">
        <v>77816</v>
      </c>
      <c r="X2643" s="7">
        <v>2291</v>
      </c>
      <c r="Y2643" s="7">
        <v>10476</v>
      </c>
      <c r="Z2643" s="7">
        <v>35100</v>
      </c>
      <c r="AA2643" s="7">
        <v>82025</v>
      </c>
      <c r="AB2643" s="8">
        <v>100</v>
      </c>
      <c r="AC2643" s="8">
        <v>100</v>
      </c>
      <c r="AD2643" s="5" t="s">
        <v>42</v>
      </c>
      <c r="AE2643" s="5" t="s">
        <v>42</v>
      </c>
      <c r="AF2643" s="7">
        <v>54532393</v>
      </c>
      <c r="AG2643" s="7">
        <v>54518727</v>
      </c>
      <c r="AH2643" s="7">
        <v>54136273</v>
      </c>
      <c r="AI2643" s="5">
        <v>44.37</v>
      </c>
      <c r="AJ2643" s="7">
        <v>166</v>
      </c>
      <c r="AK2643" s="7">
        <v>24170418</v>
      </c>
      <c r="AL2643" s="6">
        <v>145.74762000000001</v>
      </c>
      <c r="AM2643" s="7">
        <v>52352120</v>
      </c>
      <c r="AN2643" s="5">
        <v>96.095849999999999</v>
      </c>
    </row>
    <row r="2644" spans="1:40" x14ac:dyDescent="0.3">
      <c r="A2644" s="4" t="s">
        <v>2693</v>
      </c>
      <c r="B2644" s="2">
        <v>5720684</v>
      </c>
      <c r="C2644" s="1" t="s">
        <v>54</v>
      </c>
      <c r="D2644" s="5">
        <v>368.72678286000001</v>
      </c>
      <c r="E2644" s="6">
        <v>368.72678200000001</v>
      </c>
      <c r="F2644" s="6" t="s">
        <v>42</v>
      </c>
      <c r="G2644" s="5">
        <v>0.624</v>
      </c>
      <c r="H2644" s="5">
        <v>4.322368</v>
      </c>
      <c r="I2644" s="5">
        <v>0.624</v>
      </c>
      <c r="J2644" s="5">
        <v>4.322368</v>
      </c>
      <c r="K2644" s="5">
        <v>0.80209986999999994</v>
      </c>
      <c r="L2644" s="5">
        <v>0.80209986999999994</v>
      </c>
      <c r="M2644" s="5" t="s">
        <v>42</v>
      </c>
      <c r="N2644" s="5" t="s">
        <v>42</v>
      </c>
      <c r="O2644" s="5" t="s">
        <v>42</v>
      </c>
      <c r="P2644" s="5">
        <v>92.645246</v>
      </c>
      <c r="Q2644" s="5" t="s">
        <v>42</v>
      </c>
      <c r="R2644" s="5" t="s">
        <v>42</v>
      </c>
      <c r="S2644" s="1" t="s">
        <v>43</v>
      </c>
      <c r="T2644" s="7">
        <v>3979.9859999999999</v>
      </c>
      <c r="U2644" s="7">
        <v>3018.9560000000001</v>
      </c>
      <c r="V2644" s="7">
        <v>2286.2939999999999</v>
      </c>
      <c r="W2644" s="7">
        <v>3391.6309999999999</v>
      </c>
      <c r="X2644" s="7">
        <v>3979.9859999999999</v>
      </c>
      <c r="Y2644" s="7">
        <v>3512.9189999999999</v>
      </c>
      <c r="Z2644" s="7">
        <v>3265.9380000000001</v>
      </c>
      <c r="AA2644" s="7">
        <v>3018.9560000000001</v>
      </c>
      <c r="AB2644" s="8">
        <v>100</v>
      </c>
      <c r="AC2644" s="8">
        <v>100</v>
      </c>
      <c r="AD2644" s="5" t="s">
        <v>42</v>
      </c>
      <c r="AE2644" s="5" t="s">
        <v>42</v>
      </c>
      <c r="AF2644" s="7">
        <v>28061399</v>
      </c>
      <c r="AG2644" s="7">
        <v>28061399</v>
      </c>
      <c r="AH2644" s="7">
        <v>26212047</v>
      </c>
      <c r="AI2644" s="5">
        <v>23.97</v>
      </c>
      <c r="AJ2644" s="7">
        <v>80</v>
      </c>
      <c r="AK2644" s="7">
        <v>6726593</v>
      </c>
      <c r="AL2644" s="6">
        <v>88.387432000000004</v>
      </c>
      <c r="AM2644" s="7" t="s">
        <v>42</v>
      </c>
      <c r="AN2644" s="5" t="s">
        <v>42</v>
      </c>
    </row>
    <row r="2645" spans="1:40" x14ac:dyDescent="0.3">
      <c r="A2645" s="4" t="s">
        <v>2694</v>
      </c>
      <c r="B2645" s="2">
        <v>4966113</v>
      </c>
      <c r="C2645" s="1" t="s">
        <v>41</v>
      </c>
      <c r="D2645" s="5">
        <v>398.43902256000001</v>
      </c>
      <c r="E2645" s="6">
        <v>405.77702199999999</v>
      </c>
      <c r="F2645" s="6" t="s">
        <v>42</v>
      </c>
      <c r="G2645" s="5">
        <v>0.14000000000000001</v>
      </c>
      <c r="H2645" s="5">
        <v>21.886792</v>
      </c>
      <c r="I2645" s="5">
        <v>0.14000000000000001</v>
      </c>
      <c r="J2645" s="5">
        <v>21.886792</v>
      </c>
      <c r="K2645" s="5">
        <v>3.0149447700000001</v>
      </c>
      <c r="L2645" s="5">
        <v>2.5466520299999997</v>
      </c>
      <c r="M2645" s="5">
        <v>19.173553999999999</v>
      </c>
      <c r="N2645" s="5" t="s">
        <v>42</v>
      </c>
      <c r="O2645" s="5" t="s">
        <v>42</v>
      </c>
      <c r="P2645" s="5">
        <v>1.074573</v>
      </c>
      <c r="Q2645" s="5">
        <v>7.8125689999999999</v>
      </c>
      <c r="R2645" s="5">
        <v>7.8125689999999999</v>
      </c>
      <c r="S2645" s="1" t="s">
        <v>49</v>
      </c>
      <c r="T2645" s="7">
        <v>347179</v>
      </c>
      <c r="U2645" s="7">
        <v>295173</v>
      </c>
      <c r="V2645" s="7">
        <v>290766</v>
      </c>
      <c r="W2645" s="7">
        <v>262881</v>
      </c>
      <c r="X2645" s="7">
        <v>377617</v>
      </c>
      <c r="Y2645" s="7">
        <v>362205</v>
      </c>
      <c r="Z2645" s="7">
        <v>352268</v>
      </c>
      <c r="AA2645" s="7">
        <v>347179</v>
      </c>
      <c r="AB2645" s="5">
        <v>34.527000000000001</v>
      </c>
      <c r="AC2645" s="5">
        <v>34.832000000000001</v>
      </c>
      <c r="AD2645" s="8">
        <v>9.5129999999999999</v>
      </c>
      <c r="AE2645" s="8">
        <v>12.755000000000001</v>
      </c>
      <c r="AF2645" s="7">
        <v>86280444</v>
      </c>
      <c r="AG2645" s="7">
        <v>85870479</v>
      </c>
      <c r="AH2645" s="7">
        <v>84688985</v>
      </c>
      <c r="AI2645" s="5">
        <v>16.71</v>
      </c>
      <c r="AJ2645" s="7">
        <v>86</v>
      </c>
      <c r="AK2645" s="7">
        <v>14352594</v>
      </c>
      <c r="AL2645" s="6">
        <v>66.596035999999998</v>
      </c>
      <c r="AM2645" s="7">
        <v>70058885</v>
      </c>
      <c r="AN2645" s="5">
        <v>81.586690000000004</v>
      </c>
    </row>
    <row r="2646" spans="1:40" x14ac:dyDescent="0.3">
      <c r="A2646" s="4" t="s">
        <v>2695</v>
      </c>
      <c r="B2646" s="2">
        <v>4356543</v>
      </c>
      <c r="C2646" s="1" t="s">
        <v>54</v>
      </c>
      <c r="D2646" s="5">
        <v>383.97942540000003</v>
      </c>
      <c r="E2646" s="6">
        <v>383.133555</v>
      </c>
      <c r="F2646" s="6" t="s">
        <v>42</v>
      </c>
      <c r="G2646" s="5">
        <v>0.876</v>
      </c>
      <c r="H2646" s="5">
        <v>4.4040319999999999</v>
      </c>
      <c r="I2646" s="5">
        <v>0.876</v>
      </c>
      <c r="J2646" s="5">
        <v>4.4040319999999999</v>
      </c>
      <c r="K2646" s="5">
        <v>0.90941996000000003</v>
      </c>
      <c r="L2646" s="5">
        <v>0.90941996000000003</v>
      </c>
      <c r="M2646" s="5" t="s">
        <v>42</v>
      </c>
      <c r="N2646" s="5" t="s">
        <v>42</v>
      </c>
      <c r="O2646" s="5" t="s">
        <v>42</v>
      </c>
      <c r="P2646" s="5">
        <v>192.185712</v>
      </c>
      <c r="Q2646" s="5" t="s">
        <v>42</v>
      </c>
      <c r="R2646" s="5" t="s">
        <v>42</v>
      </c>
      <c r="S2646" s="1" t="s">
        <v>82</v>
      </c>
      <c r="T2646" s="7">
        <v>2394.5509999999999</v>
      </c>
      <c r="U2646" s="7">
        <v>2550.038</v>
      </c>
      <c r="V2646" s="7">
        <v>2673.97</v>
      </c>
      <c r="W2646" s="7">
        <v>1332.3320000000001</v>
      </c>
      <c r="X2646" s="7">
        <v>1993.559</v>
      </c>
      <c r="Y2646" s="7">
        <v>2356.2310000000002</v>
      </c>
      <c r="Z2646" s="7">
        <v>2446.7640000000001</v>
      </c>
      <c r="AA2646" s="7">
        <v>2394.5509999999999</v>
      </c>
      <c r="AB2646" s="8">
        <v>100</v>
      </c>
      <c r="AC2646" s="8">
        <v>100</v>
      </c>
      <c r="AD2646" s="5" t="s">
        <v>42</v>
      </c>
      <c r="AE2646" s="5" t="s">
        <v>42</v>
      </c>
      <c r="AF2646" s="7">
        <v>19103454</v>
      </c>
      <c r="AG2646" s="7">
        <v>19289905</v>
      </c>
      <c r="AH2646" s="7">
        <v>19289905</v>
      </c>
      <c r="AI2646" s="5">
        <v>43.14</v>
      </c>
      <c r="AJ2646" s="7">
        <v>58</v>
      </c>
      <c r="AK2646" s="7">
        <v>8241077</v>
      </c>
      <c r="AL2646" s="6">
        <v>165.645647</v>
      </c>
      <c r="AM2646" s="7">
        <v>15703593</v>
      </c>
      <c r="AN2646" s="8">
        <v>82.2029</v>
      </c>
    </row>
    <row r="2647" spans="1:40" x14ac:dyDescent="0.3">
      <c r="A2647" s="4" t="s">
        <v>2696</v>
      </c>
      <c r="B2647" s="2">
        <v>4646458</v>
      </c>
      <c r="C2647" s="1" t="s">
        <v>41</v>
      </c>
      <c r="D2647" s="5">
        <v>407.83391375999997</v>
      </c>
      <c r="E2647" s="6">
        <v>946.72891300000003</v>
      </c>
      <c r="F2647" s="6">
        <v>946.72891400000003</v>
      </c>
      <c r="G2647" s="5">
        <v>0.65200000000000002</v>
      </c>
      <c r="H2647" s="5">
        <v>10.653658999999999</v>
      </c>
      <c r="I2647" s="5">
        <v>0.65200000000000002</v>
      </c>
      <c r="J2647" s="5">
        <v>10.653658999999999</v>
      </c>
      <c r="K2647" s="5">
        <v>0.81577768000000006</v>
      </c>
      <c r="L2647" s="5">
        <v>0.81577768000000006</v>
      </c>
      <c r="M2647" s="5" t="s">
        <v>799</v>
      </c>
      <c r="N2647" s="5" t="s">
        <v>42</v>
      </c>
      <c r="O2647" s="5" t="s">
        <v>42</v>
      </c>
      <c r="P2647" s="5">
        <v>6.3082459999999996</v>
      </c>
      <c r="Q2647" s="5" t="s">
        <v>42</v>
      </c>
      <c r="R2647" s="5">
        <v>12.0499562635712</v>
      </c>
      <c r="S2647" s="1" t="s">
        <v>49</v>
      </c>
      <c r="T2647" s="7">
        <v>164209</v>
      </c>
      <c r="U2647" s="7">
        <v>107751</v>
      </c>
      <c r="V2647" s="7">
        <v>71095</v>
      </c>
      <c r="W2647" s="7">
        <v>57626</v>
      </c>
      <c r="X2647" s="7">
        <v>150078</v>
      </c>
      <c r="Y2647" s="7">
        <v>157206</v>
      </c>
      <c r="Z2647" s="7">
        <v>164908</v>
      </c>
      <c r="AA2647" s="7">
        <v>164209</v>
      </c>
      <c r="AB2647" s="8">
        <v>100</v>
      </c>
      <c r="AC2647" s="8">
        <v>100</v>
      </c>
      <c r="AD2647" s="5" t="s">
        <v>42</v>
      </c>
      <c r="AE2647" s="5" t="s">
        <v>42</v>
      </c>
      <c r="AF2647" s="7">
        <v>37902532</v>
      </c>
      <c r="AG2647" s="7">
        <v>38547295</v>
      </c>
      <c r="AH2647" s="7">
        <v>40509269</v>
      </c>
      <c r="AI2647" s="5">
        <v>50.61</v>
      </c>
      <c r="AJ2647" s="7">
        <v>76</v>
      </c>
      <c r="AK2647" s="7">
        <v>18928122</v>
      </c>
      <c r="AL2647" s="6">
        <v>206.69509199999999</v>
      </c>
      <c r="AM2647" s="7" t="s">
        <v>42</v>
      </c>
      <c r="AN2647" s="5" t="s">
        <v>42</v>
      </c>
    </row>
    <row r="2648" spans="1:40" x14ac:dyDescent="0.3">
      <c r="A2648" s="4" t="s">
        <v>2697</v>
      </c>
      <c r="B2648" s="2">
        <v>20144524</v>
      </c>
      <c r="C2648" s="1" t="s">
        <v>54</v>
      </c>
      <c r="D2648" s="5">
        <v>386.68488280000003</v>
      </c>
      <c r="E2648" s="6">
        <v>954.88488199999995</v>
      </c>
      <c r="F2648" s="6" t="s">
        <v>42</v>
      </c>
      <c r="G2648" s="5">
        <v>-2.2000000000000002</v>
      </c>
      <c r="H2648" s="5" t="s">
        <v>799</v>
      </c>
      <c r="I2648" s="5">
        <v>-2.2000000000000002</v>
      </c>
      <c r="J2648" s="5" t="s">
        <v>799</v>
      </c>
      <c r="K2648" s="5" t="s">
        <v>799</v>
      </c>
      <c r="L2648" s="5">
        <v>0.68059119999999995</v>
      </c>
      <c r="M2648" s="5">
        <v>7.0036430000000003</v>
      </c>
      <c r="N2648" s="5" t="s">
        <v>42</v>
      </c>
      <c r="O2648" s="5" t="s">
        <v>42</v>
      </c>
      <c r="P2648" s="5">
        <v>0.92063700000000004</v>
      </c>
      <c r="Q2648" s="5">
        <v>10.484598999999999</v>
      </c>
      <c r="R2648" s="5">
        <v>10.484598999999999</v>
      </c>
      <c r="S2648" s="1" t="s">
        <v>49</v>
      </c>
      <c r="T2648" s="7">
        <v>1046300</v>
      </c>
      <c r="U2648" s="7">
        <v>1071100</v>
      </c>
      <c r="V2648" s="7">
        <v>1106600</v>
      </c>
      <c r="W2648" s="7">
        <v>1078200</v>
      </c>
      <c r="X2648" s="7">
        <v>1037200</v>
      </c>
      <c r="Y2648" s="7">
        <v>1041900</v>
      </c>
      <c r="Z2648" s="7">
        <v>1043600</v>
      </c>
      <c r="AA2648" s="7">
        <v>1046300</v>
      </c>
      <c r="AB2648" s="8">
        <v>48.81</v>
      </c>
      <c r="AC2648" s="5">
        <v>48.784999999999997</v>
      </c>
      <c r="AD2648" s="8">
        <v>6.6040000000000001</v>
      </c>
      <c r="AE2648" s="8">
        <v>6.7679999999999998</v>
      </c>
      <c r="AF2648" s="7">
        <v>50100000</v>
      </c>
      <c r="AG2648" s="7">
        <v>50000000</v>
      </c>
      <c r="AH2648" s="7">
        <v>50099941</v>
      </c>
      <c r="AI2648" s="5">
        <v>81.239999999999995</v>
      </c>
      <c r="AJ2648" s="7">
        <v>216</v>
      </c>
      <c r="AK2648" s="7">
        <v>40849455</v>
      </c>
      <c r="AL2648" s="6">
        <v>314.13230800000002</v>
      </c>
      <c r="AM2648" s="7">
        <v>40038820</v>
      </c>
      <c r="AN2648" s="5">
        <v>79.62518</v>
      </c>
    </row>
    <row r="2649" spans="1:40" x14ac:dyDescent="0.3">
      <c r="A2649" s="4" t="s">
        <v>2698</v>
      </c>
      <c r="B2649" s="2">
        <v>4068902</v>
      </c>
      <c r="C2649" s="1" t="s">
        <v>54</v>
      </c>
      <c r="D2649" s="5">
        <v>360.49553992</v>
      </c>
      <c r="E2649" s="6">
        <v>461.536539</v>
      </c>
      <c r="F2649" s="6" t="s">
        <v>42</v>
      </c>
      <c r="G2649" s="5">
        <v>0.28999999999999998</v>
      </c>
      <c r="H2649" s="5">
        <v>13.737500000000001</v>
      </c>
      <c r="I2649" s="5">
        <v>0.28999999999999998</v>
      </c>
      <c r="J2649" s="5">
        <v>13.737500000000001</v>
      </c>
      <c r="K2649" s="5">
        <v>1.17176671</v>
      </c>
      <c r="L2649" s="5">
        <v>1.17176671</v>
      </c>
      <c r="M2649" s="5">
        <v>12.411066999999999</v>
      </c>
      <c r="N2649" s="5" t="s">
        <v>42</v>
      </c>
      <c r="O2649" s="5" t="s">
        <v>42</v>
      </c>
      <c r="P2649" s="5">
        <v>0.61596499999999998</v>
      </c>
      <c r="Q2649" s="5">
        <v>4.4535669999999996</v>
      </c>
      <c r="R2649" s="5">
        <v>4.4535669999999996</v>
      </c>
      <c r="S2649" s="1" t="s">
        <v>49</v>
      </c>
      <c r="T2649" s="7">
        <v>862133</v>
      </c>
      <c r="U2649" s="7">
        <v>1047215</v>
      </c>
      <c r="V2649" s="7">
        <v>1012799</v>
      </c>
      <c r="W2649" s="7">
        <v>748252</v>
      </c>
      <c r="X2649" s="7">
        <v>749290</v>
      </c>
      <c r="Y2649" s="7">
        <v>793724</v>
      </c>
      <c r="Z2649" s="7">
        <v>821376</v>
      </c>
      <c r="AA2649" s="7">
        <v>862133</v>
      </c>
      <c r="AB2649" s="5">
        <v>60.673999999999999</v>
      </c>
      <c r="AC2649" s="5">
        <v>60.902000000000001</v>
      </c>
      <c r="AD2649" s="8">
        <v>9.9619999999999997</v>
      </c>
      <c r="AE2649" s="8">
        <v>6.5049999999999999</v>
      </c>
      <c r="AF2649" s="7">
        <v>16409000</v>
      </c>
      <c r="AG2649" s="7">
        <v>16409000</v>
      </c>
      <c r="AH2649" s="7">
        <v>16269000</v>
      </c>
      <c r="AI2649" s="5">
        <v>85.05</v>
      </c>
      <c r="AJ2649" s="7">
        <v>198</v>
      </c>
      <c r="AK2649" s="7">
        <v>13955544</v>
      </c>
      <c r="AL2649" s="6">
        <v>306.74285700000001</v>
      </c>
      <c r="AM2649" s="7">
        <v>13784504</v>
      </c>
      <c r="AN2649" s="8">
        <v>84.0107</v>
      </c>
    </row>
    <row r="2650" spans="1:40" x14ac:dyDescent="0.3">
      <c r="A2650" s="4" t="s">
        <v>2699</v>
      </c>
      <c r="B2650" s="2">
        <v>4994391</v>
      </c>
      <c r="C2650" s="1" t="s">
        <v>54</v>
      </c>
      <c r="D2650" s="5">
        <v>378.08146116</v>
      </c>
      <c r="E2650" s="6">
        <v>251.51446100000001</v>
      </c>
      <c r="F2650" s="6" t="s">
        <v>42</v>
      </c>
      <c r="G2650" s="5">
        <v>0.73699999999999999</v>
      </c>
      <c r="H2650" s="5">
        <v>6.4878460000000002</v>
      </c>
      <c r="I2650" s="5">
        <v>0.73699999999999999</v>
      </c>
      <c r="J2650" s="5">
        <v>6.4878460000000002</v>
      </c>
      <c r="K2650" s="5">
        <v>1.05349122</v>
      </c>
      <c r="L2650" s="5">
        <v>0.97937492000000004</v>
      </c>
      <c r="M2650" s="5">
        <v>10.389262</v>
      </c>
      <c r="N2650" s="5" t="s">
        <v>42</v>
      </c>
      <c r="O2650" s="5" t="s">
        <v>42</v>
      </c>
      <c r="P2650" s="5">
        <v>1.6690849999999999</v>
      </c>
      <c r="Q2650" s="5">
        <v>4.3157699999999997</v>
      </c>
      <c r="R2650" s="5">
        <v>4.3157699999999997</v>
      </c>
      <c r="S2650" s="1" t="s">
        <v>49</v>
      </c>
      <c r="T2650" s="7">
        <v>161287</v>
      </c>
      <c r="U2650" s="7">
        <v>166562</v>
      </c>
      <c r="V2650" s="7">
        <v>140815</v>
      </c>
      <c r="W2650" s="7">
        <v>114537</v>
      </c>
      <c r="X2650" s="7">
        <v>150690</v>
      </c>
      <c r="Y2650" s="7">
        <v>157378</v>
      </c>
      <c r="Z2650" s="7">
        <v>158107</v>
      </c>
      <c r="AA2650" s="7">
        <v>161287</v>
      </c>
      <c r="AB2650" s="5">
        <v>30.515999999999998</v>
      </c>
      <c r="AC2650" s="5">
        <v>39.765999999999998</v>
      </c>
      <c r="AD2650" s="8">
        <v>12.792999999999999</v>
      </c>
      <c r="AE2650" s="5">
        <v>19.555</v>
      </c>
      <c r="AF2650" s="7">
        <v>48847734</v>
      </c>
      <c r="AG2650" s="7">
        <v>48847734</v>
      </c>
      <c r="AH2650" s="7">
        <v>48833484</v>
      </c>
      <c r="AI2650" s="8">
        <v>12.1</v>
      </c>
      <c r="AJ2650" s="7">
        <v>89</v>
      </c>
      <c r="AK2650" s="7">
        <v>5912007</v>
      </c>
      <c r="AL2650" s="6">
        <v>45.758934000000004</v>
      </c>
      <c r="AM2650" s="7">
        <v>8326153</v>
      </c>
      <c r="AN2650" s="5">
        <v>17.045120000000001</v>
      </c>
    </row>
    <row r="2651" spans="1:40" x14ac:dyDescent="0.3">
      <c r="A2651" s="4" t="s">
        <v>2700</v>
      </c>
      <c r="B2651" s="2">
        <v>4095577</v>
      </c>
      <c r="C2651" s="1" t="s">
        <v>54</v>
      </c>
      <c r="D2651" s="5">
        <v>421.81783825999997</v>
      </c>
      <c r="E2651" s="6">
        <v>699.31783800000005</v>
      </c>
      <c r="F2651" s="6" t="s">
        <v>42</v>
      </c>
      <c r="G2651" s="5">
        <v>-0.05</v>
      </c>
      <c r="H2651" s="5" t="s">
        <v>799</v>
      </c>
      <c r="I2651" s="5">
        <v>-0.05</v>
      </c>
      <c r="J2651" s="5" t="s">
        <v>799</v>
      </c>
      <c r="K2651" s="5">
        <v>1.29643836</v>
      </c>
      <c r="L2651" s="5">
        <v>0.56521738999999993</v>
      </c>
      <c r="M2651" s="5" t="s">
        <v>799</v>
      </c>
      <c r="N2651" s="5" t="s">
        <v>42</v>
      </c>
      <c r="O2651" s="5" t="s">
        <v>42</v>
      </c>
      <c r="P2651" s="5">
        <v>0.642814</v>
      </c>
      <c r="Q2651" s="5">
        <v>10.901291000000001</v>
      </c>
      <c r="R2651" s="5">
        <v>10.901291000000001</v>
      </c>
      <c r="S2651" s="1" t="s">
        <v>152</v>
      </c>
      <c r="T2651" s="7">
        <v>1114500</v>
      </c>
      <c r="U2651" s="7">
        <v>1179600</v>
      </c>
      <c r="V2651" s="7">
        <v>1163600</v>
      </c>
      <c r="W2651" s="7">
        <v>1088000</v>
      </c>
      <c r="X2651" s="7">
        <v>1087900</v>
      </c>
      <c r="Y2651" s="7">
        <v>1083300</v>
      </c>
      <c r="Z2651" s="7">
        <v>1114500</v>
      </c>
      <c r="AA2651" s="7">
        <v>1138400</v>
      </c>
      <c r="AB2651" s="5">
        <v>16.196000000000002</v>
      </c>
      <c r="AC2651" s="5">
        <v>16.206</v>
      </c>
      <c r="AD2651" s="8">
        <v>5.2489999999999997</v>
      </c>
      <c r="AE2651" s="8">
        <v>4.67</v>
      </c>
      <c r="AF2651" s="7">
        <v>35274883</v>
      </c>
      <c r="AG2651" s="7">
        <v>35245060</v>
      </c>
      <c r="AH2651" s="7">
        <v>37034050</v>
      </c>
      <c r="AI2651" s="8">
        <v>94.9</v>
      </c>
      <c r="AJ2651" s="7">
        <v>198</v>
      </c>
      <c r="AK2651" s="7">
        <v>33837698</v>
      </c>
      <c r="AL2651" s="6">
        <v>400.29996699999998</v>
      </c>
      <c r="AM2651" s="7">
        <v>34590484</v>
      </c>
      <c r="AN2651" s="5">
        <v>97.009990000000002</v>
      </c>
    </row>
    <row r="2652" spans="1:40" x14ac:dyDescent="0.3">
      <c r="A2652" s="4" t="s">
        <v>2701</v>
      </c>
      <c r="B2652" s="2">
        <v>4992775</v>
      </c>
      <c r="C2652" s="1" t="s">
        <v>54</v>
      </c>
      <c r="D2652" s="5">
        <v>354.89923599999997</v>
      </c>
      <c r="E2652" s="6">
        <v>436.999236</v>
      </c>
      <c r="F2652" s="6" t="s">
        <v>42</v>
      </c>
      <c r="G2652" s="5">
        <v>0.47</v>
      </c>
      <c r="H2652" s="5">
        <v>41.798107000000002</v>
      </c>
      <c r="I2652" s="5">
        <v>0.47399999999999998</v>
      </c>
      <c r="J2652" s="5">
        <v>39.085546000000001</v>
      </c>
      <c r="K2652" s="5">
        <v>2.4697110900000001</v>
      </c>
      <c r="L2652" s="5">
        <v>1.57663018</v>
      </c>
      <c r="M2652" s="5">
        <v>11.106453999999999</v>
      </c>
      <c r="N2652" s="5" t="s">
        <v>42</v>
      </c>
      <c r="O2652" s="5" t="s">
        <v>42</v>
      </c>
      <c r="P2652" s="5">
        <v>1.136835</v>
      </c>
      <c r="Q2652" s="5">
        <v>9.8202079999999992</v>
      </c>
      <c r="R2652" s="5">
        <v>9.8202079999999992</v>
      </c>
      <c r="S2652" s="1" t="s">
        <v>49</v>
      </c>
      <c r="T2652" s="7">
        <v>405000</v>
      </c>
      <c r="U2652" s="7">
        <v>423400</v>
      </c>
      <c r="V2652" s="7">
        <v>374100</v>
      </c>
      <c r="W2652" s="7">
        <v>324800</v>
      </c>
      <c r="X2652" s="7">
        <v>384400</v>
      </c>
      <c r="Y2652" s="7">
        <v>382400</v>
      </c>
      <c r="Z2652" s="7">
        <v>393100</v>
      </c>
      <c r="AA2652" s="7">
        <v>405000</v>
      </c>
      <c r="AB2652" s="5">
        <v>18.914000000000001</v>
      </c>
      <c r="AC2652" s="5">
        <v>20.681999999999999</v>
      </c>
      <c r="AD2652" s="8">
        <v>7.0119999999999996</v>
      </c>
      <c r="AE2652" s="8">
        <v>10.302</v>
      </c>
      <c r="AF2652" s="7">
        <v>26784848</v>
      </c>
      <c r="AG2652" s="7">
        <v>27386677</v>
      </c>
      <c r="AH2652" s="7">
        <v>26944000</v>
      </c>
      <c r="AI2652" s="5">
        <v>91.55</v>
      </c>
      <c r="AJ2652" s="7">
        <v>139</v>
      </c>
      <c r="AK2652" s="7">
        <v>24520804</v>
      </c>
      <c r="AL2652" s="6">
        <v>324.90065299999998</v>
      </c>
      <c r="AM2652" s="7">
        <v>25989583</v>
      </c>
      <c r="AN2652" s="5">
        <v>97.030919999999995</v>
      </c>
    </row>
    <row r="2653" spans="1:40" x14ac:dyDescent="0.3">
      <c r="A2653" s="4" t="s">
        <v>2702</v>
      </c>
      <c r="B2653" s="2">
        <v>10473144</v>
      </c>
      <c r="C2653" s="1" t="s">
        <v>41</v>
      </c>
      <c r="D2653" s="5">
        <v>373.00466470999999</v>
      </c>
      <c r="E2653" s="6">
        <v>159.70466400000001</v>
      </c>
      <c r="F2653" s="6" t="s">
        <v>42</v>
      </c>
      <c r="G2653" s="5">
        <v>-0.4</v>
      </c>
      <c r="H2653" s="5" t="s">
        <v>799</v>
      </c>
      <c r="I2653" s="5">
        <v>-0.4</v>
      </c>
      <c r="J2653" s="5" t="s">
        <v>799</v>
      </c>
      <c r="K2653" s="5">
        <v>1.77133064</v>
      </c>
      <c r="L2653" s="5">
        <v>1.77133064</v>
      </c>
      <c r="M2653" s="5" t="s">
        <v>799</v>
      </c>
      <c r="N2653" s="5" t="s">
        <v>42</v>
      </c>
      <c r="O2653" s="5" t="s">
        <v>42</v>
      </c>
      <c r="P2653" s="5" t="s">
        <v>42</v>
      </c>
      <c r="Q2653" s="5" t="s">
        <v>799</v>
      </c>
      <c r="R2653" s="5">
        <v>-3.774899</v>
      </c>
      <c r="S2653" s="1" t="s">
        <v>49</v>
      </c>
      <c r="T2653" s="7">
        <v>50000</v>
      </c>
      <c r="U2653" s="7" t="s">
        <v>42</v>
      </c>
      <c r="V2653" s="7" t="s">
        <v>42</v>
      </c>
      <c r="W2653" s="7" t="s">
        <v>42</v>
      </c>
      <c r="X2653" s="7">
        <v>0</v>
      </c>
      <c r="Y2653" s="7">
        <v>0</v>
      </c>
      <c r="Z2653" s="7">
        <v>50000</v>
      </c>
      <c r="AA2653" s="7">
        <v>50000</v>
      </c>
      <c r="AB2653" s="8">
        <v>100</v>
      </c>
      <c r="AC2653" s="5" t="s">
        <v>42</v>
      </c>
      <c r="AD2653" s="5">
        <v>32.543999999999997</v>
      </c>
      <c r="AE2653" s="5" t="s">
        <v>42</v>
      </c>
      <c r="AF2653" s="7">
        <v>25736076</v>
      </c>
      <c r="AG2653" s="7">
        <v>25723276</v>
      </c>
      <c r="AH2653" s="7">
        <v>2332253</v>
      </c>
      <c r="AI2653" s="5">
        <v>32.65</v>
      </c>
      <c r="AJ2653" s="7">
        <v>65</v>
      </c>
      <c r="AK2653" s="7">
        <v>8416439</v>
      </c>
      <c r="AL2653" s="6">
        <v>121.785872</v>
      </c>
      <c r="AM2653" s="7">
        <v>13129780</v>
      </c>
      <c r="AN2653" s="5">
        <v>50.934460000000001</v>
      </c>
    </row>
    <row r="2654" spans="1:40" x14ac:dyDescent="0.3">
      <c r="A2654" s="4" t="s">
        <v>2703</v>
      </c>
      <c r="B2654" s="2">
        <v>4911069</v>
      </c>
      <c r="C2654" s="1" t="s">
        <v>41</v>
      </c>
      <c r="D2654" s="5">
        <v>345.79806029999997</v>
      </c>
      <c r="E2654" s="6">
        <v>601.72206000000006</v>
      </c>
      <c r="F2654" s="6" t="s">
        <v>42</v>
      </c>
      <c r="G2654" s="5">
        <v>0.21</v>
      </c>
      <c r="H2654" s="5">
        <v>14.769821</v>
      </c>
      <c r="I2654" s="5">
        <v>0.21</v>
      </c>
      <c r="J2654" s="5">
        <v>14.769821</v>
      </c>
      <c r="K2654" s="5" t="s">
        <v>799</v>
      </c>
      <c r="L2654" s="5">
        <v>1.35547471</v>
      </c>
      <c r="M2654" s="5">
        <v>12.287234</v>
      </c>
      <c r="N2654" s="5" t="s">
        <v>42</v>
      </c>
      <c r="O2654" s="5" t="s">
        <v>42</v>
      </c>
      <c r="P2654" s="5">
        <v>1.27762</v>
      </c>
      <c r="Q2654" s="5">
        <v>7.5022080000000004</v>
      </c>
      <c r="R2654" s="5">
        <v>7.5022080000000004</v>
      </c>
      <c r="S2654" s="1" t="s">
        <v>49</v>
      </c>
      <c r="T2654" s="7">
        <v>468664</v>
      </c>
      <c r="U2654" s="7">
        <v>469959</v>
      </c>
      <c r="V2654" s="7">
        <v>454363</v>
      </c>
      <c r="W2654" s="7">
        <v>426087</v>
      </c>
      <c r="X2654" s="7">
        <v>470971</v>
      </c>
      <c r="Y2654" s="7">
        <v>470975</v>
      </c>
      <c r="Z2654" s="7">
        <v>470291</v>
      </c>
      <c r="AA2654" s="7">
        <v>468664</v>
      </c>
      <c r="AB2654" s="5">
        <v>19.922000000000001</v>
      </c>
      <c r="AC2654" s="5">
        <v>21.626999999999999</v>
      </c>
      <c r="AD2654" s="8">
        <v>10.955</v>
      </c>
      <c r="AE2654" s="8">
        <v>12.085000000000001</v>
      </c>
      <c r="AF2654" s="7">
        <v>29950476</v>
      </c>
      <c r="AG2654" s="7">
        <v>29988771</v>
      </c>
      <c r="AH2654" s="7">
        <v>32957470</v>
      </c>
      <c r="AI2654" s="5">
        <v>63.93</v>
      </c>
      <c r="AJ2654" s="7">
        <v>154</v>
      </c>
      <c r="AK2654" s="7">
        <v>19139686</v>
      </c>
      <c r="AL2654" s="6">
        <v>221.06337300000001</v>
      </c>
      <c r="AM2654" s="7">
        <v>17839538</v>
      </c>
      <c r="AN2654" s="5">
        <v>59.585839999999997</v>
      </c>
    </row>
    <row r="2655" spans="1:40" x14ac:dyDescent="0.3">
      <c r="A2655" s="4" t="s">
        <v>2704</v>
      </c>
      <c r="B2655" s="2">
        <v>4077459</v>
      </c>
      <c r="C2655" s="1" t="s">
        <v>41</v>
      </c>
      <c r="D2655" s="5">
        <v>422.12110380000001</v>
      </c>
      <c r="E2655" s="6">
        <v>1250.3471030000001</v>
      </c>
      <c r="F2655" s="6">
        <v>1247.450104</v>
      </c>
      <c r="G2655" s="5">
        <v>0.61</v>
      </c>
      <c r="H2655" s="5" t="s">
        <v>799</v>
      </c>
      <c r="I2655" s="5">
        <v>0.61</v>
      </c>
      <c r="J2655" s="5" t="s">
        <v>799</v>
      </c>
      <c r="K2655" s="5">
        <v>0.79545277999999997</v>
      </c>
      <c r="L2655" s="5">
        <v>0.76260194000000003</v>
      </c>
      <c r="M2655" s="5" t="s">
        <v>799</v>
      </c>
      <c r="N2655" s="5" t="s">
        <v>42</v>
      </c>
      <c r="O2655" s="5" t="s">
        <v>42</v>
      </c>
      <c r="P2655" s="5">
        <v>0.92116699999999996</v>
      </c>
      <c r="Q2655" s="5">
        <v>14.833696</v>
      </c>
      <c r="R2655" s="5">
        <v>14.833696</v>
      </c>
      <c r="S2655" s="1" t="s">
        <v>152</v>
      </c>
      <c r="T2655" s="7">
        <v>1388994</v>
      </c>
      <c r="U2655" s="7">
        <v>1396013</v>
      </c>
      <c r="V2655" s="7">
        <v>1187435</v>
      </c>
      <c r="W2655" s="7">
        <v>907174</v>
      </c>
      <c r="X2655" s="7">
        <v>1357351</v>
      </c>
      <c r="Y2655" s="7">
        <v>1369964</v>
      </c>
      <c r="Z2655" s="7">
        <v>1388994</v>
      </c>
      <c r="AA2655" s="7">
        <v>1409437</v>
      </c>
      <c r="AB2655" s="5">
        <v>14.906000000000001</v>
      </c>
      <c r="AC2655" s="5">
        <v>18.550999999999998</v>
      </c>
      <c r="AD2655" s="8">
        <v>2.3410000000000002</v>
      </c>
      <c r="AE2655" s="8">
        <v>5.4950000000000001</v>
      </c>
      <c r="AF2655" s="7">
        <v>8253186</v>
      </c>
      <c r="AG2655" s="7">
        <v>6396757</v>
      </c>
      <c r="AH2655" s="7">
        <v>6382803</v>
      </c>
      <c r="AI2655" s="5">
        <v>66.430000000000007</v>
      </c>
      <c r="AJ2655" s="7">
        <v>145</v>
      </c>
      <c r="AK2655" s="7">
        <v>5482000</v>
      </c>
      <c r="AL2655" s="6">
        <v>280.40429999999998</v>
      </c>
      <c r="AM2655" s="7">
        <v>5700837</v>
      </c>
      <c r="AN2655" s="5">
        <v>69.079179999999994</v>
      </c>
    </row>
    <row r="2656" spans="1:40" x14ac:dyDescent="0.3">
      <c r="A2656" s="4" t="s">
        <v>2705</v>
      </c>
      <c r="B2656" s="2">
        <v>5721641</v>
      </c>
      <c r="C2656" s="1" t="s">
        <v>54</v>
      </c>
      <c r="D2656" s="5">
        <v>377.86077177999999</v>
      </c>
      <c r="E2656" s="6">
        <v>576.88584100000003</v>
      </c>
      <c r="F2656" s="6" t="s">
        <v>42</v>
      </c>
      <c r="G2656" s="5">
        <v>0.28599999999999998</v>
      </c>
      <c r="H2656" s="5" t="s">
        <v>42</v>
      </c>
      <c r="I2656" s="5">
        <v>0.28599999999999998</v>
      </c>
      <c r="J2656" s="5" t="s">
        <v>42</v>
      </c>
      <c r="K2656" s="5" t="s">
        <v>42</v>
      </c>
      <c r="L2656" s="5" t="s">
        <v>42</v>
      </c>
      <c r="M2656" s="5" t="s">
        <v>42</v>
      </c>
      <c r="N2656" s="5" t="s">
        <v>42</v>
      </c>
      <c r="O2656" s="5" t="s">
        <v>42</v>
      </c>
      <c r="P2656" s="5" t="s">
        <v>42</v>
      </c>
      <c r="Q2656" s="5" t="s">
        <v>42</v>
      </c>
      <c r="R2656" s="5" t="s">
        <v>42</v>
      </c>
      <c r="S2656" s="1" t="s">
        <v>56</v>
      </c>
      <c r="T2656" s="7">
        <v>56879.432999999997</v>
      </c>
      <c r="U2656" s="7">
        <v>35204.449999999997</v>
      </c>
      <c r="V2656" s="7">
        <v>33840.527999999998</v>
      </c>
      <c r="W2656" s="7">
        <v>40545.120000000003</v>
      </c>
      <c r="X2656" s="7">
        <v>56879.432999999997</v>
      </c>
      <c r="Y2656" s="7">
        <v>45890.97</v>
      </c>
      <c r="Z2656" s="7">
        <v>40547.71</v>
      </c>
      <c r="AA2656" s="7">
        <v>35204.449999999997</v>
      </c>
      <c r="AB2656" s="8">
        <v>100</v>
      </c>
      <c r="AC2656" s="8">
        <v>100</v>
      </c>
      <c r="AD2656" s="5" t="s">
        <v>42</v>
      </c>
      <c r="AE2656" s="5" t="s">
        <v>42</v>
      </c>
      <c r="AF2656" s="7">
        <v>29338858</v>
      </c>
      <c r="AG2656" s="7">
        <v>29338858</v>
      </c>
      <c r="AH2656" s="7">
        <v>29174848</v>
      </c>
      <c r="AI2656" s="5">
        <v>22.87</v>
      </c>
      <c r="AJ2656" s="7">
        <v>95</v>
      </c>
      <c r="AK2656" s="7">
        <v>6708962</v>
      </c>
      <c r="AL2656" s="6">
        <v>86.813968000000003</v>
      </c>
      <c r="AM2656" s="7" t="s">
        <v>42</v>
      </c>
      <c r="AN2656" s="5" t="s">
        <v>42</v>
      </c>
    </row>
    <row r="2657" spans="1:40" x14ac:dyDescent="0.3">
      <c r="A2657" s="4" t="s">
        <v>2706</v>
      </c>
      <c r="B2657" s="2">
        <v>5299440</v>
      </c>
      <c r="C2657" s="1" t="s">
        <v>41</v>
      </c>
      <c r="D2657" s="5">
        <v>335.14835583000001</v>
      </c>
      <c r="E2657" s="6">
        <v>-60.504935000000003</v>
      </c>
      <c r="F2657" s="6" t="s">
        <v>42</v>
      </c>
      <c r="G2657" s="5">
        <v>-0.10609692334875698</v>
      </c>
      <c r="H2657" s="5" t="s">
        <v>799</v>
      </c>
      <c r="I2657" s="5">
        <v>-0.10609692334875698</v>
      </c>
      <c r="J2657" s="5" t="s">
        <v>799</v>
      </c>
      <c r="K2657" s="5">
        <v>0.65338328000000001</v>
      </c>
      <c r="L2657" s="5">
        <v>0.49677217000000001</v>
      </c>
      <c r="M2657" s="5" t="s">
        <v>42</v>
      </c>
      <c r="N2657" s="5" t="s">
        <v>42</v>
      </c>
      <c r="O2657" s="5" t="s">
        <v>42</v>
      </c>
      <c r="P2657" s="5" t="s">
        <v>799</v>
      </c>
      <c r="Q2657" s="5">
        <v>0.59109800000000001</v>
      </c>
      <c r="R2657" s="5">
        <v>0.59109800000000001</v>
      </c>
      <c r="S2657" s="1" t="s">
        <v>49</v>
      </c>
      <c r="T2657" s="7">
        <v>1484696.7026473251</v>
      </c>
      <c r="U2657" s="7">
        <v>1394289.582172151</v>
      </c>
      <c r="V2657" s="7">
        <v>1064508.4448561813</v>
      </c>
      <c r="W2657" s="7">
        <v>832481.73231936444</v>
      </c>
      <c r="X2657" s="7">
        <v>1386387.8560002213</v>
      </c>
      <c r="Y2657" s="7">
        <v>1409130.8560600402</v>
      </c>
      <c r="Z2657" s="7">
        <v>1454939.6183593255</v>
      </c>
      <c r="AA2657" s="7">
        <v>1484696.7026473251</v>
      </c>
      <c r="AB2657" s="5">
        <v>37.843000000000004</v>
      </c>
      <c r="AC2657" s="5">
        <v>27.614999999999998</v>
      </c>
      <c r="AD2657" s="5">
        <v>-6.0389999999999997</v>
      </c>
      <c r="AE2657" s="8">
        <v>-7.3</v>
      </c>
      <c r="AF2657" s="7">
        <v>259915479</v>
      </c>
      <c r="AG2657" s="7">
        <v>260993031</v>
      </c>
      <c r="AH2657" s="7">
        <v>262011203</v>
      </c>
      <c r="AI2657" s="8">
        <v>10.050000000000001</v>
      </c>
      <c r="AJ2657" s="7">
        <v>79</v>
      </c>
      <c r="AK2657" s="7">
        <v>26109476</v>
      </c>
      <c r="AL2657" s="6">
        <v>33.681224</v>
      </c>
      <c r="AM2657" s="7">
        <v>95464423</v>
      </c>
      <c r="AN2657" s="5">
        <v>36.744660000000003</v>
      </c>
    </row>
    <row r="2658" spans="1:40" x14ac:dyDescent="0.3">
      <c r="A2658" s="4" t="s">
        <v>2707</v>
      </c>
      <c r="B2658" s="2">
        <v>5721464</v>
      </c>
      <c r="C2658" s="1" t="s">
        <v>54</v>
      </c>
      <c r="D2658" s="5">
        <v>373.73991495000001</v>
      </c>
      <c r="E2658" s="6">
        <v>373.40956399999999</v>
      </c>
      <c r="F2658" s="6" t="s">
        <v>42</v>
      </c>
      <c r="G2658" s="5">
        <v>0.11799999999999999</v>
      </c>
      <c r="H2658" s="5">
        <v>7.782178</v>
      </c>
      <c r="I2658" s="5">
        <v>0.11799999999999999</v>
      </c>
      <c r="J2658" s="5">
        <v>7.782178</v>
      </c>
      <c r="K2658" s="5">
        <v>0.9288584299999999</v>
      </c>
      <c r="L2658" s="5">
        <v>0.9288584299999999</v>
      </c>
      <c r="M2658" s="5" t="s">
        <v>42</v>
      </c>
      <c r="N2658" s="5" t="s">
        <v>42</v>
      </c>
      <c r="O2658" s="5" t="s">
        <v>42</v>
      </c>
      <c r="P2658" s="5">
        <v>10.334409000000001</v>
      </c>
      <c r="Q2658" s="5" t="s">
        <v>42</v>
      </c>
      <c r="R2658" s="5" t="s">
        <v>42</v>
      </c>
      <c r="S2658" s="1" t="s">
        <v>43</v>
      </c>
      <c r="T2658" s="7">
        <v>36132.648000000001</v>
      </c>
      <c r="U2658" s="7">
        <v>37314.892</v>
      </c>
      <c r="V2658" s="7">
        <v>35360.078999999998</v>
      </c>
      <c r="W2658" s="7">
        <v>36304.324999999997</v>
      </c>
      <c r="X2658" s="7">
        <v>36132.648000000001</v>
      </c>
      <c r="Y2658" s="7">
        <v>36612.059000000001</v>
      </c>
      <c r="Z2658" s="7">
        <v>37091.47</v>
      </c>
      <c r="AA2658" s="7">
        <v>37203.180999999997</v>
      </c>
      <c r="AB2658" s="8">
        <v>100</v>
      </c>
      <c r="AC2658" s="8">
        <v>100</v>
      </c>
      <c r="AD2658" s="5" t="s">
        <v>42</v>
      </c>
      <c r="AE2658" s="5" t="s">
        <v>42</v>
      </c>
      <c r="AF2658" s="7">
        <v>95099215</v>
      </c>
      <c r="AG2658" s="7">
        <v>95099215</v>
      </c>
      <c r="AH2658" s="7">
        <v>95099215</v>
      </c>
      <c r="AI2658" s="5">
        <v>38.69</v>
      </c>
      <c r="AJ2658" s="7">
        <v>106</v>
      </c>
      <c r="AK2658" s="7">
        <v>36790557</v>
      </c>
      <c r="AL2658" s="6">
        <v>144.58688900000001</v>
      </c>
      <c r="AM2658" s="7" t="s">
        <v>42</v>
      </c>
      <c r="AN2658" s="5" t="s">
        <v>42</v>
      </c>
    </row>
    <row r="2659" spans="1:40" x14ac:dyDescent="0.3">
      <c r="A2659" s="4" t="s">
        <v>2708</v>
      </c>
      <c r="B2659" s="2">
        <v>5308980</v>
      </c>
      <c r="C2659" s="1" t="s">
        <v>41</v>
      </c>
      <c r="D2659" s="5">
        <v>261.43667712000001</v>
      </c>
      <c r="E2659" s="6">
        <v>29.608677</v>
      </c>
      <c r="F2659" s="6" t="s">
        <v>42</v>
      </c>
      <c r="G2659" s="5">
        <v>-1.07</v>
      </c>
      <c r="H2659" s="5" t="s">
        <v>799</v>
      </c>
      <c r="I2659" s="5">
        <v>-1.07</v>
      </c>
      <c r="J2659" s="5" t="s">
        <v>799</v>
      </c>
      <c r="K2659" s="5">
        <v>1.3417190800000001</v>
      </c>
      <c r="L2659" s="5">
        <v>1.3417190800000001</v>
      </c>
      <c r="M2659" s="5" t="s">
        <v>799</v>
      </c>
      <c r="N2659" s="5" t="s">
        <v>42</v>
      </c>
      <c r="O2659" s="5" t="s">
        <v>42</v>
      </c>
      <c r="P2659" s="5">
        <v>0.15069199999999999</v>
      </c>
      <c r="Q2659" s="5" t="s">
        <v>799</v>
      </c>
      <c r="R2659" s="5">
        <v>-0.119271</v>
      </c>
      <c r="S2659" s="1" t="s">
        <v>49</v>
      </c>
      <c r="T2659" s="7">
        <v>380786</v>
      </c>
      <c r="U2659" s="7">
        <v>22230</v>
      </c>
      <c r="V2659" s="7">
        <v>285</v>
      </c>
      <c r="W2659" s="7">
        <v>650</v>
      </c>
      <c r="X2659" s="7">
        <v>196485</v>
      </c>
      <c r="Y2659" s="7">
        <v>298762</v>
      </c>
      <c r="Z2659" s="7">
        <v>398001</v>
      </c>
      <c r="AA2659" s="7">
        <v>380786</v>
      </c>
      <c r="AB2659" s="5">
        <v>59.655000000000001</v>
      </c>
      <c r="AC2659" s="5">
        <v>-50.801000000000002</v>
      </c>
      <c r="AD2659" s="8">
        <v>10.476000000000001</v>
      </c>
      <c r="AE2659" s="5">
        <v>-126.34399999999999</v>
      </c>
      <c r="AF2659" s="7">
        <v>68545508</v>
      </c>
      <c r="AG2659" s="7">
        <v>68079057</v>
      </c>
      <c r="AH2659" s="7">
        <v>67505126</v>
      </c>
      <c r="AI2659" s="5">
        <v>57.23</v>
      </c>
      <c r="AJ2659" s="7">
        <v>136</v>
      </c>
      <c r="AK2659" s="7">
        <v>39227882</v>
      </c>
      <c r="AL2659" s="6">
        <v>150.63506599999999</v>
      </c>
      <c r="AM2659" s="7">
        <v>42392551</v>
      </c>
      <c r="AN2659" s="5">
        <v>61.843730000000001</v>
      </c>
    </row>
    <row r="2660" spans="1:40" x14ac:dyDescent="0.3">
      <c r="A2660" s="4" t="s">
        <v>2709</v>
      </c>
      <c r="B2660" s="2">
        <v>4094690</v>
      </c>
      <c r="C2660" s="1" t="s">
        <v>54</v>
      </c>
      <c r="D2660" s="5">
        <v>474.28075530000001</v>
      </c>
      <c r="E2660" s="6">
        <v>1013.708755</v>
      </c>
      <c r="F2660" s="6" t="s">
        <v>42</v>
      </c>
      <c r="G2660" s="5">
        <v>-1.76</v>
      </c>
      <c r="H2660" s="5" t="s">
        <v>799</v>
      </c>
      <c r="I2660" s="5">
        <v>-1.768</v>
      </c>
      <c r="J2660" s="5" t="s">
        <v>799</v>
      </c>
      <c r="K2660" s="5">
        <v>0.98884915000000007</v>
      </c>
      <c r="L2660" s="5">
        <v>0.91902579000000006</v>
      </c>
      <c r="M2660" s="5">
        <v>8.9770800000000008</v>
      </c>
      <c r="N2660" s="5" t="s">
        <v>42</v>
      </c>
      <c r="O2660" s="5" t="s">
        <v>42</v>
      </c>
      <c r="P2660" s="5">
        <v>0.437309</v>
      </c>
      <c r="Q2660" s="5">
        <v>2.7616900000000002</v>
      </c>
      <c r="R2660" s="5">
        <v>2.7616900000000002</v>
      </c>
      <c r="S2660" s="1" t="s">
        <v>45</v>
      </c>
      <c r="T2660" s="7">
        <v>2324624</v>
      </c>
      <c r="U2660" s="7">
        <v>2384888</v>
      </c>
      <c r="V2660" s="7">
        <v>2422084</v>
      </c>
      <c r="W2660" s="7">
        <v>1786530</v>
      </c>
      <c r="X2660" s="7">
        <v>2318063</v>
      </c>
      <c r="Y2660" s="7">
        <v>2301050</v>
      </c>
      <c r="Z2660" s="7">
        <v>2298889</v>
      </c>
      <c r="AA2660" s="7">
        <v>2324624</v>
      </c>
      <c r="AB2660" s="5">
        <v>47.268999999999998</v>
      </c>
      <c r="AC2660" s="5">
        <v>46.988999999999997</v>
      </c>
      <c r="AD2660" s="8">
        <v>2.8260000000000001</v>
      </c>
      <c r="AE2660" s="8">
        <v>2.6259999999999999</v>
      </c>
      <c r="AF2660" s="7">
        <v>11212536</v>
      </c>
      <c r="AG2660" s="7">
        <v>11218536</v>
      </c>
      <c r="AH2660" s="7">
        <v>11502536</v>
      </c>
      <c r="AI2660" s="5">
        <v>91.36</v>
      </c>
      <c r="AJ2660" s="7">
        <v>157</v>
      </c>
      <c r="AK2660" s="7">
        <v>10243466</v>
      </c>
      <c r="AL2660" s="6">
        <v>433.29861099999999</v>
      </c>
      <c r="AM2660" s="7">
        <v>10213038</v>
      </c>
      <c r="AN2660" s="5">
        <v>91.087720000000004</v>
      </c>
    </row>
    <row r="2661" spans="1:40" x14ac:dyDescent="0.3">
      <c r="A2661" s="4" t="s">
        <v>2710</v>
      </c>
      <c r="B2661" s="2">
        <v>5726852</v>
      </c>
      <c r="C2661" s="1" t="s">
        <v>54</v>
      </c>
      <c r="D2661" s="5">
        <v>331.38284987999998</v>
      </c>
      <c r="E2661" s="6">
        <v>420.13971900000001</v>
      </c>
      <c r="F2661" s="6" t="s">
        <v>42</v>
      </c>
      <c r="G2661" s="5">
        <v>0.215</v>
      </c>
      <c r="H2661" s="5" t="s">
        <v>799</v>
      </c>
      <c r="I2661" s="5">
        <v>0.215</v>
      </c>
      <c r="J2661" s="5" t="s">
        <v>799</v>
      </c>
      <c r="K2661" s="5">
        <v>1.03246408</v>
      </c>
      <c r="L2661" s="5">
        <v>1.03246408</v>
      </c>
      <c r="M2661" s="5">
        <v>19.019608000000002</v>
      </c>
      <c r="N2661" s="5" t="s">
        <v>42</v>
      </c>
      <c r="O2661" s="5" t="s">
        <v>42</v>
      </c>
      <c r="P2661" s="5">
        <v>27.833872</v>
      </c>
      <c r="Q2661" s="5" t="s">
        <v>42</v>
      </c>
      <c r="R2661" s="5" t="s">
        <v>42</v>
      </c>
      <c r="S2661" s="1" t="s">
        <v>56</v>
      </c>
      <c r="T2661" s="7">
        <v>16049.638999999999</v>
      </c>
      <c r="U2661" s="7">
        <v>18289.489000000001</v>
      </c>
      <c r="V2661" s="7">
        <v>18558.647000000001</v>
      </c>
      <c r="W2661" s="7">
        <v>17596.373</v>
      </c>
      <c r="X2661" s="7">
        <v>15094.548000000001</v>
      </c>
      <c r="Y2661" s="7">
        <v>15572.093999999999</v>
      </c>
      <c r="Z2661" s="7">
        <v>16049.638999999999</v>
      </c>
      <c r="AA2661" s="7">
        <v>17111.18</v>
      </c>
      <c r="AB2661" s="8">
        <v>100</v>
      </c>
      <c r="AC2661" s="8">
        <v>100</v>
      </c>
      <c r="AD2661" s="5" t="s">
        <v>42</v>
      </c>
      <c r="AE2661" s="5" t="s">
        <v>42</v>
      </c>
      <c r="AF2661" s="7">
        <v>85407951</v>
      </c>
      <c r="AG2661" s="7">
        <v>85407951</v>
      </c>
      <c r="AH2661" s="7">
        <v>85407951</v>
      </c>
      <c r="AI2661" s="5">
        <v>20.16</v>
      </c>
      <c r="AJ2661" s="7">
        <v>92</v>
      </c>
      <c r="AK2661" s="7">
        <v>17215500</v>
      </c>
      <c r="AL2661" s="6">
        <v>66.796139999999994</v>
      </c>
      <c r="AM2661" s="7" t="s">
        <v>42</v>
      </c>
      <c r="AN2661" s="5" t="s">
        <v>42</v>
      </c>
    </row>
    <row r="2662" spans="1:40" x14ac:dyDescent="0.3">
      <c r="A2662" s="4" t="s">
        <v>2711</v>
      </c>
      <c r="B2662" s="2">
        <v>4128969</v>
      </c>
      <c r="C2662" s="1" t="s">
        <v>54</v>
      </c>
      <c r="D2662" s="5">
        <v>356.49332387999999</v>
      </c>
      <c r="E2662" s="6">
        <v>938.29332299999999</v>
      </c>
      <c r="F2662" s="6" t="s">
        <v>42</v>
      </c>
      <c r="G2662" s="5">
        <v>-0.52</v>
      </c>
      <c r="H2662" s="5" t="s">
        <v>799</v>
      </c>
      <c r="I2662" s="5">
        <v>-0.52</v>
      </c>
      <c r="J2662" s="5" t="s">
        <v>799</v>
      </c>
      <c r="K2662" s="5" t="s">
        <v>799</v>
      </c>
      <c r="L2662" s="5">
        <v>7.0153846199999998</v>
      </c>
      <c r="M2662" s="5">
        <v>90</v>
      </c>
      <c r="N2662" s="5" t="s">
        <v>42</v>
      </c>
      <c r="O2662" s="5" t="s">
        <v>42</v>
      </c>
      <c r="P2662" s="5">
        <v>0.34098699999999998</v>
      </c>
      <c r="Q2662" s="5">
        <v>3.7035459999999998</v>
      </c>
      <c r="R2662" s="5">
        <v>3.7035459999999998</v>
      </c>
      <c r="S2662" s="1" t="s">
        <v>49</v>
      </c>
      <c r="T2662" s="7">
        <v>2957700</v>
      </c>
      <c r="U2662" s="7">
        <v>3217000</v>
      </c>
      <c r="V2662" s="7">
        <v>2960400</v>
      </c>
      <c r="W2662" s="7">
        <v>2929600</v>
      </c>
      <c r="X2662" s="7">
        <v>2751700</v>
      </c>
      <c r="Y2662" s="7">
        <v>2777100</v>
      </c>
      <c r="Z2662" s="7">
        <v>2846000</v>
      </c>
      <c r="AA2662" s="7">
        <v>2957700</v>
      </c>
      <c r="AB2662" s="5">
        <v>19.491</v>
      </c>
      <c r="AC2662" s="5">
        <v>20.925000000000001</v>
      </c>
      <c r="AD2662" s="8">
        <v>7.9009999999999998</v>
      </c>
      <c r="AE2662" s="8">
        <v>8.2530000000000001</v>
      </c>
      <c r="AF2662" s="7">
        <v>52200000</v>
      </c>
      <c r="AG2662" s="7">
        <v>52200000</v>
      </c>
      <c r="AH2662" s="7">
        <v>51600000</v>
      </c>
      <c r="AI2662" s="8">
        <v>44</v>
      </c>
      <c r="AJ2662" s="7">
        <v>138</v>
      </c>
      <c r="AK2662" s="7">
        <v>22931602</v>
      </c>
      <c r="AL2662" s="6">
        <v>156.85215700000001</v>
      </c>
      <c r="AM2662" s="7">
        <v>30888770</v>
      </c>
      <c r="AN2662" s="5">
        <v>59.26596</v>
      </c>
    </row>
    <row r="2663" spans="1:40" x14ac:dyDescent="0.3">
      <c r="A2663" s="4" t="s">
        <v>2712</v>
      </c>
      <c r="B2663" s="2">
        <v>6513894</v>
      </c>
      <c r="C2663" s="1" t="s">
        <v>54</v>
      </c>
      <c r="D2663" s="5">
        <v>323.55475247999999</v>
      </c>
      <c r="E2663" s="6">
        <v>293.74575199999998</v>
      </c>
      <c r="F2663" s="6" t="s">
        <v>42</v>
      </c>
      <c r="G2663" s="5">
        <v>-0.03</v>
      </c>
      <c r="H2663" s="5" t="s">
        <v>799</v>
      </c>
      <c r="I2663" s="5">
        <v>-0.03</v>
      </c>
      <c r="J2663" s="5" t="s">
        <v>799</v>
      </c>
      <c r="K2663" s="5">
        <v>2.8096676700000001</v>
      </c>
      <c r="L2663" s="5">
        <v>2.6271186399999999</v>
      </c>
      <c r="M2663" s="5">
        <v>30.491803000000001</v>
      </c>
      <c r="N2663" s="5" t="s">
        <v>42</v>
      </c>
      <c r="O2663" s="5" t="s">
        <v>42</v>
      </c>
      <c r="P2663" s="5">
        <v>0.60085299999999997</v>
      </c>
      <c r="Q2663" s="5" t="s">
        <v>799</v>
      </c>
      <c r="R2663" s="5">
        <v>-14.505962999999999</v>
      </c>
      <c r="S2663" s="1" t="s">
        <v>98</v>
      </c>
      <c r="T2663" s="7">
        <v>490184</v>
      </c>
      <c r="U2663" s="7">
        <v>535315</v>
      </c>
      <c r="V2663" s="7">
        <v>507406</v>
      </c>
      <c r="W2663" s="7">
        <v>378604</v>
      </c>
      <c r="X2663" s="7">
        <v>488881</v>
      </c>
      <c r="Y2663" s="7">
        <v>485805</v>
      </c>
      <c r="Z2663" s="7">
        <v>490184</v>
      </c>
      <c r="AA2663" s="7">
        <v>494718</v>
      </c>
      <c r="AB2663" s="5">
        <v>61.640999999999998</v>
      </c>
      <c r="AC2663" s="5">
        <v>61.948</v>
      </c>
      <c r="AD2663" s="5">
        <v>-7.0460000000000003</v>
      </c>
      <c r="AE2663" s="5">
        <v>-5.484</v>
      </c>
      <c r="AF2663" s="7">
        <v>174488491</v>
      </c>
      <c r="AG2663" s="7">
        <v>173470450</v>
      </c>
      <c r="AH2663" s="7">
        <v>176422422</v>
      </c>
      <c r="AI2663" s="5">
        <v>29.51</v>
      </c>
      <c r="AJ2663" s="7">
        <v>131</v>
      </c>
      <c r="AK2663" s="7">
        <v>51335138</v>
      </c>
      <c r="AL2663" s="6">
        <v>95.483356000000001</v>
      </c>
      <c r="AM2663" s="7">
        <v>116543857</v>
      </c>
      <c r="AN2663" s="5">
        <v>66.996880000000004</v>
      </c>
    </row>
    <row r="2664" spans="1:40" x14ac:dyDescent="0.3">
      <c r="A2664" s="4" t="s">
        <v>2713</v>
      </c>
      <c r="B2664" s="2">
        <v>11149021</v>
      </c>
      <c r="C2664" s="1" t="s">
        <v>54</v>
      </c>
      <c r="D2664" s="5">
        <v>403.41970223999999</v>
      </c>
      <c r="E2664" s="6">
        <v>320.77247199999999</v>
      </c>
      <c r="F2664" s="6">
        <v>319.76181699732848</v>
      </c>
      <c r="G2664" s="5">
        <v>1.0805134035781303</v>
      </c>
      <c r="H2664" s="5">
        <v>2.105124</v>
      </c>
      <c r="I2664" s="5">
        <v>1.0805134035781303</v>
      </c>
      <c r="J2664" s="5">
        <v>2.105124</v>
      </c>
      <c r="K2664" s="5">
        <v>0.39750214</v>
      </c>
      <c r="L2664" s="5">
        <v>0.39541241999999999</v>
      </c>
      <c r="M2664" s="5" t="s">
        <v>42</v>
      </c>
      <c r="N2664" s="5" t="s">
        <v>42</v>
      </c>
      <c r="O2664" s="5" t="s">
        <v>42</v>
      </c>
      <c r="P2664" s="5">
        <v>0.420122</v>
      </c>
      <c r="Q2664" s="5">
        <v>1.214996</v>
      </c>
      <c r="R2664" s="5">
        <v>1.214996</v>
      </c>
      <c r="S2664" s="1" t="s">
        <v>49</v>
      </c>
      <c r="T2664" s="7">
        <v>680418.07904535544</v>
      </c>
      <c r="U2664" s="7">
        <v>530315.86305167631</v>
      </c>
      <c r="V2664" s="7">
        <v>562227.70544566435</v>
      </c>
      <c r="W2664" s="7">
        <v>318048.87144182855</v>
      </c>
      <c r="X2664" s="7">
        <v>743753.88827536465</v>
      </c>
      <c r="Y2664" s="7">
        <v>715954.73033095337</v>
      </c>
      <c r="Z2664" s="7">
        <v>700475.81937976764</v>
      </c>
      <c r="AA2664" s="7">
        <v>680418.07904535544</v>
      </c>
      <c r="AB2664" s="5">
        <v>35.637</v>
      </c>
      <c r="AC2664" s="5">
        <v>38.332999999999998</v>
      </c>
      <c r="AD2664" s="5">
        <v>31.358000000000001</v>
      </c>
      <c r="AE2664" s="5">
        <v>33.930999999999997</v>
      </c>
      <c r="AF2664" s="7">
        <v>47642830</v>
      </c>
      <c r="AG2664" s="7">
        <v>48985691</v>
      </c>
      <c r="AH2664" s="7">
        <v>47967723</v>
      </c>
      <c r="AI2664" s="8">
        <v>1.28</v>
      </c>
      <c r="AJ2664" s="7">
        <v>15</v>
      </c>
      <c r="AK2664" s="7">
        <v>631642</v>
      </c>
      <c r="AL2664" s="6">
        <v>5.1541980000000001</v>
      </c>
      <c r="AM2664" s="7">
        <v>23496497</v>
      </c>
      <c r="AN2664" s="5">
        <v>47.517040000000001</v>
      </c>
    </row>
    <row r="2665" spans="1:40" x14ac:dyDescent="0.3">
      <c r="A2665" s="4" t="s">
        <v>2714</v>
      </c>
      <c r="B2665" s="2">
        <v>4811333</v>
      </c>
      <c r="C2665" s="1" t="s">
        <v>41</v>
      </c>
      <c r="D2665" s="5">
        <v>305.35702573999998</v>
      </c>
      <c r="E2665" s="6">
        <v>5.3440250000000002</v>
      </c>
      <c r="F2665" s="6" t="s">
        <v>42</v>
      </c>
      <c r="G2665" s="5">
        <v>-0.16</v>
      </c>
      <c r="H2665" s="5">
        <v>11.995708</v>
      </c>
      <c r="I2665" s="5">
        <v>-0.16</v>
      </c>
      <c r="J2665" s="5">
        <v>11.995708</v>
      </c>
      <c r="K2665" s="5">
        <v>0.92305152000000001</v>
      </c>
      <c r="L2665" s="5">
        <v>0.92305152000000001</v>
      </c>
      <c r="M2665" s="5" t="s">
        <v>799</v>
      </c>
      <c r="N2665" s="5" t="s">
        <v>42</v>
      </c>
      <c r="O2665" s="5" t="s">
        <v>42</v>
      </c>
      <c r="P2665" s="5">
        <v>3.2627999999999997E-2</v>
      </c>
      <c r="Q2665" s="5">
        <v>0.232046</v>
      </c>
      <c r="R2665" s="5">
        <v>0.232046</v>
      </c>
      <c r="S2665" s="1" t="s">
        <v>49</v>
      </c>
      <c r="T2665" s="7">
        <v>250008</v>
      </c>
      <c r="U2665" s="7">
        <v>40907</v>
      </c>
      <c r="V2665" s="7">
        <v>37415</v>
      </c>
      <c r="W2665" s="7">
        <v>171128</v>
      </c>
      <c r="X2665" s="7">
        <v>163784</v>
      </c>
      <c r="Y2665" s="7">
        <v>143769</v>
      </c>
      <c r="Z2665" s="7">
        <v>119044</v>
      </c>
      <c r="AA2665" s="7">
        <v>250008</v>
      </c>
      <c r="AB2665" s="5">
        <v>63.131999999999998</v>
      </c>
      <c r="AC2665" s="5">
        <v>28.234000000000002</v>
      </c>
      <c r="AD2665" s="8">
        <v>50.58</v>
      </c>
      <c r="AE2665" s="8">
        <v>8.6270000000000007</v>
      </c>
      <c r="AF2665" s="7">
        <v>54542048</v>
      </c>
      <c r="AG2665" s="7">
        <v>54472113</v>
      </c>
      <c r="AH2665" s="7">
        <v>43909161</v>
      </c>
      <c r="AI2665" s="5">
        <v>48.39</v>
      </c>
      <c r="AJ2665" s="7">
        <v>155</v>
      </c>
      <c r="AK2665" s="7">
        <v>26431311</v>
      </c>
      <c r="AL2665" s="6">
        <v>147.75102799999999</v>
      </c>
      <c r="AM2665" s="7">
        <v>43208275</v>
      </c>
      <c r="AN2665" s="5">
        <v>79.098969999999994</v>
      </c>
    </row>
    <row r="2666" spans="1:40" x14ac:dyDescent="0.3">
      <c r="A2666" s="4" t="s">
        <v>2715</v>
      </c>
      <c r="B2666" s="2">
        <v>4278724</v>
      </c>
      <c r="C2666" s="1" t="s">
        <v>54</v>
      </c>
      <c r="D2666" s="5">
        <v>308.06286038000002</v>
      </c>
      <c r="E2666" s="6">
        <v>796.86285999999996</v>
      </c>
      <c r="F2666" s="6" t="s">
        <v>42</v>
      </c>
      <c r="G2666" s="5">
        <v>-0.2</v>
      </c>
      <c r="H2666" s="5" t="s">
        <v>799</v>
      </c>
      <c r="I2666" s="5">
        <v>-0.2</v>
      </c>
      <c r="J2666" s="5" t="s">
        <v>799</v>
      </c>
      <c r="K2666" s="5">
        <v>0.76294041000000012</v>
      </c>
      <c r="L2666" s="5">
        <v>0.50702433999999996</v>
      </c>
      <c r="M2666" s="5" t="s">
        <v>799</v>
      </c>
      <c r="N2666" s="5" t="s">
        <v>42</v>
      </c>
      <c r="O2666" s="5" t="s">
        <v>42</v>
      </c>
      <c r="P2666" s="5">
        <v>0.36590299999999998</v>
      </c>
      <c r="Q2666" s="5">
        <v>5.557893</v>
      </c>
      <c r="R2666" s="5">
        <v>5.557893</v>
      </c>
      <c r="S2666" s="1" t="s">
        <v>49</v>
      </c>
      <c r="T2666" s="7">
        <v>2227800</v>
      </c>
      <c r="U2666" s="7">
        <v>2032500</v>
      </c>
      <c r="V2666" s="7">
        <v>1720200</v>
      </c>
      <c r="W2666" s="7">
        <v>1443400</v>
      </c>
      <c r="X2666" s="7">
        <v>2177800</v>
      </c>
      <c r="Y2666" s="7">
        <v>2173900</v>
      </c>
      <c r="Z2666" s="7">
        <v>2214600</v>
      </c>
      <c r="AA2666" s="7">
        <v>2227800</v>
      </c>
      <c r="AB2666" s="5">
        <v>19.085999999999999</v>
      </c>
      <c r="AC2666" s="5">
        <v>17.398</v>
      </c>
      <c r="AD2666" s="8">
        <v>7.5720000000000001</v>
      </c>
      <c r="AE2666" s="8">
        <v>5.7720000000000002</v>
      </c>
      <c r="AF2666" s="7">
        <v>35126894</v>
      </c>
      <c r="AG2666" s="7">
        <v>35116857</v>
      </c>
      <c r="AH2666" s="7">
        <v>35085030</v>
      </c>
      <c r="AI2666" s="8">
        <v>77.400000000000006</v>
      </c>
      <c r="AJ2666" s="7">
        <v>184</v>
      </c>
      <c r="AK2666" s="7">
        <v>27187532</v>
      </c>
      <c r="AL2666" s="6">
        <v>238.43465499999999</v>
      </c>
      <c r="AM2666" s="7">
        <v>34170089</v>
      </c>
      <c r="AN2666" s="5">
        <v>97.276150000000001</v>
      </c>
    </row>
    <row r="2667" spans="1:40" x14ac:dyDescent="0.3">
      <c r="A2667" s="4" t="s">
        <v>2716</v>
      </c>
      <c r="B2667" s="2">
        <v>4337140</v>
      </c>
      <c r="C2667" s="1" t="s">
        <v>54</v>
      </c>
      <c r="D2667" s="5">
        <v>372.31447487999998</v>
      </c>
      <c r="E2667" s="6">
        <v>908.70255399999996</v>
      </c>
      <c r="F2667" s="6">
        <v>908.70247499999994</v>
      </c>
      <c r="G2667" s="5">
        <v>0.58699999999999997</v>
      </c>
      <c r="H2667" s="5">
        <v>7.0275790000000002</v>
      </c>
      <c r="I2667" s="5">
        <v>0.58699999999999997</v>
      </c>
      <c r="J2667" s="5">
        <v>7.0275790000000002</v>
      </c>
      <c r="K2667" s="5">
        <v>1.0157980200000001</v>
      </c>
      <c r="L2667" s="5">
        <v>1.0157980200000001</v>
      </c>
      <c r="M2667" s="5">
        <v>12.091388</v>
      </c>
      <c r="N2667" s="5" t="s">
        <v>42</v>
      </c>
      <c r="O2667" s="5" t="s">
        <v>42</v>
      </c>
      <c r="P2667" s="5">
        <v>8.4811820000000004</v>
      </c>
      <c r="Q2667" s="5" t="s">
        <v>42</v>
      </c>
      <c r="R2667" s="5">
        <v>11.530001457646</v>
      </c>
      <c r="S2667" s="1" t="s">
        <v>49</v>
      </c>
      <c r="T2667" s="7">
        <v>105847.568</v>
      </c>
      <c r="U2667" s="7">
        <v>75112.576000000001</v>
      </c>
      <c r="V2667" s="7">
        <v>63678.993999999999</v>
      </c>
      <c r="W2667" s="7">
        <v>56658.313999999998</v>
      </c>
      <c r="X2667" s="7">
        <v>107143.38499999999</v>
      </c>
      <c r="Y2667" s="7">
        <v>107810.152</v>
      </c>
      <c r="Z2667" s="7">
        <v>107768.97</v>
      </c>
      <c r="AA2667" s="7">
        <v>105847.568</v>
      </c>
      <c r="AB2667" s="8">
        <v>100</v>
      </c>
      <c r="AC2667" s="8">
        <v>100</v>
      </c>
      <c r="AD2667" s="5" t="s">
        <v>42</v>
      </c>
      <c r="AE2667" s="5" t="s">
        <v>42</v>
      </c>
      <c r="AF2667" s="7">
        <v>27039364</v>
      </c>
      <c r="AG2667" s="7">
        <v>25980998</v>
      </c>
      <c r="AH2667" s="7">
        <v>24125642</v>
      </c>
      <c r="AI2667" s="5">
        <v>11.51</v>
      </c>
      <c r="AJ2667" s="7">
        <v>58</v>
      </c>
      <c r="AK2667" s="7">
        <v>3115432</v>
      </c>
      <c r="AL2667" s="6">
        <v>42.868344</v>
      </c>
      <c r="AM2667" s="7" t="s">
        <v>42</v>
      </c>
      <c r="AN2667" s="5" t="s">
        <v>42</v>
      </c>
    </row>
    <row r="2668" spans="1:40" x14ac:dyDescent="0.3">
      <c r="A2668" s="4" t="s">
        <v>2717</v>
      </c>
      <c r="B2668" s="2">
        <v>4258132</v>
      </c>
      <c r="C2668" s="1" t="s">
        <v>41</v>
      </c>
      <c r="D2668" s="5">
        <v>480.39553136000001</v>
      </c>
      <c r="E2668" s="6">
        <v>553.65753099999995</v>
      </c>
      <c r="F2668" s="6">
        <v>553.65753099999995</v>
      </c>
      <c r="G2668" s="5">
        <v>0.32500000000000001</v>
      </c>
      <c r="H2668" s="5">
        <v>23.27553</v>
      </c>
      <c r="I2668" s="5">
        <v>0.32500000000000001</v>
      </c>
      <c r="J2668" s="5">
        <v>23.27553</v>
      </c>
      <c r="K2668" s="5" t="s">
        <v>799</v>
      </c>
      <c r="L2668" s="5">
        <v>12.00795229</v>
      </c>
      <c r="M2668" s="5">
        <v>16.106667000000002</v>
      </c>
      <c r="N2668" s="5">
        <v>8.8835525318691708</v>
      </c>
      <c r="O2668" s="5">
        <v>7.9208490573143902</v>
      </c>
      <c r="P2668" s="5">
        <v>1.10755</v>
      </c>
      <c r="Q2668" s="5">
        <v>36.216948000000002</v>
      </c>
      <c r="R2668" s="5">
        <v>36.216948000000002</v>
      </c>
      <c r="S2668" s="1" t="s">
        <v>49</v>
      </c>
      <c r="T2668" s="7">
        <v>514910</v>
      </c>
      <c r="U2668" s="7">
        <v>599085</v>
      </c>
      <c r="V2668" s="7">
        <v>967108</v>
      </c>
      <c r="W2668" s="7">
        <v>1416868</v>
      </c>
      <c r="X2668" s="7">
        <v>499894</v>
      </c>
      <c r="Y2668" s="7">
        <v>511889</v>
      </c>
      <c r="Z2668" s="7">
        <v>516383</v>
      </c>
      <c r="AA2668" s="7">
        <v>514910</v>
      </c>
      <c r="AB2668" s="5">
        <v>87.522999999999996</v>
      </c>
      <c r="AC2668" s="5">
        <v>89.704999999999998</v>
      </c>
      <c r="AD2668" s="5">
        <v>0.55800000000000005</v>
      </c>
      <c r="AE2668" s="8">
        <v>2.8479999999999999</v>
      </c>
      <c r="AF2668" s="7">
        <v>39762909</v>
      </c>
      <c r="AG2668" s="7">
        <v>39704141</v>
      </c>
      <c r="AH2668" s="7">
        <v>31838118</v>
      </c>
      <c r="AI2668" s="5">
        <v>35.53</v>
      </c>
      <c r="AJ2668" s="7">
        <v>148</v>
      </c>
      <c r="AK2668" s="7">
        <v>14130225</v>
      </c>
      <c r="AL2668" s="6">
        <v>170.693118</v>
      </c>
      <c r="AM2668" s="7">
        <v>16450571</v>
      </c>
      <c r="AN2668" s="5">
        <v>41.366520000000001</v>
      </c>
    </row>
    <row r="2669" spans="1:40" x14ac:dyDescent="0.3">
      <c r="A2669" s="4" t="s">
        <v>2718</v>
      </c>
      <c r="B2669" s="2">
        <v>4986184</v>
      </c>
      <c r="C2669" s="1" t="s">
        <v>41</v>
      </c>
      <c r="D2669" s="5">
        <v>380.03458284999999</v>
      </c>
      <c r="E2669" s="6">
        <v>331.62558200000001</v>
      </c>
      <c r="F2669" s="6" t="s">
        <v>42</v>
      </c>
      <c r="G2669" s="5">
        <v>-0.28699999999999998</v>
      </c>
      <c r="H2669" s="5" t="s">
        <v>799</v>
      </c>
      <c r="I2669" s="5">
        <v>-0.28699999999999998</v>
      </c>
      <c r="J2669" s="5" t="s">
        <v>799</v>
      </c>
      <c r="K2669" s="5">
        <v>5.3555045900000007</v>
      </c>
      <c r="L2669" s="5">
        <v>5.1773835899999998</v>
      </c>
      <c r="M2669" s="5" t="s">
        <v>799</v>
      </c>
      <c r="N2669" s="5" t="s">
        <v>42</v>
      </c>
      <c r="O2669" s="5" t="s">
        <v>42</v>
      </c>
      <c r="P2669" s="5">
        <v>5.1457899999999999</v>
      </c>
      <c r="Q2669" s="5" t="s">
        <v>799</v>
      </c>
      <c r="R2669" s="5">
        <v>-7.962199</v>
      </c>
      <c r="S2669" s="1" t="s">
        <v>49</v>
      </c>
      <c r="T2669" s="7">
        <v>70143</v>
      </c>
      <c r="U2669" s="7">
        <v>138590</v>
      </c>
      <c r="V2669" s="7">
        <v>104754</v>
      </c>
      <c r="W2669" s="7">
        <v>69056</v>
      </c>
      <c r="X2669" s="7">
        <v>64446</v>
      </c>
      <c r="Y2669" s="7">
        <v>60890</v>
      </c>
      <c r="Z2669" s="7">
        <v>74234</v>
      </c>
      <c r="AA2669" s="7">
        <v>70143</v>
      </c>
      <c r="AB2669" s="5">
        <v>-2.2109999999999999</v>
      </c>
      <c r="AC2669" s="8">
        <v>5.5119999999999996</v>
      </c>
      <c r="AD2669" s="5">
        <v>-70.260999999999996</v>
      </c>
      <c r="AE2669" s="5">
        <v>-71.034999999999997</v>
      </c>
      <c r="AF2669" s="7">
        <v>81376000</v>
      </c>
      <c r="AG2669" s="7">
        <v>70914000</v>
      </c>
      <c r="AH2669" s="7">
        <v>69827000</v>
      </c>
      <c r="AI2669" s="5">
        <v>58.66</v>
      </c>
      <c r="AJ2669" s="7">
        <v>148</v>
      </c>
      <c r="AK2669" s="7">
        <v>47735117</v>
      </c>
      <c r="AL2669" s="6">
        <v>222.92299600000001</v>
      </c>
      <c r="AM2669" s="7">
        <v>61997018</v>
      </c>
      <c r="AN2669" s="5">
        <v>76.184139999999999</v>
      </c>
    </row>
    <row r="2670" spans="1:40" x14ac:dyDescent="0.3">
      <c r="A2670" s="4" t="s">
        <v>2719</v>
      </c>
      <c r="B2670" s="2">
        <v>5031604</v>
      </c>
      <c r="C2670" s="1" t="s">
        <v>41</v>
      </c>
      <c r="D2670" s="5">
        <v>309.84697650999999</v>
      </c>
      <c r="E2670" s="6">
        <v>260.12597599999998</v>
      </c>
      <c r="F2670" s="6" t="s">
        <v>42</v>
      </c>
      <c r="G2670" s="5">
        <v>-0.57499999999999996</v>
      </c>
      <c r="H2670" s="5" t="s">
        <v>799</v>
      </c>
      <c r="I2670" s="5">
        <v>-0.57499999999999996</v>
      </c>
      <c r="J2670" s="5" t="s">
        <v>799</v>
      </c>
      <c r="K2670" s="5">
        <v>4.7419235099999995</v>
      </c>
      <c r="L2670" s="5">
        <v>4.7419235099999995</v>
      </c>
      <c r="M2670" s="5" t="s">
        <v>799</v>
      </c>
      <c r="N2670" s="5" t="s">
        <v>42</v>
      </c>
      <c r="O2670" s="5" t="s">
        <v>42</v>
      </c>
      <c r="P2670" s="5">
        <v>5.5047290000000002</v>
      </c>
      <c r="Q2670" s="5" t="s">
        <v>799</v>
      </c>
      <c r="R2670" s="5">
        <v>-4.4613160000000001</v>
      </c>
      <c r="S2670" s="1" t="s">
        <v>49</v>
      </c>
      <c r="T2670" s="7">
        <v>39295</v>
      </c>
      <c r="U2670" s="7">
        <v>22469</v>
      </c>
      <c r="V2670" s="7">
        <v>13036</v>
      </c>
      <c r="W2670" s="7">
        <v>6053</v>
      </c>
      <c r="X2670" s="7">
        <v>47255</v>
      </c>
      <c r="Y2670" s="7">
        <v>44393</v>
      </c>
      <c r="Z2670" s="7">
        <v>42086</v>
      </c>
      <c r="AA2670" s="7">
        <v>39295</v>
      </c>
      <c r="AB2670" s="5">
        <v>84.078999999999994</v>
      </c>
      <c r="AC2670" s="5">
        <v>84.165000000000006</v>
      </c>
      <c r="AD2670" s="5">
        <v>-108.36199999999999</v>
      </c>
      <c r="AE2670" s="5">
        <v>-123.38800000000001</v>
      </c>
      <c r="AF2670" s="7">
        <v>24203658</v>
      </c>
      <c r="AG2670" s="7">
        <v>21712357</v>
      </c>
      <c r="AH2670" s="7">
        <v>20813612</v>
      </c>
      <c r="AI2670" s="5">
        <v>38.57</v>
      </c>
      <c r="AJ2670" s="7">
        <v>106</v>
      </c>
      <c r="AK2670" s="7">
        <v>9359600</v>
      </c>
      <c r="AL2670" s="6">
        <v>119.522092</v>
      </c>
      <c r="AM2670" s="7">
        <v>14674572</v>
      </c>
      <c r="AN2670" s="5">
        <v>60.479619999999997</v>
      </c>
    </row>
    <row r="2671" spans="1:40" x14ac:dyDescent="0.3">
      <c r="A2671" s="4" t="s">
        <v>2720</v>
      </c>
      <c r="B2671" s="2">
        <v>5721265</v>
      </c>
      <c r="C2671" s="1" t="s">
        <v>54</v>
      </c>
      <c r="D2671" s="5">
        <v>354.48996682000001</v>
      </c>
      <c r="E2671" s="6">
        <v>560.95034599999997</v>
      </c>
      <c r="F2671" s="6" t="s">
        <v>42</v>
      </c>
      <c r="G2671" s="5">
        <v>0.51100000000000001</v>
      </c>
      <c r="H2671" s="5">
        <v>7.1528080000000003</v>
      </c>
      <c r="I2671" s="5">
        <v>0.51100000000000001</v>
      </c>
      <c r="J2671" s="5">
        <v>7.1528080000000003</v>
      </c>
      <c r="K2671" s="5">
        <v>1.027196</v>
      </c>
      <c r="L2671" s="5">
        <v>1.027196</v>
      </c>
      <c r="M2671" s="5">
        <v>10.505115</v>
      </c>
      <c r="N2671" s="5" t="s">
        <v>42</v>
      </c>
      <c r="O2671" s="5" t="s">
        <v>42</v>
      </c>
      <c r="P2671" s="5">
        <v>14.395871</v>
      </c>
      <c r="Q2671" s="5" t="s">
        <v>42</v>
      </c>
      <c r="R2671" s="5" t="s">
        <v>42</v>
      </c>
      <c r="S2671" s="1" t="s">
        <v>80</v>
      </c>
      <c r="T2671" s="7">
        <v>38966.057000000001</v>
      </c>
      <c r="U2671" s="7">
        <v>38100.777999999998</v>
      </c>
      <c r="V2671" s="7">
        <v>36332.222999999998</v>
      </c>
      <c r="W2671" s="7">
        <v>36523.832000000002</v>
      </c>
      <c r="X2671" s="7">
        <v>38966.057000000001</v>
      </c>
      <c r="Y2671" s="7">
        <v>38818.665999999997</v>
      </c>
      <c r="Z2671" s="7">
        <v>38671.273999999998</v>
      </c>
      <c r="AA2671" s="7">
        <v>38386.025999999998</v>
      </c>
      <c r="AB2671" s="8">
        <v>100</v>
      </c>
      <c r="AC2671" s="8">
        <v>100</v>
      </c>
      <c r="AD2671" s="5" t="s">
        <v>42</v>
      </c>
      <c r="AE2671" s="5" t="s">
        <v>42</v>
      </c>
      <c r="AF2671" s="7">
        <v>21561723</v>
      </c>
      <c r="AG2671" s="7">
        <v>21561723</v>
      </c>
      <c r="AH2671" s="7">
        <v>21497600</v>
      </c>
      <c r="AI2671" s="5">
        <v>9.5299999999999994</v>
      </c>
      <c r="AJ2671" s="7">
        <v>50</v>
      </c>
      <c r="AK2671" s="7">
        <v>2054957</v>
      </c>
      <c r="AL2671" s="6">
        <v>33.762943</v>
      </c>
      <c r="AM2671" s="7">
        <v>21280989</v>
      </c>
      <c r="AN2671" s="5">
        <v>99.949290000000005</v>
      </c>
    </row>
    <row r="2672" spans="1:40" x14ac:dyDescent="0.3">
      <c r="A2672" s="4" t="s">
        <v>2721</v>
      </c>
      <c r="B2672" s="2">
        <v>4297731</v>
      </c>
      <c r="C2672" s="1" t="s">
        <v>41</v>
      </c>
      <c r="D2672" s="5">
        <v>328.70156886000001</v>
      </c>
      <c r="E2672" s="6">
        <v>225.73956799999999</v>
      </c>
      <c r="F2672" s="6" t="s">
        <v>42</v>
      </c>
      <c r="G2672" s="5">
        <v>-6.5000000000000002E-2</v>
      </c>
      <c r="H2672" s="5" t="s">
        <v>799</v>
      </c>
      <c r="I2672" s="5">
        <v>-6.5000000000000002E-2</v>
      </c>
      <c r="J2672" s="5" t="s">
        <v>799</v>
      </c>
      <c r="K2672" s="5">
        <v>2.6884779500000002</v>
      </c>
      <c r="L2672" s="5">
        <v>2.6141078800000002</v>
      </c>
      <c r="M2672" s="5" t="s">
        <v>799</v>
      </c>
      <c r="N2672" s="5" t="s">
        <v>42</v>
      </c>
      <c r="O2672" s="5" t="s">
        <v>42</v>
      </c>
      <c r="P2672" s="5">
        <v>1.322605</v>
      </c>
      <c r="Q2672" s="5" t="s">
        <v>799</v>
      </c>
      <c r="R2672" s="5">
        <v>-12.764465</v>
      </c>
      <c r="S2672" s="1" t="s">
        <v>49</v>
      </c>
      <c r="T2672" s="7">
        <v>158706</v>
      </c>
      <c r="U2672" s="7">
        <v>161524</v>
      </c>
      <c r="V2672" s="7">
        <v>231698</v>
      </c>
      <c r="W2672" s="7">
        <v>278678</v>
      </c>
      <c r="X2672" s="7">
        <v>170678</v>
      </c>
      <c r="Y2672" s="7">
        <v>165280</v>
      </c>
      <c r="Z2672" s="7">
        <v>162778</v>
      </c>
      <c r="AA2672" s="7">
        <v>158706</v>
      </c>
      <c r="AB2672" s="8">
        <v>90.15</v>
      </c>
      <c r="AC2672" s="5">
        <v>87.388999999999996</v>
      </c>
      <c r="AD2672" s="5">
        <v>-28.311</v>
      </c>
      <c r="AE2672" s="5">
        <v>-10.362</v>
      </c>
      <c r="AF2672" s="7">
        <v>88506616</v>
      </c>
      <c r="AG2672" s="7">
        <v>92023984</v>
      </c>
      <c r="AH2672" s="7">
        <v>90542616</v>
      </c>
      <c r="AI2672" s="5">
        <v>51.78</v>
      </c>
      <c r="AJ2672" s="7">
        <v>122</v>
      </c>
      <c r="AK2672" s="7">
        <v>45030035</v>
      </c>
      <c r="AL2672" s="6">
        <v>170.21353199999999</v>
      </c>
      <c r="AM2672" s="7">
        <v>59339424</v>
      </c>
      <c r="AN2672" s="5">
        <v>68.239109999999997</v>
      </c>
    </row>
    <row r="2673" spans="1:40" x14ac:dyDescent="0.3">
      <c r="A2673" s="4" t="s">
        <v>2722</v>
      </c>
      <c r="B2673" s="2">
        <v>5720644</v>
      </c>
      <c r="C2673" s="1" t="s">
        <v>54</v>
      </c>
      <c r="D2673" s="5">
        <v>346.76721605</v>
      </c>
      <c r="E2673" s="6">
        <v>346.73161599999997</v>
      </c>
      <c r="F2673" s="6" t="s">
        <v>42</v>
      </c>
      <c r="G2673" s="8">
        <v>1.615</v>
      </c>
      <c r="H2673" s="5">
        <v>6.9350610000000001</v>
      </c>
      <c r="I2673" s="8">
        <v>1.615</v>
      </c>
      <c r="J2673" s="5">
        <v>6.9350610000000001</v>
      </c>
      <c r="K2673" s="5">
        <v>0.92145114000000006</v>
      </c>
      <c r="L2673" s="5">
        <v>0.92145114000000006</v>
      </c>
      <c r="M2673" s="5" t="s">
        <v>42</v>
      </c>
      <c r="N2673" s="5" t="s">
        <v>42</v>
      </c>
      <c r="O2673" s="5" t="s">
        <v>42</v>
      </c>
      <c r="P2673" s="5">
        <v>16.389498</v>
      </c>
      <c r="Q2673" s="5" t="s">
        <v>42</v>
      </c>
      <c r="R2673" s="5" t="s">
        <v>42</v>
      </c>
      <c r="S2673" s="1" t="s">
        <v>49</v>
      </c>
      <c r="T2673" s="7">
        <v>19561.495999999999</v>
      </c>
      <c r="U2673" s="7">
        <v>13120.831</v>
      </c>
      <c r="V2673" s="7">
        <v>11952.474</v>
      </c>
      <c r="W2673" s="7">
        <v>9549.866</v>
      </c>
      <c r="X2673" s="7">
        <v>21155.719000000001</v>
      </c>
      <c r="Y2673" s="7">
        <v>20358.607</v>
      </c>
      <c r="Z2673" s="7">
        <v>19561.495999999999</v>
      </c>
      <c r="AA2673" s="7">
        <v>17631.282999999999</v>
      </c>
      <c r="AB2673" s="8">
        <v>100</v>
      </c>
      <c r="AC2673" s="8">
        <v>100</v>
      </c>
      <c r="AD2673" s="5" t="s">
        <v>42</v>
      </c>
      <c r="AE2673" s="5" t="s">
        <v>42</v>
      </c>
      <c r="AF2673" s="7">
        <v>8199745</v>
      </c>
      <c r="AG2673" s="7">
        <v>8199745</v>
      </c>
      <c r="AH2673" s="7">
        <v>8249292</v>
      </c>
      <c r="AI2673" s="5">
        <v>13.21</v>
      </c>
      <c r="AJ2673" s="7">
        <v>56</v>
      </c>
      <c r="AK2673" s="7">
        <v>1083480</v>
      </c>
      <c r="AL2673" s="6">
        <v>45.820368999999999</v>
      </c>
      <c r="AM2673" s="7" t="s">
        <v>42</v>
      </c>
      <c r="AN2673" s="5" t="s">
        <v>42</v>
      </c>
    </row>
    <row r="2674" spans="1:40" x14ac:dyDescent="0.3">
      <c r="A2674" s="4" t="s">
        <v>2723</v>
      </c>
      <c r="B2674" s="2">
        <v>4235306</v>
      </c>
      <c r="C2674" s="1" t="s">
        <v>41</v>
      </c>
      <c r="D2674" s="5">
        <v>330.45083636999999</v>
      </c>
      <c r="E2674" s="6" t="s">
        <v>42</v>
      </c>
      <c r="F2674" s="6">
        <v>173.67783599999996</v>
      </c>
      <c r="G2674" s="5">
        <v>0.755</v>
      </c>
      <c r="H2674" s="5">
        <v>9.4169014084507108</v>
      </c>
      <c r="I2674" s="5">
        <v>0.755</v>
      </c>
      <c r="J2674" s="5">
        <v>9.4169014084507108</v>
      </c>
      <c r="K2674" s="5">
        <v>1.4298381338399999</v>
      </c>
      <c r="L2674" s="5">
        <v>1.2174041364189099</v>
      </c>
      <c r="M2674" s="5">
        <v>8.6471809999999998</v>
      </c>
      <c r="N2674" s="5" t="s">
        <v>42</v>
      </c>
      <c r="O2674" s="5" t="s">
        <v>42</v>
      </c>
      <c r="P2674" s="5" t="s">
        <v>42</v>
      </c>
      <c r="Q2674" s="5" t="s">
        <v>42</v>
      </c>
      <c r="R2674" s="5" t="s">
        <v>42</v>
      </c>
      <c r="S2674" s="1" t="s">
        <v>49</v>
      </c>
      <c r="T2674" s="7">
        <v>87123</v>
      </c>
      <c r="U2674" s="7">
        <v>76641</v>
      </c>
      <c r="V2674" s="7">
        <v>60167</v>
      </c>
      <c r="W2674" s="7">
        <v>49503</v>
      </c>
      <c r="X2674" s="7">
        <v>92716</v>
      </c>
      <c r="Y2674" s="7">
        <v>89650</v>
      </c>
      <c r="Z2674" s="7">
        <v>87897</v>
      </c>
      <c r="AA2674" s="7">
        <v>87123</v>
      </c>
      <c r="AB2674" s="5" t="s">
        <v>42</v>
      </c>
      <c r="AC2674" s="5" t="s">
        <v>42</v>
      </c>
      <c r="AD2674" s="5" t="s">
        <v>42</v>
      </c>
      <c r="AE2674" s="5" t="s">
        <v>42</v>
      </c>
      <c r="AF2674" s="7">
        <v>9882350</v>
      </c>
      <c r="AG2674" s="7">
        <v>8908130</v>
      </c>
      <c r="AH2674" s="7">
        <v>8834168</v>
      </c>
      <c r="AI2674" s="5">
        <v>28.38</v>
      </c>
      <c r="AJ2674" s="7">
        <v>97</v>
      </c>
      <c r="AK2674" s="7">
        <v>2805614</v>
      </c>
      <c r="AL2674" s="6">
        <v>93.791675999999995</v>
      </c>
      <c r="AM2674" s="7">
        <v>6010466</v>
      </c>
      <c r="AN2674" s="5">
        <v>60.804769999999998</v>
      </c>
    </row>
    <row r="2675" spans="1:40" x14ac:dyDescent="0.3">
      <c r="A2675" s="4" t="s">
        <v>2724</v>
      </c>
      <c r="B2675" s="2">
        <v>7181137</v>
      </c>
      <c r="C2675" s="1" t="s">
        <v>54</v>
      </c>
      <c r="D2675" s="5">
        <v>339.01703087999999</v>
      </c>
      <c r="E2675" s="6">
        <v>356.91703000000001</v>
      </c>
      <c r="F2675" s="6" t="s">
        <v>42</v>
      </c>
      <c r="G2675" s="5">
        <v>0.39</v>
      </c>
      <c r="H2675" s="5">
        <v>24.152138999999998</v>
      </c>
      <c r="I2675" s="5">
        <v>0.39</v>
      </c>
      <c r="J2675" s="5">
        <v>24.152138999999998</v>
      </c>
      <c r="K2675" s="5">
        <v>1.29492735</v>
      </c>
      <c r="L2675" s="5">
        <v>1.2668329199999999</v>
      </c>
      <c r="M2675" s="5">
        <v>6.7107000000000001</v>
      </c>
      <c r="N2675" s="5" t="s">
        <v>42</v>
      </c>
      <c r="O2675" s="5" t="s">
        <v>42</v>
      </c>
      <c r="P2675" s="5">
        <v>0.61590500000000004</v>
      </c>
      <c r="Q2675" s="5">
        <v>4.2089270000000001</v>
      </c>
      <c r="R2675" s="5">
        <v>4.2089270000000001</v>
      </c>
      <c r="S2675" s="1" t="s">
        <v>49</v>
      </c>
      <c r="T2675" s="7">
        <v>636600</v>
      </c>
      <c r="U2675" s="7">
        <v>608500</v>
      </c>
      <c r="V2675" s="7">
        <v>293100</v>
      </c>
      <c r="W2675" s="7">
        <v>187800</v>
      </c>
      <c r="X2675" s="7">
        <v>579500</v>
      </c>
      <c r="Y2675" s="7">
        <v>590900</v>
      </c>
      <c r="Z2675" s="7">
        <v>616000</v>
      </c>
      <c r="AA2675" s="7">
        <v>636600</v>
      </c>
      <c r="AB2675" s="5">
        <v>16.478000000000002</v>
      </c>
      <c r="AC2675" s="5">
        <v>16.186</v>
      </c>
      <c r="AD2675" s="8">
        <v>12.173999999999999</v>
      </c>
      <c r="AE2675" s="8">
        <v>11.803000000000001</v>
      </c>
      <c r="AF2675" s="7">
        <v>22245212</v>
      </c>
      <c r="AG2675" s="7">
        <v>22365096</v>
      </c>
      <c r="AH2675" s="7">
        <v>24411241</v>
      </c>
      <c r="AI2675" s="5">
        <v>47.97</v>
      </c>
      <c r="AJ2675" s="7">
        <v>125</v>
      </c>
      <c r="AK2675" s="7">
        <v>10671432</v>
      </c>
      <c r="AL2675" s="6">
        <v>162.632623</v>
      </c>
      <c r="AM2675" s="7">
        <v>14761653</v>
      </c>
      <c r="AN2675" s="5">
        <v>66.358789999999999</v>
      </c>
    </row>
    <row r="2676" spans="1:40" x14ac:dyDescent="0.3">
      <c r="A2676" s="4" t="s">
        <v>2725</v>
      </c>
      <c r="B2676" s="2">
        <v>5722028</v>
      </c>
      <c r="C2676" s="1" t="s">
        <v>54</v>
      </c>
      <c r="D2676" s="5">
        <v>334.99717100999999</v>
      </c>
      <c r="E2676" s="6">
        <v>334.523731</v>
      </c>
      <c r="F2676" s="6" t="s">
        <v>42</v>
      </c>
      <c r="G2676" s="5">
        <v>0.57399999999999995</v>
      </c>
      <c r="H2676" s="5">
        <v>6.2487510000000004</v>
      </c>
      <c r="I2676" s="5">
        <v>0.57399999999999995</v>
      </c>
      <c r="J2676" s="5">
        <v>6.2487510000000004</v>
      </c>
      <c r="K2676" s="5">
        <v>0.84072581000000002</v>
      </c>
      <c r="L2676" s="5">
        <v>0.84072581000000002</v>
      </c>
      <c r="M2676" s="5">
        <v>12.843942999999999</v>
      </c>
      <c r="N2676" s="5" t="s">
        <v>42</v>
      </c>
      <c r="O2676" s="5" t="s">
        <v>42</v>
      </c>
      <c r="P2676" s="5">
        <v>24.33934</v>
      </c>
      <c r="Q2676" s="5" t="s">
        <v>42</v>
      </c>
      <c r="R2676" s="5" t="s">
        <v>42</v>
      </c>
      <c r="S2676" s="1" t="s">
        <v>49</v>
      </c>
      <c r="T2676" s="7">
        <v>14590.967000000001</v>
      </c>
      <c r="U2676" s="7">
        <v>15983.162</v>
      </c>
      <c r="V2676" s="7">
        <v>11439.996999999999</v>
      </c>
      <c r="W2676" s="7">
        <v>12255.463</v>
      </c>
      <c r="X2676" s="7">
        <v>13744.157999999999</v>
      </c>
      <c r="Y2676" s="7">
        <v>14167.563</v>
      </c>
      <c r="Z2676" s="7">
        <v>14590.967000000001</v>
      </c>
      <c r="AA2676" s="7">
        <v>15318.217000000001</v>
      </c>
      <c r="AB2676" s="8">
        <v>100</v>
      </c>
      <c r="AC2676" s="8">
        <v>100</v>
      </c>
      <c r="AD2676" s="5" t="s">
        <v>42</v>
      </c>
      <c r="AE2676" s="5" t="s">
        <v>42</v>
      </c>
      <c r="AF2676" s="7">
        <v>27464975</v>
      </c>
      <c r="AG2676" s="7">
        <v>27464975</v>
      </c>
      <c r="AH2676" s="7">
        <v>27827910</v>
      </c>
      <c r="AI2676" s="5">
        <v>32.31</v>
      </c>
      <c r="AJ2676" s="7">
        <v>71</v>
      </c>
      <c r="AK2676" s="7">
        <v>8653163</v>
      </c>
      <c r="AL2676" s="6">
        <v>108.251069</v>
      </c>
      <c r="AM2676" s="7" t="s">
        <v>42</v>
      </c>
      <c r="AN2676" s="5" t="s">
        <v>42</v>
      </c>
    </row>
    <row r="2677" spans="1:40" x14ac:dyDescent="0.3">
      <c r="A2677" s="4" t="s">
        <v>2726</v>
      </c>
      <c r="B2677" s="2">
        <v>4977226</v>
      </c>
      <c r="C2677" s="1" t="s">
        <v>41</v>
      </c>
      <c r="D2677" s="5">
        <v>331.48519436999999</v>
      </c>
      <c r="E2677" s="6">
        <v>229.806194</v>
      </c>
      <c r="F2677" s="6" t="s">
        <v>42</v>
      </c>
      <c r="G2677" s="5">
        <v>-0.33500000000000002</v>
      </c>
      <c r="H2677" s="5" t="s">
        <v>799</v>
      </c>
      <c r="I2677" s="5">
        <v>-0.33500000000000002</v>
      </c>
      <c r="J2677" s="5" t="s">
        <v>799</v>
      </c>
      <c r="K2677" s="5">
        <v>2.6289335699999996</v>
      </c>
      <c r="L2677" s="5">
        <v>2.11758493</v>
      </c>
      <c r="M2677" s="5">
        <v>3.1525159999999999</v>
      </c>
      <c r="N2677" s="5" t="s">
        <v>42</v>
      </c>
      <c r="O2677" s="5" t="s">
        <v>42</v>
      </c>
      <c r="P2677" s="5">
        <v>0.33011800000000002</v>
      </c>
      <c r="Q2677" s="5" t="s">
        <v>799</v>
      </c>
      <c r="R2677" s="5" t="s">
        <v>799</v>
      </c>
      <c r="S2677" s="1" t="s">
        <v>47</v>
      </c>
      <c r="T2677" s="7">
        <v>728213</v>
      </c>
      <c r="U2677" s="7">
        <v>795020</v>
      </c>
      <c r="V2677" s="7">
        <v>707780</v>
      </c>
      <c r="W2677" s="7">
        <v>673398</v>
      </c>
      <c r="X2677" s="7">
        <v>696133</v>
      </c>
      <c r="Y2677" s="7">
        <v>728213</v>
      </c>
      <c r="Z2677" s="7">
        <v>744568</v>
      </c>
      <c r="AA2677" s="7">
        <v>765450</v>
      </c>
      <c r="AB2677" s="8">
        <v>5.5579999999999998</v>
      </c>
      <c r="AC2677" s="8">
        <v>5.2329999999999997</v>
      </c>
      <c r="AD2677" s="5">
        <v>-2.5529999999999999</v>
      </c>
      <c r="AE2677" s="5">
        <v>-3.5190000000000001</v>
      </c>
      <c r="AF2677" s="7">
        <v>27550202</v>
      </c>
      <c r="AG2677" s="7">
        <v>27308795</v>
      </c>
      <c r="AH2677" s="7">
        <v>27209838</v>
      </c>
      <c r="AI2677" s="5">
        <v>74.37</v>
      </c>
      <c r="AJ2677" s="7">
        <v>139</v>
      </c>
      <c r="AK2677" s="7">
        <v>20492264</v>
      </c>
      <c r="AL2677" s="6">
        <v>246.52193500000001</v>
      </c>
      <c r="AM2677" s="7">
        <v>23346545</v>
      </c>
      <c r="AN2677" s="5">
        <v>84.727450000000005</v>
      </c>
    </row>
    <row r="2678" spans="1:40" x14ac:dyDescent="0.3">
      <c r="A2678" s="4" t="s">
        <v>2727</v>
      </c>
      <c r="B2678" s="2">
        <v>4910604</v>
      </c>
      <c r="C2678" s="1" t="s">
        <v>41</v>
      </c>
      <c r="D2678" s="5">
        <v>383.82016684000001</v>
      </c>
      <c r="E2678" s="6">
        <v>491.38916599999999</v>
      </c>
      <c r="F2678" s="6" t="s">
        <v>42</v>
      </c>
      <c r="G2678" s="5">
        <v>0.04</v>
      </c>
      <c r="H2678" s="5">
        <v>38.904846999999997</v>
      </c>
      <c r="I2678" s="5">
        <v>0.04</v>
      </c>
      <c r="J2678" s="5">
        <v>38.904846999999997</v>
      </c>
      <c r="K2678" s="5">
        <v>2.3559469399999999</v>
      </c>
      <c r="L2678" s="5">
        <v>1.5306915299999999</v>
      </c>
      <c r="M2678" s="5">
        <v>24.077777999999999</v>
      </c>
      <c r="N2678" s="5" t="s">
        <v>42</v>
      </c>
      <c r="O2678" s="5" t="s">
        <v>42</v>
      </c>
      <c r="P2678" s="5">
        <v>0.80128299999999997</v>
      </c>
      <c r="Q2678" s="5">
        <v>7.1870989999999999</v>
      </c>
      <c r="R2678" s="5">
        <v>7.1870989999999999</v>
      </c>
      <c r="S2678" s="1" t="s">
        <v>49</v>
      </c>
      <c r="T2678" s="7">
        <v>600545</v>
      </c>
      <c r="U2678" s="7">
        <v>606328</v>
      </c>
      <c r="V2678" s="7">
        <v>418803</v>
      </c>
      <c r="W2678" s="7">
        <v>321785</v>
      </c>
      <c r="X2678" s="7">
        <v>613253</v>
      </c>
      <c r="Y2678" s="7">
        <v>610969</v>
      </c>
      <c r="Z2678" s="7">
        <v>605288</v>
      </c>
      <c r="AA2678" s="7">
        <v>600545</v>
      </c>
      <c r="AB2678" s="5">
        <v>51.234000000000002</v>
      </c>
      <c r="AC2678" s="8">
        <v>51.93</v>
      </c>
      <c r="AD2678" s="8">
        <v>8.141</v>
      </c>
      <c r="AE2678" s="8">
        <v>8.7370000000000001</v>
      </c>
      <c r="AF2678" s="7">
        <v>17710887</v>
      </c>
      <c r="AG2678" s="7">
        <v>17670026</v>
      </c>
      <c r="AH2678" s="7">
        <v>17783615</v>
      </c>
      <c r="AI2678" s="5">
        <v>60.01</v>
      </c>
      <c r="AJ2678" s="7">
        <v>130</v>
      </c>
      <c r="AK2678" s="7">
        <v>10629594</v>
      </c>
      <c r="AL2678" s="6">
        <v>230.343301</v>
      </c>
      <c r="AM2678" s="7">
        <v>11248659</v>
      </c>
      <c r="AN2678" s="8">
        <v>63.508499999999998</v>
      </c>
    </row>
    <row r="2679" spans="1:40" x14ac:dyDescent="0.3">
      <c r="A2679" s="4" t="s">
        <v>2728</v>
      </c>
      <c r="B2679" s="2">
        <v>4352207</v>
      </c>
      <c r="C2679" s="1" t="s">
        <v>54</v>
      </c>
      <c r="D2679" s="5">
        <v>368.9346812</v>
      </c>
      <c r="E2679" s="6">
        <v>273.02453100000002</v>
      </c>
      <c r="F2679" s="6" t="s">
        <v>42</v>
      </c>
      <c r="G2679" s="5">
        <v>5.97</v>
      </c>
      <c r="H2679" s="5">
        <v>4.0148489999999999</v>
      </c>
      <c r="I2679" s="5">
        <v>5.97</v>
      </c>
      <c r="J2679" s="5">
        <v>4.0148489999999999</v>
      </c>
      <c r="K2679" s="5">
        <v>3.8700798200000004</v>
      </c>
      <c r="L2679" s="5">
        <v>3.8700798200000004</v>
      </c>
      <c r="M2679" s="5">
        <v>4.0907770000000001</v>
      </c>
      <c r="N2679" s="5" t="s">
        <v>42</v>
      </c>
      <c r="O2679" s="5" t="s">
        <v>42</v>
      </c>
      <c r="P2679" s="5">
        <v>10.193125999999999</v>
      </c>
      <c r="Q2679" s="5" t="s">
        <v>42</v>
      </c>
      <c r="R2679" s="5" t="s">
        <v>42</v>
      </c>
      <c r="S2679" s="1" t="s">
        <v>45</v>
      </c>
      <c r="T2679" s="7">
        <v>22862.028999999999</v>
      </c>
      <c r="U2679" s="7">
        <v>7741.9740000000002</v>
      </c>
      <c r="V2679" s="7">
        <v>71459.789999999994</v>
      </c>
      <c r="W2679" s="7">
        <v>25950.566999999999</v>
      </c>
      <c r="X2679" s="7">
        <v>26785.162</v>
      </c>
      <c r="Y2679" s="7">
        <v>23864.419000000002</v>
      </c>
      <c r="Z2679" s="7">
        <v>27263.752</v>
      </c>
      <c r="AA2679" s="7">
        <v>22862.028999999999</v>
      </c>
      <c r="AB2679" s="8">
        <v>100</v>
      </c>
      <c r="AC2679" s="8">
        <v>100</v>
      </c>
      <c r="AD2679" s="5" t="s">
        <v>42</v>
      </c>
      <c r="AE2679" s="5" t="s">
        <v>42</v>
      </c>
      <c r="AF2679" s="7">
        <v>13120010</v>
      </c>
      <c r="AG2679" s="7">
        <v>13120010</v>
      </c>
      <c r="AH2679" s="7">
        <v>13120010</v>
      </c>
      <c r="AI2679" s="5">
        <v>42.89</v>
      </c>
      <c r="AJ2679" s="7">
        <v>54</v>
      </c>
      <c r="AK2679" s="7">
        <v>5627385</v>
      </c>
      <c r="AL2679" s="6">
        <v>158.24206599999999</v>
      </c>
      <c r="AM2679" s="7">
        <v>13109916</v>
      </c>
      <c r="AN2679" s="5">
        <v>99.923060000000007</v>
      </c>
    </row>
    <row r="2680" spans="1:40" x14ac:dyDescent="0.3">
      <c r="A2680" s="4" t="s">
        <v>2729</v>
      </c>
      <c r="B2680" s="2">
        <v>4112285</v>
      </c>
      <c r="C2680" s="1" t="s">
        <v>41</v>
      </c>
      <c r="D2680" s="5">
        <v>312.99765234</v>
      </c>
      <c r="E2680" s="6" t="s">
        <v>42</v>
      </c>
      <c r="F2680" s="6">
        <v>220.589652</v>
      </c>
      <c r="G2680" s="5">
        <v>0.8</v>
      </c>
      <c r="H2680" s="5">
        <v>14.2165354330709</v>
      </c>
      <c r="I2680" s="5">
        <v>0.8</v>
      </c>
      <c r="J2680" s="5">
        <v>14.2165354330709</v>
      </c>
      <c r="K2680" s="5">
        <v>0.84649554258607695</v>
      </c>
      <c r="L2680" s="5">
        <v>0.81270860501286601</v>
      </c>
      <c r="M2680" s="5">
        <v>10.830833999999999</v>
      </c>
      <c r="N2680" s="5" t="s">
        <v>42</v>
      </c>
      <c r="O2680" s="5" t="s">
        <v>42</v>
      </c>
      <c r="P2680" s="5" t="s">
        <v>42</v>
      </c>
      <c r="Q2680" s="5" t="s">
        <v>42</v>
      </c>
      <c r="R2680" s="5" t="s">
        <v>42</v>
      </c>
      <c r="S2680" s="1" t="s">
        <v>49</v>
      </c>
      <c r="T2680" s="7">
        <v>101029</v>
      </c>
      <c r="U2680" s="7">
        <v>118350</v>
      </c>
      <c r="V2680" s="7">
        <v>116877</v>
      </c>
      <c r="W2680" s="7">
        <v>100877</v>
      </c>
      <c r="X2680" s="7">
        <v>122412</v>
      </c>
      <c r="Y2680" s="7">
        <v>113403</v>
      </c>
      <c r="Z2680" s="7">
        <v>105090</v>
      </c>
      <c r="AA2680" s="7">
        <v>101029</v>
      </c>
      <c r="AB2680" s="5" t="s">
        <v>42</v>
      </c>
      <c r="AC2680" s="5" t="s">
        <v>42</v>
      </c>
      <c r="AD2680" s="5" t="s">
        <v>42</v>
      </c>
      <c r="AE2680" s="5" t="s">
        <v>42</v>
      </c>
      <c r="AF2680" s="7">
        <v>8667894</v>
      </c>
      <c r="AG2680" s="7">
        <v>8667894</v>
      </c>
      <c r="AH2680" s="7">
        <v>8669673</v>
      </c>
      <c r="AI2680" s="5">
        <v>76.930000000000007</v>
      </c>
      <c r="AJ2680" s="7">
        <v>146</v>
      </c>
      <c r="AK2680" s="7">
        <v>6668437</v>
      </c>
      <c r="AL2680" s="6">
        <v>240.79725999999999</v>
      </c>
      <c r="AM2680" s="7">
        <v>8043896</v>
      </c>
      <c r="AN2680" s="5">
        <v>92.80104</v>
      </c>
    </row>
    <row r="2681" spans="1:40" x14ac:dyDescent="0.3">
      <c r="A2681" s="4" t="s">
        <v>2730</v>
      </c>
      <c r="B2681" s="2">
        <v>4230997</v>
      </c>
      <c r="C2681" s="1" t="s">
        <v>54</v>
      </c>
      <c r="D2681" s="5">
        <v>332.06961360000003</v>
      </c>
      <c r="E2681" s="6">
        <v>618.77861299999995</v>
      </c>
      <c r="F2681" s="6" t="s">
        <v>42</v>
      </c>
      <c r="G2681" s="5">
        <v>0.16700000000000001</v>
      </c>
      <c r="H2681" s="5" t="s">
        <v>799</v>
      </c>
      <c r="I2681" s="5">
        <v>0.16700000000000001</v>
      </c>
      <c r="J2681" s="5" t="s">
        <v>799</v>
      </c>
      <c r="K2681" s="5">
        <v>0.6363723</v>
      </c>
      <c r="L2681" s="5">
        <v>0.46966182000000001</v>
      </c>
      <c r="M2681" s="5">
        <v>3.6502729999999999</v>
      </c>
      <c r="N2681" s="5" t="s">
        <v>42</v>
      </c>
      <c r="O2681" s="5" t="s">
        <v>42</v>
      </c>
      <c r="P2681" s="5">
        <v>0.34857399999999999</v>
      </c>
      <c r="Q2681" s="5">
        <v>2.4617230000000001</v>
      </c>
      <c r="R2681" s="5">
        <v>2.4617230000000001</v>
      </c>
      <c r="S2681" s="1" t="s">
        <v>49</v>
      </c>
      <c r="T2681" s="7">
        <v>1969131</v>
      </c>
      <c r="U2681" s="7">
        <v>2225659</v>
      </c>
      <c r="V2681" s="7">
        <v>2695669</v>
      </c>
      <c r="W2681" s="7">
        <v>2581934</v>
      </c>
      <c r="X2681" s="7">
        <v>1775172</v>
      </c>
      <c r="Y2681" s="7">
        <v>1843799</v>
      </c>
      <c r="Z2681" s="7">
        <v>1904975</v>
      </c>
      <c r="AA2681" s="7">
        <v>1969131</v>
      </c>
      <c r="AB2681" s="5">
        <v>72.263999999999996</v>
      </c>
      <c r="AC2681" s="5">
        <v>74.406000000000006</v>
      </c>
      <c r="AD2681" s="8">
        <v>10.308</v>
      </c>
      <c r="AE2681" s="8">
        <v>12.488</v>
      </c>
      <c r="AF2681" s="7">
        <v>49700000</v>
      </c>
      <c r="AG2681" s="7">
        <v>49700000</v>
      </c>
      <c r="AH2681" s="7">
        <v>49400000</v>
      </c>
      <c r="AI2681" s="5">
        <v>81.12</v>
      </c>
      <c r="AJ2681" s="7">
        <v>248</v>
      </c>
      <c r="AK2681" s="7">
        <v>40325622</v>
      </c>
      <c r="AL2681" s="6">
        <v>269.37515400000001</v>
      </c>
      <c r="AM2681" s="7">
        <v>48681902</v>
      </c>
      <c r="AN2681" s="8">
        <v>97.9298</v>
      </c>
    </row>
    <row r="2682" spans="1:40" x14ac:dyDescent="0.3">
      <c r="A2682" s="4" t="s">
        <v>2731</v>
      </c>
      <c r="B2682" s="2">
        <v>5284798</v>
      </c>
      <c r="C2682" s="1" t="s">
        <v>41</v>
      </c>
      <c r="D2682" s="5">
        <v>245.00685770000001</v>
      </c>
      <c r="E2682" s="6">
        <v>-280.83014300000002</v>
      </c>
      <c r="F2682" s="6" t="s">
        <v>42</v>
      </c>
      <c r="G2682" s="5">
        <v>-0.78900000000000003</v>
      </c>
      <c r="H2682" s="5" t="s">
        <v>799</v>
      </c>
      <c r="I2682" s="5">
        <v>-0.78900000000000003</v>
      </c>
      <c r="J2682" s="5" t="s">
        <v>799</v>
      </c>
      <c r="K2682" s="5">
        <v>0.49840134999999997</v>
      </c>
      <c r="L2682" s="5">
        <v>0.49840134999999997</v>
      </c>
      <c r="M2682" s="5" t="s">
        <v>799</v>
      </c>
      <c r="N2682" s="5" t="s">
        <v>42</v>
      </c>
      <c r="O2682" s="5" t="s">
        <v>42</v>
      </c>
      <c r="P2682" s="5" t="s">
        <v>799</v>
      </c>
      <c r="Q2682" s="5">
        <v>1.76525</v>
      </c>
      <c r="R2682" s="5">
        <v>1.76525</v>
      </c>
      <c r="S2682" s="1" t="s">
        <v>49</v>
      </c>
      <c r="T2682" s="7">
        <v>20723</v>
      </c>
      <c r="U2682" s="7">
        <v>3129</v>
      </c>
      <c r="V2682" s="7">
        <v>18038</v>
      </c>
      <c r="W2682" s="7">
        <v>13612</v>
      </c>
      <c r="X2682" s="7">
        <v>17</v>
      </c>
      <c r="Y2682" s="7">
        <v>20218</v>
      </c>
      <c r="Z2682" s="7">
        <v>20453</v>
      </c>
      <c r="AA2682" s="7">
        <v>20723</v>
      </c>
      <c r="AB2682" s="5" t="s">
        <v>799</v>
      </c>
      <c r="AC2682" s="5" t="s">
        <v>799</v>
      </c>
      <c r="AD2682" s="5" t="s">
        <v>799</v>
      </c>
      <c r="AE2682" s="5" t="s">
        <v>799</v>
      </c>
      <c r="AF2682" s="7">
        <v>51996639</v>
      </c>
      <c r="AG2682" s="7">
        <v>51914275</v>
      </c>
      <c r="AH2682" s="7">
        <v>42752452</v>
      </c>
      <c r="AI2682" s="8">
        <v>84.59</v>
      </c>
      <c r="AJ2682" s="7">
        <v>179</v>
      </c>
      <c r="AK2682" s="7">
        <v>39104924</v>
      </c>
      <c r="AL2682" s="6">
        <v>207.25609700000001</v>
      </c>
      <c r="AM2682" s="7">
        <v>31351731</v>
      </c>
      <c r="AN2682" s="5">
        <v>67.820210000000003</v>
      </c>
    </row>
    <row r="2683" spans="1:40" x14ac:dyDescent="0.3">
      <c r="A2683" s="4" t="s">
        <v>2732</v>
      </c>
      <c r="B2683" s="2">
        <v>4343264</v>
      </c>
      <c r="C2683" s="1" t="s">
        <v>54</v>
      </c>
      <c r="D2683" s="5">
        <v>346.69963369999999</v>
      </c>
      <c r="E2683" s="6">
        <v>-18.806367000000002</v>
      </c>
      <c r="F2683" s="6">
        <v>-29.786366000000044</v>
      </c>
      <c r="G2683" s="5">
        <v>0.26600000000000001</v>
      </c>
      <c r="H2683" s="5">
        <v>4.76</v>
      </c>
      <c r="I2683" s="5">
        <v>0.26600000000000001</v>
      </c>
      <c r="J2683" s="5">
        <v>4.76</v>
      </c>
      <c r="K2683" s="5">
        <v>1.5124384125984802</v>
      </c>
      <c r="L2683" s="5">
        <v>1.30714085929893</v>
      </c>
      <c r="M2683" s="5">
        <v>1.4711250965069</v>
      </c>
      <c r="N2683" s="5" t="s">
        <v>42</v>
      </c>
      <c r="O2683" s="5" t="s">
        <v>42</v>
      </c>
      <c r="P2683" s="5" t="s">
        <v>799</v>
      </c>
      <c r="Q2683" s="5" t="s">
        <v>799</v>
      </c>
      <c r="R2683" s="5">
        <v>-0.27780865611505301</v>
      </c>
      <c r="S2683" s="1" t="s">
        <v>49</v>
      </c>
      <c r="T2683" s="7">
        <v>735498</v>
      </c>
      <c r="U2683" s="7">
        <v>662460</v>
      </c>
      <c r="V2683" s="7">
        <v>631561</v>
      </c>
      <c r="W2683" s="7">
        <v>593385</v>
      </c>
      <c r="X2683" s="7">
        <v>793687</v>
      </c>
      <c r="Y2683" s="7">
        <v>768138</v>
      </c>
      <c r="Z2683" s="7">
        <v>749880</v>
      </c>
      <c r="AA2683" s="7">
        <v>735498</v>
      </c>
      <c r="AB2683" s="5">
        <v>19.274000000000001</v>
      </c>
      <c r="AC2683" s="5">
        <v>22.553000000000001</v>
      </c>
      <c r="AD2683" s="8">
        <v>9.8810000000000002</v>
      </c>
      <c r="AE2683" s="5">
        <v>13.509</v>
      </c>
      <c r="AF2683" s="7">
        <v>30684198</v>
      </c>
      <c r="AG2683" s="7">
        <v>30684198</v>
      </c>
      <c r="AH2683" s="7">
        <v>26796586</v>
      </c>
      <c r="AI2683" s="5">
        <v>62.65</v>
      </c>
      <c r="AJ2683" s="7">
        <v>147</v>
      </c>
      <c r="AK2683" s="7">
        <v>18251899</v>
      </c>
      <c r="AL2683" s="6">
        <v>217.197598</v>
      </c>
      <c r="AM2683" s="7">
        <v>21606183</v>
      </c>
      <c r="AN2683" s="5">
        <v>74.160330000000002</v>
      </c>
    </row>
    <row r="2684" spans="1:40" x14ac:dyDescent="0.3">
      <c r="A2684" s="4" t="s">
        <v>2733</v>
      </c>
      <c r="B2684" s="2">
        <v>14929172</v>
      </c>
      <c r="C2684" s="1" t="s">
        <v>41</v>
      </c>
      <c r="D2684" s="5">
        <v>357.16563045999999</v>
      </c>
      <c r="E2684" s="6">
        <v>-204.08891</v>
      </c>
      <c r="F2684" s="6" t="s">
        <v>42</v>
      </c>
      <c r="G2684" s="5">
        <v>1.5356133642583246E-2</v>
      </c>
      <c r="H2684" s="5" t="s">
        <v>799</v>
      </c>
      <c r="I2684" s="5">
        <v>1.5356133642583246E-2</v>
      </c>
      <c r="J2684" s="5" t="s">
        <v>799</v>
      </c>
      <c r="K2684" s="5">
        <v>0.57522629999999997</v>
      </c>
      <c r="L2684" s="5">
        <v>0.55854389999999998</v>
      </c>
      <c r="M2684" s="5" t="s">
        <v>42</v>
      </c>
      <c r="N2684" s="5" t="s">
        <v>42</v>
      </c>
      <c r="O2684" s="5" t="s">
        <v>42</v>
      </c>
      <c r="P2684" s="5" t="s">
        <v>799</v>
      </c>
      <c r="Q2684" s="5">
        <v>3.8182119999999999</v>
      </c>
      <c r="R2684" s="5">
        <v>3.8182119999999999</v>
      </c>
      <c r="S2684" s="1" t="s">
        <v>49</v>
      </c>
      <c r="T2684" s="7">
        <v>781532.2698473424</v>
      </c>
      <c r="U2684" s="7">
        <v>1058002.9006153808</v>
      </c>
      <c r="V2684" s="7">
        <v>1420943.7382261441</v>
      </c>
      <c r="W2684" s="7">
        <v>1392578.3914543942</v>
      </c>
      <c r="X2684" s="7">
        <v>615307.18445940048</v>
      </c>
      <c r="Y2684" s="7">
        <v>654578.47175528598</v>
      </c>
      <c r="Z2684" s="7">
        <v>710122.44812180859</v>
      </c>
      <c r="AA2684" s="7">
        <v>781532.2698473424</v>
      </c>
      <c r="AB2684" s="8">
        <v>12.369</v>
      </c>
      <c r="AC2684" s="8">
        <v>8.5830000000000002</v>
      </c>
      <c r="AD2684" s="5">
        <v>-0.92300000000000004</v>
      </c>
      <c r="AE2684" s="5">
        <v>-8.6020000000000003</v>
      </c>
      <c r="AF2684" s="7">
        <v>30228317</v>
      </c>
      <c r="AG2684" s="7">
        <v>31128544</v>
      </c>
      <c r="AH2684" s="7">
        <v>31977664</v>
      </c>
      <c r="AI2684" s="5">
        <v>15.81</v>
      </c>
      <c r="AJ2684" s="7">
        <v>43</v>
      </c>
      <c r="AK2684" s="7">
        <v>5001308</v>
      </c>
      <c r="AL2684" s="6">
        <v>56.464767000000002</v>
      </c>
      <c r="AM2684" s="7">
        <v>13998359</v>
      </c>
      <c r="AN2684" s="5">
        <v>44.24879</v>
      </c>
    </row>
    <row r="2685" spans="1:40" x14ac:dyDescent="0.3">
      <c r="A2685" s="4" t="s">
        <v>2734</v>
      </c>
      <c r="B2685" s="2">
        <v>5721189</v>
      </c>
      <c r="C2685" s="1" t="s">
        <v>54</v>
      </c>
      <c r="D2685" s="5">
        <v>347.52546164</v>
      </c>
      <c r="E2685" s="6">
        <v>775.55602099999999</v>
      </c>
      <c r="F2685" s="6" t="s">
        <v>42</v>
      </c>
      <c r="G2685" s="5">
        <v>0.23200000000000001</v>
      </c>
      <c r="H2685" s="5">
        <v>9.5025300000000001</v>
      </c>
      <c r="I2685" s="5">
        <v>0.23200000000000001</v>
      </c>
      <c r="J2685" s="5">
        <v>9.5025300000000001</v>
      </c>
      <c r="K2685" s="5">
        <v>0.55212620000000001</v>
      </c>
      <c r="L2685" s="5">
        <v>0.55212620000000001</v>
      </c>
      <c r="M2685" s="5">
        <v>15.375171</v>
      </c>
      <c r="N2685" s="5" t="s">
        <v>42</v>
      </c>
      <c r="O2685" s="5" t="s">
        <v>42</v>
      </c>
      <c r="P2685" s="5">
        <v>20.647506</v>
      </c>
      <c r="Q2685" s="5" t="s">
        <v>42</v>
      </c>
      <c r="R2685" s="5" t="s">
        <v>42</v>
      </c>
      <c r="S2685" s="1" t="s">
        <v>315</v>
      </c>
      <c r="T2685" s="7">
        <v>27854.547999999999</v>
      </c>
      <c r="U2685" s="7">
        <v>26565.719000000001</v>
      </c>
      <c r="V2685" s="7">
        <v>24984.431</v>
      </c>
      <c r="W2685" s="7">
        <v>28082.54</v>
      </c>
      <c r="X2685" s="7">
        <v>37561.728000000003</v>
      </c>
      <c r="Y2685" s="7">
        <v>32708.137999999999</v>
      </c>
      <c r="Z2685" s="7">
        <v>27854.547999999999</v>
      </c>
      <c r="AA2685" s="7">
        <v>27490.75</v>
      </c>
      <c r="AB2685" s="8">
        <v>100</v>
      </c>
      <c r="AC2685" s="8">
        <v>100</v>
      </c>
      <c r="AD2685" s="5" t="s">
        <v>42</v>
      </c>
      <c r="AE2685" s="5" t="s">
        <v>42</v>
      </c>
      <c r="AF2685" s="7">
        <v>30836332</v>
      </c>
      <c r="AG2685" s="7" t="s">
        <v>42</v>
      </c>
      <c r="AH2685" s="7">
        <v>30851332</v>
      </c>
      <c r="AI2685" s="8">
        <v>16.3</v>
      </c>
      <c r="AJ2685" s="7">
        <v>54</v>
      </c>
      <c r="AK2685" s="7">
        <v>5026926</v>
      </c>
      <c r="AL2685" s="6">
        <v>56.653455999999998</v>
      </c>
      <c r="AM2685" s="7" t="s">
        <v>42</v>
      </c>
      <c r="AN2685" s="5" t="s">
        <v>42</v>
      </c>
    </row>
    <row r="2686" spans="1:40" x14ac:dyDescent="0.3">
      <c r="A2686" s="4" t="s">
        <v>2735</v>
      </c>
      <c r="B2686" s="2">
        <v>4913288</v>
      </c>
      <c r="C2686" s="1" t="s">
        <v>41</v>
      </c>
      <c r="D2686" s="5">
        <v>323.41981570000002</v>
      </c>
      <c r="E2686" s="6">
        <v>357.79081500000001</v>
      </c>
      <c r="F2686" s="6" t="s">
        <v>42</v>
      </c>
      <c r="G2686" s="5">
        <v>1.47</v>
      </c>
      <c r="H2686" s="5">
        <v>14.824939000000001</v>
      </c>
      <c r="I2686" s="5">
        <v>1.47</v>
      </c>
      <c r="J2686" s="5">
        <v>14.824939000000001</v>
      </c>
      <c r="K2686" s="5" t="s">
        <v>799</v>
      </c>
      <c r="L2686" s="5" t="s">
        <v>799</v>
      </c>
      <c r="M2686" s="5">
        <v>13.945050999999999</v>
      </c>
      <c r="N2686" s="5" t="s">
        <v>42</v>
      </c>
      <c r="O2686" s="5" t="s">
        <v>42</v>
      </c>
      <c r="P2686" s="5">
        <v>2.488858</v>
      </c>
      <c r="Q2686" s="5">
        <v>8.9924300000000006</v>
      </c>
      <c r="R2686" s="5">
        <v>8.9924300000000006</v>
      </c>
      <c r="S2686" s="1" t="s">
        <v>98</v>
      </c>
      <c r="T2686" s="7">
        <v>138610</v>
      </c>
      <c r="U2686" s="7">
        <v>130785</v>
      </c>
      <c r="V2686" s="7">
        <v>114882</v>
      </c>
      <c r="W2686" s="7">
        <v>75839</v>
      </c>
      <c r="X2686" s="7">
        <v>143757</v>
      </c>
      <c r="Y2686" s="7">
        <v>141392</v>
      </c>
      <c r="Z2686" s="7">
        <v>138610</v>
      </c>
      <c r="AA2686" s="7">
        <v>137033</v>
      </c>
      <c r="AB2686" s="5">
        <v>35.533999999999999</v>
      </c>
      <c r="AC2686" s="5">
        <v>36.082000000000001</v>
      </c>
      <c r="AD2686" s="8">
        <v>24.27</v>
      </c>
      <c r="AE2686" s="5">
        <v>25.263999999999999</v>
      </c>
      <c r="AF2686" s="7">
        <v>4084615</v>
      </c>
      <c r="AG2686" s="7">
        <v>4084615</v>
      </c>
      <c r="AH2686" s="7">
        <v>4079720</v>
      </c>
      <c r="AI2686" s="5">
        <v>50.14</v>
      </c>
      <c r="AJ2686" s="7">
        <v>102</v>
      </c>
      <c r="AK2686" s="7">
        <v>2047891</v>
      </c>
      <c r="AL2686" s="6">
        <v>162.15200899999999</v>
      </c>
      <c r="AM2686" s="7">
        <v>2831060</v>
      </c>
      <c r="AN2686" s="5">
        <v>69.310329999999993</v>
      </c>
    </row>
    <row r="2687" spans="1:40" x14ac:dyDescent="0.3">
      <c r="A2687" s="4" t="s">
        <v>2736</v>
      </c>
      <c r="B2687" s="2">
        <v>5000856</v>
      </c>
      <c r="C2687" s="1" t="s">
        <v>41</v>
      </c>
      <c r="D2687" s="5">
        <v>324.83609847000002</v>
      </c>
      <c r="E2687" s="6">
        <v>497.77609799999999</v>
      </c>
      <c r="F2687" s="6" t="s">
        <v>42</v>
      </c>
      <c r="G2687" s="5">
        <v>0.66</v>
      </c>
      <c r="H2687" s="5">
        <v>16.233298999999999</v>
      </c>
      <c r="I2687" s="5">
        <v>0.66</v>
      </c>
      <c r="J2687" s="5">
        <v>16.233298999999999</v>
      </c>
      <c r="K2687" s="5">
        <v>1.3762307200000001</v>
      </c>
      <c r="L2687" s="5">
        <v>1.36505056</v>
      </c>
      <c r="M2687" s="5" t="s">
        <v>799</v>
      </c>
      <c r="N2687" s="5" t="s">
        <v>42</v>
      </c>
      <c r="O2687" s="5" t="s">
        <v>42</v>
      </c>
      <c r="P2687" s="5">
        <v>4.7117360000000001</v>
      </c>
      <c r="Q2687" s="5">
        <v>10.586926</v>
      </c>
      <c r="R2687" s="5">
        <v>10.586926</v>
      </c>
      <c r="S2687" s="1" t="s">
        <v>49</v>
      </c>
      <c r="T2687" s="7">
        <v>98861</v>
      </c>
      <c r="U2687" s="7">
        <v>98897</v>
      </c>
      <c r="V2687" s="7">
        <v>90859</v>
      </c>
      <c r="W2687" s="7">
        <v>88141</v>
      </c>
      <c r="X2687" s="7">
        <v>105646</v>
      </c>
      <c r="Y2687" s="7">
        <v>103075</v>
      </c>
      <c r="Z2687" s="7">
        <v>100910</v>
      </c>
      <c r="AA2687" s="7">
        <v>98861</v>
      </c>
      <c r="AB2687" s="5">
        <v>48.783999999999999</v>
      </c>
      <c r="AC2687" s="5">
        <v>50.256999999999998</v>
      </c>
      <c r="AD2687" s="5">
        <v>42.613999999999997</v>
      </c>
      <c r="AE2687" s="5">
        <v>44.323</v>
      </c>
      <c r="AF2687" s="7">
        <v>10297791</v>
      </c>
      <c r="AG2687" s="7">
        <v>10295546</v>
      </c>
      <c r="AH2687" s="7">
        <v>10276993</v>
      </c>
      <c r="AI2687" s="5">
        <v>56.71</v>
      </c>
      <c r="AJ2687" s="7">
        <v>131</v>
      </c>
      <c r="AK2687" s="7">
        <v>5840255</v>
      </c>
      <c r="AL2687" s="6">
        <v>184.49365499999999</v>
      </c>
      <c r="AM2687" s="7">
        <v>9271419</v>
      </c>
      <c r="AN2687" s="5">
        <v>90.031739999999999</v>
      </c>
    </row>
    <row r="2688" spans="1:40" x14ac:dyDescent="0.3">
      <c r="A2688" s="4" t="s">
        <v>2737</v>
      </c>
      <c r="B2688" s="2">
        <v>7693592</v>
      </c>
      <c r="C2688" s="1" t="s">
        <v>54</v>
      </c>
      <c r="D2688" s="5">
        <v>336.52127999999999</v>
      </c>
      <c r="E2688" s="6">
        <v>379.06628000000001</v>
      </c>
      <c r="F2688" s="6" t="s">
        <v>42</v>
      </c>
      <c r="G2688" s="5">
        <v>-0.66</v>
      </c>
      <c r="H2688" s="5" t="s">
        <v>799</v>
      </c>
      <c r="I2688" s="5">
        <v>-0.66</v>
      </c>
      <c r="J2688" s="5" t="s">
        <v>799</v>
      </c>
      <c r="K2688" s="5">
        <v>3.3668801500000001</v>
      </c>
      <c r="L2688" s="5">
        <v>3.0522532500000001</v>
      </c>
      <c r="M2688" s="5" t="s">
        <v>799</v>
      </c>
      <c r="N2688" s="5" t="s">
        <v>42</v>
      </c>
      <c r="O2688" s="5" t="s">
        <v>42</v>
      </c>
      <c r="P2688" s="5">
        <v>3.5350440000000001</v>
      </c>
      <c r="Q2688" s="5">
        <v>58.925272999999997</v>
      </c>
      <c r="R2688" s="5">
        <v>58.925272999999997</v>
      </c>
      <c r="S2688" s="1" t="s">
        <v>49</v>
      </c>
      <c r="T2688" s="7">
        <v>94492</v>
      </c>
      <c r="U2688" s="7">
        <v>65350</v>
      </c>
      <c r="V2688" s="7">
        <v>34085</v>
      </c>
      <c r="W2688" s="7">
        <v>21135</v>
      </c>
      <c r="X2688" s="7">
        <v>107231</v>
      </c>
      <c r="Y2688" s="7">
        <v>105942</v>
      </c>
      <c r="Z2688" s="7">
        <v>100331</v>
      </c>
      <c r="AA2688" s="7">
        <v>94492</v>
      </c>
      <c r="AB2688" s="8">
        <v>64.25</v>
      </c>
      <c r="AC2688" s="5">
        <v>69.622</v>
      </c>
      <c r="AD2688" s="8">
        <v>-13.28</v>
      </c>
      <c r="AE2688" s="8">
        <v>1.337</v>
      </c>
      <c r="AF2688" s="7">
        <v>30482000</v>
      </c>
      <c r="AG2688" s="7">
        <v>18316250</v>
      </c>
      <c r="AH2688" s="7">
        <v>17567875</v>
      </c>
      <c r="AI2688" s="5">
        <v>31.95</v>
      </c>
      <c r="AJ2688" s="7">
        <v>95</v>
      </c>
      <c r="AK2688" s="7">
        <v>9832556</v>
      </c>
      <c r="AL2688" s="6">
        <v>108.551418</v>
      </c>
      <c r="AM2688" s="7">
        <v>19954735</v>
      </c>
      <c r="AN2688" s="5">
        <v>64.832440000000005</v>
      </c>
    </row>
    <row r="2689" spans="1:40" x14ac:dyDescent="0.3">
      <c r="A2689" s="4" t="s">
        <v>2738</v>
      </c>
      <c r="B2689" s="2">
        <v>4253923</v>
      </c>
      <c r="C2689" s="1" t="s">
        <v>41</v>
      </c>
      <c r="D2689" s="5">
        <v>311.33468085999999</v>
      </c>
      <c r="E2689" s="6">
        <v>693.00167999999996</v>
      </c>
      <c r="F2689" s="6">
        <v>693.00168099999996</v>
      </c>
      <c r="G2689" s="5">
        <v>0.19900000000000001</v>
      </c>
      <c r="H2689" s="5" t="s">
        <v>799</v>
      </c>
      <c r="I2689" s="5">
        <v>0.19900000000000001</v>
      </c>
      <c r="J2689" s="5" t="s">
        <v>799</v>
      </c>
      <c r="K2689" s="5">
        <v>0.98112790999999999</v>
      </c>
      <c r="L2689" s="5">
        <v>0.98112790999999999</v>
      </c>
      <c r="M2689" s="5">
        <v>7.476871</v>
      </c>
      <c r="N2689" s="5" t="s">
        <v>42</v>
      </c>
      <c r="O2689" s="5" t="s">
        <v>42</v>
      </c>
      <c r="P2689" s="5">
        <v>6.6282329999999998</v>
      </c>
      <c r="Q2689" s="5" t="s">
        <v>42</v>
      </c>
      <c r="R2689" s="5">
        <v>23.251968892095</v>
      </c>
      <c r="S2689" s="1" t="s">
        <v>49</v>
      </c>
      <c r="T2689" s="7">
        <v>113475</v>
      </c>
      <c r="U2689" s="7">
        <v>79191</v>
      </c>
      <c r="V2689" s="7">
        <v>60015</v>
      </c>
      <c r="W2689" s="7">
        <v>46035</v>
      </c>
      <c r="X2689" s="7">
        <v>104553</v>
      </c>
      <c r="Y2689" s="7">
        <v>109128</v>
      </c>
      <c r="Z2689" s="7">
        <v>111567</v>
      </c>
      <c r="AA2689" s="7">
        <v>113475</v>
      </c>
      <c r="AB2689" s="8">
        <v>100</v>
      </c>
      <c r="AC2689" s="8">
        <v>100</v>
      </c>
      <c r="AD2689" s="5" t="s">
        <v>42</v>
      </c>
      <c r="AE2689" s="5" t="s">
        <v>42</v>
      </c>
      <c r="AF2689" s="7">
        <v>37803064</v>
      </c>
      <c r="AG2689" s="7">
        <v>36043815</v>
      </c>
      <c r="AH2689" s="7">
        <v>33306958</v>
      </c>
      <c r="AI2689" s="8">
        <v>7.21</v>
      </c>
      <c r="AJ2689" s="7">
        <v>73</v>
      </c>
      <c r="AK2689" s="7">
        <v>2743486</v>
      </c>
      <c r="AL2689" s="6">
        <v>24.389589999999998</v>
      </c>
      <c r="AM2689" s="7" t="s">
        <v>42</v>
      </c>
      <c r="AN2689" s="5" t="s">
        <v>42</v>
      </c>
    </row>
    <row r="2690" spans="1:40" x14ac:dyDescent="0.3">
      <c r="A2690" s="4" t="s">
        <v>2739</v>
      </c>
      <c r="B2690" s="2">
        <v>5272508</v>
      </c>
      <c r="C2690" s="1" t="s">
        <v>54</v>
      </c>
      <c r="D2690" s="5">
        <v>298.34565468</v>
      </c>
      <c r="E2690" s="6">
        <v>179.36065400000001</v>
      </c>
      <c r="F2690" s="6" t="s">
        <v>42</v>
      </c>
      <c r="G2690" s="5">
        <v>-0.153</v>
      </c>
      <c r="H2690" s="5" t="s">
        <v>799</v>
      </c>
      <c r="I2690" s="5">
        <v>-0.153</v>
      </c>
      <c r="J2690" s="5" t="s">
        <v>799</v>
      </c>
      <c r="K2690" s="5">
        <v>2.0309951100000001</v>
      </c>
      <c r="L2690" s="5">
        <v>1.7836676199999999</v>
      </c>
      <c r="M2690" s="5" t="s">
        <v>799</v>
      </c>
      <c r="N2690" s="5" t="s">
        <v>42</v>
      </c>
      <c r="O2690" s="5" t="s">
        <v>42</v>
      </c>
      <c r="P2690" s="5">
        <v>1.249169</v>
      </c>
      <c r="Q2690" s="5" t="s">
        <v>799</v>
      </c>
      <c r="R2690" s="5">
        <v>-6.2024949999999999</v>
      </c>
      <c r="S2690" s="1" t="s">
        <v>49</v>
      </c>
      <c r="T2690" s="7">
        <v>138090</v>
      </c>
      <c r="U2690" s="7">
        <v>135190</v>
      </c>
      <c r="V2690" s="7">
        <v>114342</v>
      </c>
      <c r="W2690" s="7">
        <v>68444</v>
      </c>
      <c r="X2690" s="7">
        <v>143584</v>
      </c>
      <c r="Y2690" s="7">
        <v>142261</v>
      </c>
      <c r="Z2690" s="7">
        <v>140532</v>
      </c>
      <c r="AA2690" s="7">
        <v>138090</v>
      </c>
      <c r="AB2690" s="5">
        <v>74.691999999999993</v>
      </c>
      <c r="AC2690" s="5">
        <v>74.528000000000006</v>
      </c>
      <c r="AD2690" s="5">
        <v>-32.078000000000003</v>
      </c>
      <c r="AE2690" s="8">
        <v>-22.15</v>
      </c>
      <c r="AF2690" s="7">
        <v>59910000</v>
      </c>
      <c r="AG2690" s="7">
        <v>59434000</v>
      </c>
      <c r="AH2690" s="7">
        <v>60619000</v>
      </c>
      <c r="AI2690" s="5">
        <v>27.33</v>
      </c>
      <c r="AJ2690" s="7">
        <v>115</v>
      </c>
      <c r="AK2690" s="7">
        <v>16375272</v>
      </c>
      <c r="AL2690" s="6">
        <v>81.548854000000006</v>
      </c>
      <c r="AM2690" s="7">
        <v>23349471</v>
      </c>
      <c r="AN2690" s="5">
        <v>38.975050000000003</v>
      </c>
    </row>
    <row r="2691" spans="1:40" x14ac:dyDescent="0.3">
      <c r="A2691" s="4" t="s">
        <v>2740</v>
      </c>
      <c r="B2691" s="2">
        <v>4146012</v>
      </c>
      <c r="C2691" s="1" t="s">
        <v>54</v>
      </c>
      <c r="D2691" s="5">
        <v>329.28632448000002</v>
      </c>
      <c r="E2691" s="6">
        <v>1067.2692139999999</v>
      </c>
      <c r="F2691" s="6">
        <v>1067.2683240000001</v>
      </c>
      <c r="G2691" s="5">
        <v>0.97</v>
      </c>
      <c r="H2691" s="5">
        <v>15.226547999999999</v>
      </c>
      <c r="I2691" s="5">
        <v>0.97</v>
      </c>
      <c r="J2691" s="5">
        <v>15.226547999999999</v>
      </c>
      <c r="K2691" s="5">
        <v>0.88151623999999995</v>
      </c>
      <c r="L2691" s="5">
        <v>0.88151623999999995</v>
      </c>
      <c r="M2691" s="5">
        <v>3.8360129999999999</v>
      </c>
      <c r="N2691" s="5" t="s">
        <v>42</v>
      </c>
      <c r="O2691" s="5" t="s">
        <v>42</v>
      </c>
      <c r="P2691" s="5">
        <v>6.874288</v>
      </c>
      <c r="Q2691" s="5" t="s">
        <v>42</v>
      </c>
      <c r="R2691" s="5">
        <v>14.0689207023464</v>
      </c>
      <c r="S2691" s="1" t="s">
        <v>315</v>
      </c>
      <c r="T2691" s="7">
        <v>143719.90599999999</v>
      </c>
      <c r="U2691" s="7">
        <v>99104.12</v>
      </c>
      <c r="V2691" s="7">
        <v>70740.557000000001</v>
      </c>
      <c r="W2691" s="7">
        <v>57650.256000000001</v>
      </c>
      <c r="X2691" s="7">
        <v>155255.24299999999</v>
      </c>
      <c r="Y2691" s="7">
        <v>147766.01300000001</v>
      </c>
      <c r="Z2691" s="7">
        <v>143719.90599999999</v>
      </c>
      <c r="AA2691" s="7">
        <v>138801.65100000001</v>
      </c>
      <c r="AB2691" s="8">
        <v>100</v>
      </c>
      <c r="AC2691" s="8">
        <v>100</v>
      </c>
      <c r="AD2691" s="5" t="s">
        <v>42</v>
      </c>
      <c r="AE2691" s="5" t="s">
        <v>42</v>
      </c>
      <c r="AF2691" s="7">
        <v>13745769</v>
      </c>
      <c r="AG2691" s="7">
        <v>13698966</v>
      </c>
      <c r="AH2691" s="7">
        <v>12729781</v>
      </c>
      <c r="AI2691" s="5">
        <v>16.170000000000002</v>
      </c>
      <c r="AJ2691" s="7">
        <v>65</v>
      </c>
      <c r="AK2691" s="7">
        <v>2231257</v>
      </c>
      <c r="AL2691" s="6">
        <v>53.237791999999999</v>
      </c>
      <c r="AM2691" s="7">
        <v>12307956</v>
      </c>
      <c r="AN2691" s="5">
        <v>89.183120000000002</v>
      </c>
    </row>
    <row r="2692" spans="1:40" x14ac:dyDescent="0.3">
      <c r="A2692" s="4" t="s">
        <v>2741</v>
      </c>
      <c r="B2692" s="2">
        <v>4963957</v>
      </c>
      <c r="C2692" s="1" t="s">
        <v>41</v>
      </c>
      <c r="D2692" s="5">
        <v>378.56386315999998</v>
      </c>
      <c r="E2692" s="6">
        <v>294.343863</v>
      </c>
      <c r="F2692" s="6" t="s">
        <v>42</v>
      </c>
      <c r="G2692" s="5">
        <v>0.05</v>
      </c>
      <c r="H2692" s="5">
        <v>37.342193000000002</v>
      </c>
      <c r="I2692" s="5">
        <v>0.05</v>
      </c>
      <c r="J2692" s="5">
        <v>38.101694999999999</v>
      </c>
      <c r="K2692" s="5">
        <v>5.0178571400000003</v>
      </c>
      <c r="L2692" s="5">
        <v>2.90965571</v>
      </c>
      <c r="M2692" s="5" t="s">
        <v>799</v>
      </c>
      <c r="N2692" s="5" t="s">
        <v>42</v>
      </c>
      <c r="O2692" s="5" t="s">
        <v>42</v>
      </c>
      <c r="P2692" s="5">
        <v>2.874396</v>
      </c>
      <c r="Q2692" s="5">
        <v>28.800768999999999</v>
      </c>
      <c r="R2692" s="5">
        <v>28.800768999999999</v>
      </c>
      <c r="S2692" s="1" t="s">
        <v>152</v>
      </c>
      <c r="T2692" s="7">
        <v>102515</v>
      </c>
      <c r="U2692" s="7">
        <v>108252</v>
      </c>
      <c r="V2692" s="7">
        <v>106521</v>
      </c>
      <c r="W2692" s="7">
        <v>111408</v>
      </c>
      <c r="X2692" s="7">
        <v>102402</v>
      </c>
      <c r="Y2692" s="7">
        <v>102806</v>
      </c>
      <c r="Z2692" s="7">
        <v>102515</v>
      </c>
      <c r="AA2692" s="7">
        <v>103892</v>
      </c>
      <c r="AB2692" s="5">
        <v>64.792000000000002</v>
      </c>
      <c r="AC2692" s="5">
        <v>65.566000000000003</v>
      </c>
      <c r="AD2692" s="8">
        <v>8.4830000000000005</v>
      </c>
      <c r="AE2692" s="8">
        <v>8.98</v>
      </c>
      <c r="AF2692" s="7">
        <v>33680059</v>
      </c>
      <c r="AG2692" s="7">
        <v>33294689</v>
      </c>
      <c r="AH2692" s="7">
        <v>33731874</v>
      </c>
      <c r="AI2692" s="5">
        <v>77.45</v>
      </c>
      <c r="AJ2692" s="7">
        <v>179</v>
      </c>
      <c r="AK2692" s="7">
        <v>26085444</v>
      </c>
      <c r="AL2692" s="6">
        <v>293.20039000000003</v>
      </c>
      <c r="AM2692" s="7">
        <v>32884775</v>
      </c>
      <c r="AN2692" s="5">
        <v>97.638710000000003</v>
      </c>
    </row>
    <row r="2693" spans="1:40" x14ac:dyDescent="0.3">
      <c r="A2693" s="4" t="s">
        <v>2742</v>
      </c>
      <c r="B2693" s="2">
        <v>4810770</v>
      </c>
      <c r="C2693" s="1" t="s">
        <v>41</v>
      </c>
      <c r="D2693" s="5">
        <v>594.47464481999998</v>
      </c>
      <c r="E2693" s="6">
        <v>534.86164399999996</v>
      </c>
      <c r="F2693" s="6" t="s">
        <v>42</v>
      </c>
      <c r="G2693" s="5">
        <v>7.6999999999999999E-2</v>
      </c>
      <c r="H2693" s="5" t="s">
        <v>799</v>
      </c>
      <c r="I2693" s="5">
        <v>7.6999999999999999E-2</v>
      </c>
      <c r="J2693" s="5" t="s">
        <v>799</v>
      </c>
      <c r="K2693" s="5">
        <v>2.5237562900000001</v>
      </c>
      <c r="L2693" s="5">
        <v>1.3851817800000001</v>
      </c>
      <c r="M2693" s="5">
        <v>6.193416</v>
      </c>
      <c r="N2693" s="5" t="s">
        <v>42</v>
      </c>
      <c r="O2693" s="5" t="s">
        <v>42</v>
      </c>
      <c r="P2693" s="5">
        <v>0.36935400000000002</v>
      </c>
      <c r="Q2693" s="5">
        <v>15.250389</v>
      </c>
      <c r="R2693" s="5">
        <v>15.250389</v>
      </c>
      <c r="S2693" s="1" t="s">
        <v>49</v>
      </c>
      <c r="T2693" s="7">
        <v>2019728</v>
      </c>
      <c r="U2693" s="7">
        <v>2806609</v>
      </c>
      <c r="V2693" s="7">
        <v>1676652</v>
      </c>
      <c r="W2693" s="7">
        <v>836417</v>
      </c>
      <c r="X2693" s="7">
        <v>1448099</v>
      </c>
      <c r="Y2693" s="7">
        <v>1575271</v>
      </c>
      <c r="Z2693" s="7">
        <v>1776195</v>
      </c>
      <c r="AA2693" s="7">
        <v>2019728</v>
      </c>
      <c r="AB2693" s="5">
        <v>22.300999999999998</v>
      </c>
      <c r="AC2693" s="5">
        <v>20.907</v>
      </c>
      <c r="AD2693" s="8">
        <v>6.6820000000000004</v>
      </c>
      <c r="AE2693" s="8">
        <v>2.1440000000000001</v>
      </c>
      <c r="AF2693" s="7">
        <v>32572284</v>
      </c>
      <c r="AG2693" s="7">
        <v>33388000</v>
      </c>
      <c r="AH2693" s="7">
        <v>34688631</v>
      </c>
      <c r="AI2693" s="5">
        <v>102.99</v>
      </c>
      <c r="AJ2693" s="7">
        <v>234</v>
      </c>
      <c r="AK2693" s="7">
        <v>33901494</v>
      </c>
      <c r="AL2693" s="6">
        <v>612.26098100000002</v>
      </c>
      <c r="AM2693" s="7">
        <v>29284106</v>
      </c>
      <c r="AN2693" s="5">
        <v>88.964429999999993</v>
      </c>
    </row>
    <row r="2694" spans="1:40" x14ac:dyDescent="0.3">
      <c r="A2694" s="4" t="s">
        <v>2743</v>
      </c>
      <c r="B2694" s="2">
        <v>4313329</v>
      </c>
      <c r="C2694" s="1" t="s">
        <v>41</v>
      </c>
      <c r="D2694" s="5">
        <v>314.83959498000002</v>
      </c>
      <c r="E2694" s="6">
        <v>1523.2665939999999</v>
      </c>
      <c r="F2694" s="6" t="s">
        <v>42</v>
      </c>
      <c r="G2694" s="5">
        <v>7.0000000000000007E-2</v>
      </c>
      <c r="H2694" s="5">
        <v>10.286671999999999</v>
      </c>
      <c r="I2694" s="5">
        <v>7.0000000000000007E-2</v>
      </c>
      <c r="J2694" s="5">
        <v>10.286671999999999</v>
      </c>
      <c r="K2694" s="5">
        <v>0.57009036999999996</v>
      </c>
      <c r="L2694" s="5">
        <v>0.47118008000000006</v>
      </c>
      <c r="M2694" s="5" t="s">
        <v>799</v>
      </c>
      <c r="N2694" s="5" t="s">
        <v>42</v>
      </c>
      <c r="O2694" s="5" t="s">
        <v>42</v>
      </c>
      <c r="P2694" s="5">
        <v>0.54512700000000003</v>
      </c>
      <c r="Q2694" s="5">
        <v>10.861293999999999</v>
      </c>
      <c r="R2694" s="5">
        <v>10.861293999999999</v>
      </c>
      <c r="S2694" s="1" t="s">
        <v>45</v>
      </c>
      <c r="T2694" s="7">
        <v>2758445</v>
      </c>
      <c r="U2694" s="7">
        <v>2209306</v>
      </c>
      <c r="V2694" s="7">
        <v>1711906</v>
      </c>
      <c r="W2694" s="7">
        <v>1411222</v>
      </c>
      <c r="X2694" s="7">
        <v>2794333</v>
      </c>
      <c r="Y2694" s="7">
        <v>2808622</v>
      </c>
      <c r="Z2694" s="7">
        <v>2817517</v>
      </c>
      <c r="AA2694" s="7">
        <v>2758445</v>
      </c>
      <c r="AB2694" s="5">
        <v>19.263000000000002</v>
      </c>
      <c r="AC2694" s="8">
        <v>17.38</v>
      </c>
      <c r="AD2694" s="8">
        <v>7.2619999999999996</v>
      </c>
      <c r="AE2694" s="8">
        <v>4.5970000000000004</v>
      </c>
      <c r="AF2694" s="7">
        <v>22631000</v>
      </c>
      <c r="AG2694" s="7">
        <v>22791895</v>
      </c>
      <c r="AH2694" s="7">
        <v>22582706</v>
      </c>
      <c r="AI2694" s="5">
        <v>86.75</v>
      </c>
      <c r="AJ2694" s="7">
        <v>175</v>
      </c>
      <c r="AK2694" s="7">
        <v>19770184</v>
      </c>
      <c r="AL2694" s="6">
        <v>273.125091</v>
      </c>
      <c r="AM2694" s="7">
        <v>18675851</v>
      </c>
      <c r="AN2694" s="5">
        <v>81.948679999999996</v>
      </c>
    </row>
    <row r="2695" spans="1:40" x14ac:dyDescent="0.3">
      <c r="A2695" s="4" t="s">
        <v>2744</v>
      </c>
      <c r="B2695" s="2">
        <v>5721956</v>
      </c>
      <c r="C2695" s="1" t="s">
        <v>54</v>
      </c>
      <c r="D2695" s="5">
        <v>344.02324121999999</v>
      </c>
      <c r="E2695" s="6">
        <v>525.55928100000006</v>
      </c>
      <c r="F2695" s="6" t="s">
        <v>42</v>
      </c>
      <c r="G2695" s="5">
        <v>0.44700000000000001</v>
      </c>
      <c r="H2695" s="5">
        <v>6.2245379999999999</v>
      </c>
      <c r="I2695" s="5">
        <v>0.44700000000000001</v>
      </c>
      <c r="J2695" s="5">
        <v>6.2245379999999999</v>
      </c>
      <c r="K2695" s="5">
        <v>0.98678281999999995</v>
      </c>
      <c r="L2695" s="5">
        <v>0.98678281999999995</v>
      </c>
      <c r="M2695" s="5">
        <v>4.1490369999999999</v>
      </c>
      <c r="N2695" s="5" t="s">
        <v>42</v>
      </c>
      <c r="O2695" s="5" t="s">
        <v>42</v>
      </c>
      <c r="P2695" s="5">
        <v>9.185079</v>
      </c>
      <c r="Q2695" s="5" t="s">
        <v>42</v>
      </c>
      <c r="R2695" s="5" t="s">
        <v>42</v>
      </c>
      <c r="S2695" s="1" t="s">
        <v>63</v>
      </c>
      <c r="T2695" s="7">
        <v>57218.81</v>
      </c>
      <c r="U2695" s="7">
        <v>49297.529000000002</v>
      </c>
      <c r="V2695" s="7">
        <v>31257.292000000001</v>
      </c>
      <c r="W2695" s="7">
        <v>41227.436999999998</v>
      </c>
      <c r="X2695" s="7">
        <v>57218.81</v>
      </c>
      <c r="Y2695" s="7">
        <v>56945.065000000002</v>
      </c>
      <c r="Z2695" s="7">
        <v>56671.321000000004</v>
      </c>
      <c r="AA2695" s="7">
        <v>52984.425000000003</v>
      </c>
      <c r="AB2695" s="8">
        <v>100</v>
      </c>
      <c r="AC2695" s="8">
        <v>100</v>
      </c>
      <c r="AD2695" s="5" t="s">
        <v>42</v>
      </c>
      <c r="AE2695" s="5" t="s">
        <v>42</v>
      </c>
      <c r="AF2695" s="7">
        <v>26207693</v>
      </c>
      <c r="AG2695" s="7">
        <v>26207693</v>
      </c>
      <c r="AH2695" s="7">
        <v>29090415</v>
      </c>
      <c r="AI2695" s="8">
        <v>28.4</v>
      </c>
      <c r="AJ2695" s="7">
        <v>83</v>
      </c>
      <c r="AK2695" s="7">
        <v>7442084</v>
      </c>
      <c r="AL2695" s="6">
        <v>97.788983000000002</v>
      </c>
      <c r="AM2695" s="7" t="s">
        <v>42</v>
      </c>
      <c r="AN2695" s="5" t="s">
        <v>42</v>
      </c>
    </row>
    <row r="2696" spans="1:40" x14ac:dyDescent="0.3">
      <c r="A2696" s="4" t="s">
        <v>2745</v>
      </c>
      <c r="B2696" s="2">
        <v>103405</v>
      </c>
      <c r="C2696" s="1" t="s">
        <v>54</v>
      </c>
      <c r="D2696" s="5">
        <v>317.91757283999999</v>
      </c>
      <c r="E2696" s="6">
        <v>3648.9175719999998</v>
      </c>
      <c r="F2696" s="6">
        <v>3648.9175730000002</v>
      </c>
      <c r="G2696" s="5">
        <v>-1.08</v>
      </c>
      <c r="H2696" s="5" t="s">
        <v>799</v>
      </c>
      <c r="I2696" s="5">
        <v>-1.1850000000000001</v>
      </c>
      <c r="J2696" s="5" t="s">
        <v>799</v>
      </c>
      <c r="K2696" s="5" t="s">
        <v>799</v>
      </c>
      <c r="L2696" s="5" t="s">
        <v>799</v>
      </c>
      <c r="M2696" s="5" t="s">
        <v>799</v>
      </c>
      <c r="N2696" s="5" t="s">
        <v>42</v>
      </c>
      <c r="O2696" s="5" t="s">
        <v>42</v>
      </c>
      <c r="P2696" s="5" t="s">
        <v>799</v>
      </c>
      <c r="Q2696" s="5" t="s">
        <v>42</v>
      </c>
      <c r="R2696" s="5" t="s">
        <v>42</v>
      </c>
      <c r="S2696" s="1" t="s">
        <v>49</v>
      </c>
      <c r="T2696" s="7">
        <v>6000</v>
      </c>
      <c r="U2696" s="7">
        <v>150000</v>
      </c>
      <c r="V2696" s="7">
        <v>159000</v>
      </c>
      <c r="W2696" s="7">
        <v>282000</v>
      </c>
      <c r="X2696" s="7" t="s">
        <v>42</v>
      </c>
      <c r="Y2696" s="7" t="s">
        <v>42</v>
      </c>
      <c r="Z2696" s="7">
        <v>16000</v>
      </c>
      <c r="AA2696" s="7">
        <v>6000</v>
      </c>
      <c r="AB2696" s="5" t="s">
        <v>799</v>
      </c>
      <c r="AC2696" s="8">
        <v>1600</v>
      </c>
      <c r="AD2696" s="5" t="s">
        <v>42</v>
      </c>
      <c r="AE2696" s="5" t="s">
        <v>42</v>
      </c>
      <c r="AF2696" s="7">
        <v>51029400</v>
      </c>
      <c r="AG2696" s="7">
        <v>51027700</v>
      </c>
      <c r="AH2696" s="7">
        <v>51139240</v>
      </c>
      <c r="AI2696" s="5">
        <v>47.86</v>
      </c>
      <c r="AJ2696" s="7">
        <v>132</v>
      </c>
      <c r="AK2696" s="7">
        <v>24421082</v>
      </c>
      <c r="AL2696" s="6">
        <v>152.14333999999999</v>
      </c>
      <c r="AM2696" s="7">
        <v>43768256</v>
      </c>
      <c r="AN2696" s="5">
        <v>85.769480000000001</v>
      </c>
    </row>
    <row r="2697" spans="1:40" x14ac:dyDescent="0.3">
      <c r="A2697" s="4" t="s">
        <v>2746</v>
      </c>
      <c r="B2697" s="2">
        <v>5721421</v>
      </c>
      <c r="C2697" s="1" t="s">
        <v>54</v>
      </c>
      <c r="D2697" s="5">
        <v>326.44708938000002</v>
      </c>
      <c r="E2697" s="6">
        <v>435.22108900000001</v>
      </c>
      <c r="F2697" s="6" t="s">
        <v>42</v>
      </c>
      <c r="G2697" s="5">
        <v>0.151</v>
      </c>
      <c r="H2697" s="5">
        <v>10.995475000000001</v>
      </c>
      <c r="I2697" s="5">
        <v>0.151</v>
      </c>
      <c r="J2697" s="5">
        <v>10.995475000000001</v>
      </c>
      <c r="K2697" s="5">
        <v>1.66172783</v>
      </c>
      <c r="L2697" s="5">
        <v>1.66172783</v>
      </c>
      <c r="M2697" s="5">
        <v>18.409091</v>
      </c>
      <c r="N2697" s="5" t="s">
        <v>42</v>
      </c>
      <c r="O2697" s="5" t="s">
        <v>42</v>
      </c>
      <c r="P2697" s="5">
        <v>15.908365999999999</v>
      </c>
      <c r="Q2697" s="5" t="s">
        <v>42</v>
      </c>
      <c r="R2697" s="5" t="s">
        <v>42</v>
      </c>
      <c r="S2697" s="1" t="s">
        <v>47</v>
      </c>
      <c r="T2697" s="7">
        <v>27358</v>
      </c>
      <c r="U2697" s="7">
        <v>25606</v>
      </c>
      <c r="V2697" s="7">
        <v>31012</v>
      </c>
      <c r="W2697" s="7">
        <v>29295</v>
      </c>
      <c r="X2697" s="7">
        <v>27358</v>
      </c>
      <c r="Y2697" s="7">
        <v>26790</v>
      </c>
      <c r="Z2697" s="7">
        <v>26222</v>
      </c>
      <c r="AA2697" s="7">
        <v>25914</v>
      </c>
      <c r="AB2697" s="8">
        <v>100</v>
      </c>
      <c r="AC2697" s="8">
        <v>100</v>
      </c>
      <c r="AD2697" s="5" t="s">
        <v>42</v>
      </c>
      <c r="AE2697" s="5" t="s">
        <v>42</v>
      </c>
      <c r="AF2697" s="7">
        <v>46178000</v>
      </c>
      <c r="AG2697" s="7">
        <v>46178000</v>
      </c>
      <c r="AH2697" s="7">
        <v>44878000</v>
      </c>
      <c r="AI2697" s="5">
        <v>80.13</v>
      </c>
      <c r="AJ2697" s="7">
        <v>64</v>
      </c>
      <c r="AK2697" s="7">
        <v>37001303</v>
      </c>
      <c r="AL2697" s="6">
        <v>269.73949800000003</v>
      </c>
      <c r="AM2697" s="7">
        <v>42986000</v>
      </c>
      <c r="AN2697" s="8">
        <v>100</v>
      </c>
    </row>
    <row r="2698" spans="1:40" x14ac:dyDescent="0.3">
      <c r="A2698" s="4" t="s">
        <v>2747</v>
      </c>
      <c r="B2698" s="2">
        <v>5721223</v>
      </c>
      <c r="C2698" s="1" t="s">
        <v>54</v>
      </c>
      <c r="D2698" s="5">
        <v>336.41218755</v>
      </c>
      <c r="E2698" s="6">
        <v>542.86215700000002</v>
      </c>
      <c r="F2698" s="6" t="s">
        <v>42</v>
      </c>
      <c r="G2698" s="5">
        <v>6.7000000000000004E-2</v>
      </c>
      <c r="H2698" s="5">
        <v>28.045113000000001</v>
      </c>
      <c r="I2698" s="5">
        <v>6.7000000000000004E-2</v>
      </c>
      <c r="J2698" s="5">
        <v>28.045113000000001</v>
      </c>
      <c r="K2698" s="5">
        <v>0.87020763999999995</v>
      </c>
      <c r="L2698" s="5">
        <v>0.87020763999999995</v>
      </c>
      <c r="M2698" s="5">
        <v>19.128205000000001</v>
      </c>
      <c r="N2698" s="5" t="s">
        <v>42</v>
      </c>
      <c r="O2698" s="5" t="s">
        <v>42</v>
      </c>
      <c r="P2698" s="5">
        <v>21.788647999999998</v>
      </c>
      <c r="Q2698" s="5" t="s">
        <v>42</v>
      </c>
      <c r="R2698" s="5" t="s">
        <v>42</v>
      </c>
      <c r="S2698" s="1" t="s">
        <v>80</v>
      </c>
      <c r="T2698" s="7">
        <v>24914.907999999999</v>
      </c>
      <c r="U2698" s="7">
        <v>23959.544000000002</v>
      </c>
      <c r="V2698" s="7">
        <v>24225.005000000001</v>
      </c>
      <c r="W2698" s="7">
        <v>24290.611000000001</v>
      </c>
      <c r="X2698" s="7">
        <v>24914.907999999999</v>
      </c>
      <c r="Y2698" s="7">
        <v>24856.536</v>
      </c>
      <c r="Z2698" s="7">
        <v>24798.164000000001</v>
      </c>
      <c r="AA2698" s="7">
        <v>24378.853999999999</v>
      </c>
      <c r="AB2698" s="8">
        <v>100</v>
      </c>
      <c r="AC2698" s="8">
        <v>100</v>
      </c>
      <c r="AD2698" s="5" t="s">
        <v>42</v>
      </c>
      <c r="AE2698" s="5" t="s">
        <v>42</v>
      </c>
      <c r="AF2698" s="7">
        <v>30063645</v>
      </c>
      <c r="AG2698" s="7">
        <v>30063645</v>
      </c>
      <c r="AH2698" s="7">
        <v>30274181</v>
      </c>
      <c r="AI2698" s="5">
        <v>14.75</v>
      </c>
      <c r="AJ2698" s="7">
        <v>55</v>
      </c>
      <c r="AK2698" s="7">
        <v>4433670</v>
      </c>
      <c r="AL2698" s="6">
        <v>49.612766999999998</v>
      </c>
      <c r="AM2698" s="7" t="s">
        <v>42</v>
      </c>
      <c r="AN2698" s="5" t="s">
        <v>42</v>
      </c>
    </row>
    <row r="2699" spans="1:40" x14ac:dyDescent="0.3">
      <c r="A2699" s="4" t="s">
        <v>2748</v>
      </c>
      <c r="B2699" s="2">
        <v>5279619</v>
      </c>
      <c r="C2699" s="1" t="s">
        <v>41</v>
      </c>
      <c r="D2699" s="5">
        <v>304.36776135000002</v>
      </c>
      <c r="E2699" s="6">
        <v>189.28876099999999</v>
      </c>
      <c r="F2699" s="6" t="s">
        <v>42</v>
      </c>
      <c r="G2699" s="5">
        <v>-0.24099999999999999</v>
      </c>
      <c r="H2699" s="5" t="s">
        <v>799</v>
      </c>
      <c r="I2699" s="5">
        <v>-0.24099999999999999</v>
      </c>
      <c r="J2699" s="5" t="s">
        <v>799</v>
      </c>
      <c r="K2699" s="5">
        <v>1.9442406500000002</v>
      </c>
      <c r="L2699" s="5">
        <v>1.5031196800000002</v>
      </c>
      <c r="M2699" s="5" t="s">
        <v>799</v>
      </c>
      <c r="N2699" s="5" t="s">
        <v>42</v>
      </c>
      <c r="O2699" s="5" t="s">
        <v>42</v>
      </c>
      <c r="P2699" s="5">
        <v>44.993763000000001</v>
      </c>
      <c r="Q2699" s="5" t="s">
        <v>799</v>
      </c>
      <c r="R2699" s="5">
        <v>-2.1779109999999999</v>
      </c>
      <c r="S2699" s="1" t="s">
        <v>49</v>
      </c>
      <c r="T2699" s="7">
        <v>5718</v>
      </c>
      <c r="U2699" s="7">
        <v>5747</v>
      </c>
      <c r="V2699" s="7">
        <v>4782</v>
      </c>
      <c r="W2699" s="7">
        <v>4780</v>
      </c>
      <c r="X2699" s="7">
        <v>4207</v>
      </c>
      <c r="Y2699" s="7">
        <v>3250</v>
      </c>
      <c r="Z2699" s="7">
        <v>5347</v>
      </c>
      <c r="AA2699" s="7">
        <v>5718</v>
      </c>
      <c r="AB2699" s="5" t="s">
        <v>799</v>
      </c>
      <c r="AC2699" s="5" t="s">
        <v>799</v>
      </c>
      <c r="AD2699" s="5" t="s">
        <v>799</v>
      </c>
      <c r="AE2699" s="5" t="s">
        <v>799</v>
      </c>
      <c r="AF2699" s="7">
        <v>114190554</v>
      </c>
      <c r="AG2699" s="7">
        <v>113444491</v>
      </c>
      <c r="AH2699" s="7">
        <v>92936980</v>
      </c>
      <c r="AI2699" s="5">
        <v>56.01</v>
      </c>
      <c r="AJ2699" s="7">
        <v>154</v>
      </c>
      <c r="AK2699" s="7">
        <v>64325307</v>
      </c>
      <c r="AL2699" s="6">
        <v>170.462063</v>
      </c>
      <c r="AM2699" s="7">
        <v>86248513</v>
      </c>
      <c r="AN2699" s="5">
        <v>75.092889999999997</v>
      </c>
    </row>
    <row r="2700" spans="1:40" x14ac:dyDescent="0.3">
      <c r="A2700" s="4" t="s">
        <v>2749</v>
      </c>
      <c r="B2700" s="2">
        <v>4994261</v>
      </c>
      <c r="C2700" s="1" t="s">
        <v>54</v>
      </c>
      <c r="D2700" s="5">
        <v>392.87944764000002</v>
      </c>
      <c r="E2700" s="6">
        <v>327.39921700000002</v>
      </c>
      <c r="F2700" s="6" t="s">
        <v>42</v>
      </c>
      <c r="G2700" s="5">
        <v>0.40601957286995732</v>
      </c>
      <c r="H2700" s="5">
        <v>8.9254630000000006</v>
      </c>
      <c r="I2700" s="5">
        <v>0.40601957286995732</v>
      </c>
      <c r="J2700" s="5">
        <v>8.9254630000000006</v>
      </c>
      <c r="K2700" s="5" t="s">
        <v>42</v>
      </c>
      <c r="L2700" s="5" t="s">
        <v>42</v>
      </c>
      <c r="M2700" s="5" t="s">
        <v>42</v>
      </c>
      <c r="N2700" s="5" t="s">
        <v>42</v>
      </c>
      <c r="O2700" s="5" t="s">
        <v>42</v>
      </c>
      <c r="P2700" s="5">
        <v>0.124033</v>
      </c>
      <c r="Q2700" s="5">
        <v>2.003463</v>
      </c>
      <c r="R2700" s="5">
        <v>2.003463</v>
      </c>
      <c r="S2700" s="1" t="s">
        <v>49</v>
      </c>
      <c r="T2700" s="7">
        <v>2550230.0873406641</v>
      </c>
      <c r="U2700" s="7">
        <v>2386028.5132303266</v>
      </c>
      <c r="V2700" s="7">
        <v>3296955.7632261058</v>
      </c>
      <c r="W2700" s="7">
        <v>2984926.9841387039</v>
      </c>
      <c r="X2700" s="7">
        <v>2656293.9693373912</v>
      </c>
      <c r="Y2700" s="7">
        <v>2598424.8669954948</v>
      </c>
      <c r="Z2700" s="7">
        <v>2550230.0873406641</v>
      </c>
      <c r="AA2700" s="7">
        <v>2459949.8647765182</v>
      </c>
      <c r="AB2700" s="8">
        <v>16.2</v>
      </c>
      <c r="AC2700" s="5">
        <v>16.539000000000001</v>
      </c>
      <c r="AD2700" s="8">
        <v>5.53</v>
      </c>
      <c r="AE2700" s="8">
        <v>5.5570000000000004</v>
      </c>
      <c r="AF2700" s="7">
        <v>40858290</v>
      </c>
      <c r="AG2700" s="7">
        <v>40858290</v>
      </c>
      <c r="AH2700" s="7">
        <v>40858290</v>
      </c>
      <c r="AI2700" s="5">
        <v>2.63</v>
      </c>
      <c r="AJ2700" s="7">
        <v>26</v>
      </c>
      <c r="AK2700" s="7">
        <v>991130</v>
      </c>
      <c r="AL2700" s="6">
        <v>10.347397000000001</v>
      </c>
      <c r="AM2700" s="7">
        <v>7432891</v>
      </c>
      <c r="AN2700" s="5">
        <v>19.751449999999998</v>
      </c>
    </row>
    <row r="2701" spans="1:40" x14ac:dyDescent="0.3">
      <c r="A2701" s="4" t="s">
        <v>2750</v>
      </c>
      <c r="B2701" s="2">
        <v>5721586</v>
      </c>
      <c r="C2701" s="1" t="s">
        <v>54</v>
      </c>
      <c r="D2701" s="5">
        <v>306.14385666999999</v>
      </c>
      <c r="E2701" s="6">
        <v>306.16517599999997</v>
      </c>
      <c r="F2701" s="6" t="s">
        <v>42</v>
      </c>
      <c r="G2701" s="5">
        <v>-0.01</v>
      </c>
      <c r="H2701" s="5">
        <v>16.710145000000001</v>
      </c>
      <c r="I2701" s="5">
        <v>-0.01</v>
      </c>
      <c r="J2701" s="5">
        <v>16.710145000000001</v>
      </c>
      <c r="K2701" s="5">
        <v>1.0064595000000001</v>
      </c>
      <c r="L2701" s="5">
        <v>1.0064595000000001</v>
      </c>
      <c r="M2701" s="5" t="s">
        <v>42</v>
      </c>
      <c r="N2701" s="5" t="s">
        <v>42</v>
      </c>
      <c r="O2701" s="5" t="s">
        <v>42</v>
      </c>
      <c r="P2701" s="5">
        <v>26.421315</v>
      </c>
      <c r="Q2701" s="5" t="s">
        <v>42</v>
      </c>
      <c r="R2701" s="5" t="s">
        <v>42</v>
      </c>
      <c r="S2701" s="1" t="s">
        <v>49</v>
      </c>
      <c r="T2701" s="7">
        <v>11844.646000000001</v>
      </c>
      <c r="U2701" s="7">
        <v>11208.594999999999</v>
      </c>
      <c r="V2701" s="7">
        <v>8149.7560000000003</v>
      </c>
      <c r="W2701" s="7">
        <v>9836.1730000000007</v>
      </c>
      <c r="X2701" s="7">
        <v>11587.81</v>
      </c>
      <c r="Y2701" s="7">
        <v>11716.227999999999</v>
      </c>
      <c r="Z2701" s="7">
        <v>11844.646000000001</v>
      </c>
      <c r="AA2701" s="7">
        <v>12138.065000000001</v>
      </c>
      <c r="AB2701" s="8">
        <v>100</v>
      </c>
      <c r="AC2701" s="8">
        <v>100</v>
      </c>
      <c r="AD2701" s="5" t="s">
        <v>42</v>
      </c>
      <c r="AE2701" s="5" t="s">
        <v>42</v>
      </c>
      <c r="AF2701" s="7">
        <v>26618087</v>
      </c>
      <c r="AG2701" s="7">
        <v>26618087</v>
      </c>
      <c r="AH2701" s="7">
        <v>26514147</v>
      </c>
      <c r="AI2701" s="5">
        <v>18.71</v>
      </c>
      <c r="AJ2701" s="7">
        <v>69</v>
      </c>
      <c r="AK2701" s="7">
        <v>4979649</v>
      </c>
      <c r="AL2701" s="6">
        <v>57.415351999999999</v>
      </c>
      <c r="AM2701" s="7" t="s">
        <v>42</v>
      </c>
      <c r="AN2701" s="5" t="s">
        <v>42</v>
      </c>
    </row>
    <row r="2702" spans="1:40" x14ac:dyDescent="0.3">
      <c r="A2702" s="4" t="s">
        <v>2751</v>
      </c>
      <c r="B2702" s="2">
        <v>5721418</v>
      </c>
      <c r="C2702" s="1" t="s">
        <v>54</v>
      </c>
      <c r="D2702" s="5">
        <v>322.95696249999997</v>
      </c>
      <c r="E2702" s="6">
        <v>554.53033200000004</v>
      </c>
      <c r="F2702" s="6" t="s">
        <v>42</v>
      </c>
      <c r="G2702" s="5">
        <v>9.6000000000000002E-2</v>
      </c>
      <c r="H2702" s="5">
        <v>17.614533999999999</v>
      </c>
      <c r="I2702" s="5">
        <v>9.6000000000000002E-2</v>
      </c>
      <c r="J2702" s="5">
        <v>17.614533999999999</v>
      </c>
      <c r="K2702" s="5">
        <v>0.85225100999999992</v>
      </c>
      <c r="L2702" s="5">
        <v>0.85225100999999992</v>
      </c>
      <c r="M2702" s="5">
        <v>14.221939000000001</v>
      </c>
      <c r="N2702" s="5" t="s">
        <v>42</v>
      </c>
      <c r="O2702" s="5" t="s">
        <v>42</v>
      </c>
      <c r="P2702" s="5">
        <v>21.66245</v>
      </c>
      <c r="Q2702" s="5" t="s">
        <v>42</v>
      </c>
      <c r="R2702" s="5" t="s">
        <v>42</v>
      </c>
      <c r="S2702" s="1" t="s">
        <v>80</v>
      </c>
      <c r="T2702" s="7">
        <v>25598.688999999998</v>
      </c>
      <c r="U2702" s="7">
        <v>24780.843000000001</v>
      </c>
      <c r="V2702" s="7">
        <v>25113.284</v>
      </c>
      <c r="W2702" s="7">
        <v>26896.295999999998</v>
      </c>
      <c r="X2702" s="7">
        <v>25598.688999999998</v>
      </c>
      <c r="Y2702" s="7">
        <v>25485.332999999999</v>
      </c>
      <c r="Z2702" s="7">
        <v>25371.976999999999</v>
      </c>
      <c r="AA2702" s="7">
        <v>25076.41</v>
      </c>
      <c r="AB2702" s="8">
        <v>100</v>
      </c>
      <c r="AC2702" s="8">
        <v>100</v>
      </c>
      <c r="AD2702" s="5" t="s">
        <v>42</v>
      </c>
      <c r="AE2702" s="5" t="s">
        <v>42</v>
      </c>
      <c r="AF2702" s="7">
        <v>28964750</v>
      </c>
      <c r="AG2702" s="7">
        <v>28964750</v>
      </c>
      <c r="AH2702" s="7">
        <v>29232196</v>
      </c>
      <c r="AI2702" s="5">
        <v>22.66</v>
      </c>
      <c r="AJ2702" s="7">
        <v>63</v>
      </c>
      <c r="AK2702" s="7">
        <v>6562590</v>
      </c>
      <c r="AL2702" s="6">
        <v>73.172877999999997</v>
      </c>
      <c r="AM2702" s="7" t="s">
        <v>42</v>
      </c>
      <c r="AN2702" s="5" t="s">
        <v>42</v>
      </c>
    </row>
    <row r="2703" spans="1:40" x14ac:dyDescent="0.3">
      <c r="A2703" s="4" t="s">
        <v>2752</v>
      </c>
      <c r="B2703" s="2">
        <v>7184136</v>
      </c>
      <c r="C2703" s="1" t="s">
        <v>54</v>
      </c>
      <c r="D2703" s="5">
        <v>323.29025478</v>
      </c>
      <c r="E2703" s="6">
        <v>467.61925400000001</v>
      </c>
      <c r="F2703" s="6" t="s">
        <v>42</v>
      </c>
      <c r="G2703" s="5">
        <v>0.14000000000000001</v>
      </c>
      <c r="H2703" s="5">
        <v>26.542373000000001</v>
      </c>
      <c r="I2703" s="5">
        <v>0.14000000000000001</v>
      </c>
      <c r="J2703" s="5">
        <v>26.542373000000001</v>
      </c>
      <c r="K2703" s="5">
        <v>3.5049239000000001</v>
      </c>
      <c r="L2703" s="5">
        <v>1.3563138699999999</v>
      </c>
      <c r="M2703" s="5">
        <v>5.1940299999999997</v>
      </c>
      <c r="N2703" s="5" t="s">
        <v>42</v>
      </c>
      <c r="O2703" s="5" t="s">
        <v>42</v>
      </c>
      <c r="P2703" s="5">
        <v>0.76799899999999999</v>
      </c>
      <c r="Q2703" s="5">
        <v>7.0513789999999998</v>
      </c>
      <c r="R2703" s="5">
        <v>7.0513789999999998</v>
      </c>
      <c r="S2703" s="1" t="s">
        <v>49</v>
      </c>
      <c r="T2703" s="7">
        <v>588425</v>
      </c>
      <c r="U2703" s="7">
        <v>539392</v>
      </c>
      <c r="V2703" s="7">
        <v>454826</v>
      </c>
      <c r="W2703" s="7">
        <v>357606</v>
      </c>
      <c r="X2703" s="7">
        <v>608880</v>
      </c>
      <c r="Y2703" s="7">
        <v>631704</v>
      </c>
      <c r="Z2703" s="7">
        <v>607049</v>
      </c>
      <c r="AA2703" s="7">
        <v>588425</v>
      </c>
      <c r="AB2703" s="8">
        <v>12.872999999999999</v>
      </c>
      <c r="AC2703" s="5">
        <v>13.776999999999999</v>
      </c>
      <c r="AD2703" s="8">
        <v>9.3339999999999996</v>
      </c>
      <c r="AE2703" s="8">
        <v>10.214</v>
      </c>
      <c r="AF2703" s="7">
        <v>20644333</v>
      </c>
      <c r="AG2703" s="7">
        <v>20473299</v>
      </c>
      <c r="AH2703" s="7">
        <v>20308356</v>
      </c>
      <c r="AI2703" s="5">
        <v>58.07</v>
      </c>
      <c r="AJ2703" s="7">
        <v>147</v>
      </c>
      <c r="AK2703" s="7">
        <v>11988257</v>
      </c>
      <c r="AL2703" s="6">
        <v>187.73610400000001</v>
      </c>
      <c r="AM2703" s="7">
        <v>12578740</v>
      </c>
      <c r="AN2703" s="5">
        <v>60.930720000000001</v>
      </c>
    </row>
    <row r="2704" spans="1:40" x14ac:dyDescent="0.3">
      <c r="A2704" s="4" t="s">
        <v>2753</v>
      </c>
      <c r="B2704" s="2">
        <v>4978020</v>
      </c>
      <c r="C2704" s="1" t="s">
        <v>54</v>
      </c>
      <c r="D2704" s="5">
        <v>309.2440421</v>
      </c>
      <c r="E2704" s="6">
        <v>415.224042</v>
      </c>
      <c r="F2704" s="6" t="s">
        <v>42</v>
      </c>
      <c r="G2704" s="5">
        <v>-0.23100000000000001</v>
      </c>
      <c r="H2704" s="5" t="s">
        <v>799</v>
      </c>
      <c r="I2704" s="5">
        <v>-0.23100000000000001</v>
      </c>
      <c r="J2704" s="5" t="s">
        <v>799</v>
      </c>
      <c r="K2704" s="5">
        <v>0.63827016000000003</v>
      </c>
      <c r="L2704" s="5">
        <v>0.45157128000000002</v>
      </c>
      <c r="M2704" s="5">
        <v>233.33333300000001</v>
      </c>
      <c r="N2704" s="5" t="s">
        <v>42</v>
      </c>
      <c r="O2704" s="5" t="s">
        <v>42</v>
      </c>
      <c r="P2704" s="5">
        <v>0.56396500000000005</v>
      </c>
      <c r="Q2704" s="5">
        <v>4.5418640000000003</v>
      </c>
      <c r="R2704" s="5">
        <v>4.5418640000000003</v>
      </c>
      <c r="S2704" s="1" t="s">
        <v>49</v>
      </c>
      <c r="T2704" s="7">
        <v>782283</v>
      </c>
      <c r="U2704" s="7">
        <v>737706</v>
      </c>
      <c r="V2704" s="7">
        <v>573161</v>
      </c>
      <c r="W2704" s="7">
        <v>638075</v>
      </c>
      <c r="X2704" s="7">
        <v>736259</v>
      </c>
      <c r="Y2704" s="7">
        <v>756200</v>
      </c>
      <c r="Z2704" s="7">
        <v>753346</v>
      </c>
      <c r="AA2704" s="7">
        <v>782283</v>
      </c>
      <c r="AB2704" s="5">
        <v>22.420999999999999</v>
      </c>
      <c r="AC2704" s="5">
        <v>23.013999999999999</v>
      </c>
      <c r="AD2704" s="8">
        <v>10.631</v>
      </c>
      <c r="AE2704" s="8">
        <v>10.577</v>
      </c>
      <c r="AF2704" s="7">
        <v>63110829</v>
      </c>
      <c r="AG2704" s="7">
        <v>63789198</v>
      </c>
      <c r="AH2704" s="7">
        <v>63889176</v>
      </c>
      <c r="AI2704" s="5">
        <v>78.959999999999994</v>
      </c>
      <c r="AJ2704" s="7">
        <v>181</v>
      </c>
      <c r="AK2704" s="7">
        <v>49831235</v>
      </c>
      <c r="AL2704" s="6">
        <v>244.17305099999999</v>
      </c>
      <c r="AM2704" s="7">
        <v>59559658</v>
      </c>
      <c r="AN2704" s="5">
        <v>94.372820000000004</v>
      </c>
    </row>
    <row r="2705" spans="1:40" x14ac:dyDescent="0.3">
      <c r="A2705" s="4" t="s">
        <v>2754</v>
      </c>
      <c r="B2705" s="2">
        <v>4310525</v>
      </c>
      <c r="C2705" s="1" t="s">
        <v>54</v>
      </c>
      <c r="D2705" s="5">
        <v>341.23644395999997</v>
      </c>
      <c r="E2705" s="6">
        <v>503.82644299999998</v>
      </c>
      <c r="F2705" s="6" t="s">
        <v>42</v>
      </c>
      <c r="G2705" s="5">
        <v>0.4</v>
      </c>
      <c r="H2705" s="5">
        <v>21.327088</v>
      </c>
      <c r="I2705" s="5">
        <v>0.4</v>
      </c>
      <c r="J2705" s="5">
        <v>21.327088</v>
      </c>
      <c r="K2705" s="5">
        <v>1.3556967099999999</v>
      </c>
      <c r="L2705" s="5">
        <v>1.3520736400000002</v>
      </c>
      <c r="M2705" s="5" t="s">
        <v>799</v>
      </c>
      <c r="N2705" s="5" t="s">
        <v>42</v>
      </c>
      <c r="O2705" s="5" t="s">
        <v>42</v>
      </c>
      <c r="P2705" s="5">
        <v>3.3080099999999999</v>
      </c>
      <c r="Q2705" s="5">
        <v>7.7417670000000003</v>
      </c>
      <c r="R2705" s="5">
        <v>7.7417670000000003</v>
      </c>
      <c r="S2705" s="1" t="s">
        <v>49</v>
      </c>
      <c r="T2705" s="7">
        <v>121167</v>
      </c>
      <c r="U2705" s="7">
        <v>84825</v>
      </c>
      <c r="V2705" s="7">
        <v>72420</v>
      </c>
      <c r="W2705" s="7">
        <v>68055</v>
      </c>
      <c r="X2705" s="7">
        <v>152305</v>
      </c>
      <c r="Y2705" s="7">
        <v>142988</v>
      </c>
      <c r="Z2705" s="7">
        <v>131454</v>
      </c>
      <c r="AA2705" s="7">
        <v>121167</v>
      </c>
      <c r="AB2705" s="5">
        <v>48.456000000000003</v>
      </c>
      <c r="AC2705" s="5">
        <v>55.984000000000002</v>
      </c>
      <c r="AD2705" s="5">
        <v>34.792000000000002</v>
      </c>
      <c r="AE2705" s="5">
        <v>42.728999999999999</v>
      </c>
      <c r="AF2705" s="7">
        <v>12431000</v>
      </c>
      <c r="AG2705" s="7">
        <v>12417000</v>
      </c>
      <c r="AH2705" s="7">
        <v>12378000</v>
      </c>
      <c r="AI2705" s="5">
        <v>68.05</v>
      </c>
      <c r="AJ2705" s="7">
        <v>106</v>
      </c>
      <c r="AK2705" s="7">
        <v>8499119</v>
      </c>
      <c r="AL2705" s="6">
        <v>232.195931</v>
      </c>
      <c r="AM2705" s="7">
        <v>9209047</v>
      </c>
      <c r="AN2705" s="5">
        <v>73.729280000000003</v>
      </c>
    </row>
    <row r="2706" spans="1:40" x14ac:dyDescent="0.3">
      <c r="A2706" s="4" t="s">
        <v>2755</v>
      </c>
      <c r="B2706" s="2">
        <v>5721146</v>
      </c>
      <c r="C2706" s="1" t="s">
        <v>54</v>
      </c>
      <c r="D2706" s="5">
        <v>318.42863052000001</v>
      </c>
      <c r="E2706" s="6">
        <v>470.43982</v>
      </c>
      <c r="F2706" s="6" t="s">
        <v>42</v>
      </c>
      <c r="G2706" s="5">
        <v>0.66300000000000003</v>
      </c>
      <c r="H2706" s="5">
        <v>62.173912999999999</v>
      </c>
      <c r="I2706" s="5">
        <v>0.66300000000000003</v>
      </c>
      <c r="J2706" s="5">
        <v>62.173912999999999</v>
      </c>
      <c r="K2706" s="5">
        <v>0.8959097800000001</v>
      </c>
      <c r="L2706" s="5">
        <v>0.8959097800000001</v>
      </c>
      <c r="M2706" s="5">
        <v>5.8744129999999997</v>
      </c>
      <c r="N2706" s="5" t="s">
        <v>42</v>
      </c>
      <c r="O2706" s="5" t="s">
        <v>42</v>
      </c>
      <c r="P2706" s="5">
        <v>22.020982</v>
      </c>
      <c r="Q2706" s="5" t="s">
        <v>42</v>
      </c>
      <c r="R2706" s="5" t="s">
        <v>42</v>
      </c>
      <c r="S2706" s="1" t="s">
        <v>152</v>
      </c>
      <c r="T2706" s="7">
        <v>21363.253000000001</v>
      </c>
      <c r="U2706" s="7">
        <v>19822.525000000001</v>
      </c>
      <c r="V2706" s="7">
        <v>20823.351999999999</v>
      </c>
      <c r="W2706" s="7">
        <v>23178.077000000001</v>
      </c>
      <c r="X2706" s="7">
        <v>21363.253000000001</v>
      </c>
      <c r="Y2706" s="7">
        <v>20852.312000000002</v>
      </c>
      <c r="Z2706" s="7">
        <v>20341.371999999999</v>
      </c>
      <c r="AA2706" s="7">
        <v>20081.949000000001</v>
      </c>
      <c r="AB2706" s="8">
        <v>100</v>
      </c>
      <c r="AC2706" s="8">
        <v>100</v>
      </c>
      <c r="AD2706" s="5" t="s">
        <v>42</v>
      </c>
      <c r="AE2706" s="5" t="s">
        <v>42</v>
      </c>
      <c r="AF2706" s="7">
        <v>33778634</v>
      </c>
      <c r="AG2706" s="7">
        <v>33778634</v>
      </c>
      <c r="AH2706" s="7">
        <v>33959190</v>
      </c>
      <c r="AI2706" s="5">
        <v>21.85</v>
      </c>
      <c r="AJ2706" s="7">
        <v>108</v>
      </c>
      <c r="AK2706" s="7">
        <v>6951515</v>
      </c>
      <c r="AL2706" s="6">
        <v>69.584665000000001</v>
      </c>
      <c r="AM2706" s="7" t="s">
        <v>42</v>
      </c>
      <c r="AN2706" s="5" t="s">
        <v>42</v>
      </c>
    </row>
    <row r="2707" spans="1:40" x14ac:dyDescent="0.3">
      <c r="A2707" s="4" t="s">
        <v>2756</v>
      </c>
      <c r="B2707" s="2">
        <v>5721087</v>
      </c>
      <c r="C2707" s="1" t="s">
        <v>54</v>
      </c>
      <c r="D2707" s="5">
        <v>335.55786270999999</v>
      </c>
      <c r="E2707" s="6">
        <v>335.70394199999998</v>
      </c>
      <c r="F2707" s="6" t="s">
        <v>42</v>
      </c>
      <c r="G2707" s="5">
        <v>0.157</v>
      </c>
      <c r="H2707" s="5">
        <v>9.5325539999999993</v>
      </c>
      <c r="I2707" s="5">
        <v>0.157</v>
      </c>
      <c r="J2707" s="5">
        <v>9.5325539999999993</v>
      </c>
      <c r="K2707" s="5">
        <v>0.97958482999999996</v>
      </c>
      <c r="L2707" s="5">
        <v>0.97958482999999996</v>
      </c>
      <c r="M2707" s="5" t="s">
        <v>42</v>
      </c>
      <c r="N2707" s="5" t="s">
        <v>42</v>
      </c>
      <c r="O2707" s="5" t="s">
        <v>42</v>
      </c>
      <c r="P2707" s="5">
        <v>164.77981600000001</v>
      </c>
      <c r="Q2707" s="5" t="s">
        <v>42</v>
      </c>
      <c r="R2707" s="5" t="s">
        <v>42</v>
      </c>
      <c r="S2707" s="1" t="s">
        <v>49</v>
      </c>
      <c r="T2707" s="7">
        <v>2023.1569999999999</v>
      </c>
      <c r="U2707" s="7">
        <v>1809.5129999999999</v>
      </c>
      <c r="V2707" s="7">
        <v>1868.3589999999999</v>
      </c>
      <c r="W2707" s="7">
        <v>1344.7170000000001</v>
      </c>
      <c r="X2707" s="7">
        <v>2037.288</v>
      </c>
      <c r="Y2707" s="7">
        <v>2030.222</v>
      </c>
      <c r="Z2707" s="7">
        <v>2023.1569999999999</v>
      </c>
      <c r="AA2707" s="7">
        <v>1980.5619999999999</v>
      </c>
      <c r="AB2707" s="8">
        <v>100</v>
      </c>
      <c r="AC2707" s="8">
        <v>100</v>
      </c>
      <c r="AD2707" s="5" t="s">
        <v>42</v>
      </c>
      <c r="AE2707" s="5" t="s">
        <v>42</v>
      </c>
      <c r="AF2707" s="7">
        <v>60155589</v>
      </c>
      <c r="AG2707" s="7">
        <v>60155589</v>
      </c>
      <c r="AH2707" s="7">
        <v>58237048</v>
      </c>
      <c r="AI2707" s="5">
        <v>30.76</v>
      </c>
      <c r="AJ2707" s="7">
        <v>77</v>
      </c>
      <c r="AK2707" s="7">
        <v>18506377</v>
      </c>
      <c r="AL2707" s="6">
        <v>105.671412</v>
      </c>
      <c r="AM2707" s="7" t="s">
        <v>42</v>
      </c>
      <c r="AN2707" s="5" t="s">
        <v>42</v>
      </c>
    </row>
    <row r="2708" spans="1:40" x14ac:dyDescent="0.3">
      <c r="A2708" s="4" t="s">
        <v>2757</v>
      </c>
      <c r="B2708" s="2">
        <v>4913882</v>
      </c>
      <c r="C2708" s="1" t="s">
        <v>54</v>
      </c>
      <c r="D2708" s="5">
        <v>312.06990596000003</v>
      </c>
      <c r="E2708" s="6">
        <v>258.53690499999999</v>
      </c>
      <c r="F2708" s="6" t="s">
        <v>42</v>
      </c>
      <c r="G2708" s="5">
        <v>9.8000000000000004E-2</v>
      </c>
      <c r="H2708" s="5">
        <v>16.962264000000001</v>
      </c>
      <c r="I2708" s="5">
        <v>9.8000000000000004E-2</v>
      </c>
      <c r="J2708" s="5">
        <v>16.962264000000001</v>
      </c>
      <c r="K2708" s="5">
        <v>2.49652874</v>
      </c>
      <c r="L2708" s="5">
        <v>2.4231805899999999</v>
      </c>
      <c r="M2708" s="5">
        <v>8.5946459999999991</v>
      </c>
      <c r="N2708" s="5" t="s">
        <v>42</v>
      </c>
      <c r="O2708" s="5" t="s">
        <v>42</v>
      </c>
      <c r="P2708" s="5">
        <v>0.99587400000000004</v>
      </c>
      <c r="Q2708" s="5">
        <v>10.978679</v>
      </c>
      <c r="R2708" s="5">
        <v>10.978679</v>
      </c>
      <c r="S2708" s="1" t="s">
        <v>49</v>
      </c>
      <c r="T2708" s="7">
        <v>383729</v>
      </c>
      <c r="U2708" s="7">
        <v>380995</v>
      </c>
      <c r="V2708" s="7">
        <v>298014</v>
      </c>
      <c r="W2708" s="7">
        <v>239825</v>
      </c>
      <c r="X2708" s="7">
        <v>259608</v>
      </c>
      <c r="Y2708" s="7">
        <v>287544</v>
      </c>
      <c r="Z2708" s="7">
        <v>334155</v>
      </c>
      <c r="AA2708" s="7">
        <v>383729</v>
      </c>
      <c r="AB2708" s="5">
        <v>23.553000000000001</v>
      </c>
      <c r="AC2708" s="5">
        <v>19.184000000000001</v>
      </c>
      <c r="AD2708" s="5">
        <v>13.547000000000001</v>
      </c>
      <c r="AE2708" s="8">
        <v>9.0340000000000007</v>
      </c>
      <c r="AF2708" s="7">
        <v>34713004</v>
      </c>
      <c r="AG2708" s="7">
        <v>34717733</v>
      </c>
      <c r="AH2708" s="7">
        <v>34466726</v>
      </c>
      <c r="AI2708" s="5">
        <v>19.41</v>
      </c>
      <c r="AJ2708" s="7">
        <v>88</v>
      </c>
      <c r="AK2708" s="7">
        <v>6736636</v>
      </c>
      <c r="AL2708" s="6">
        <v>60.562356999999999</v>
      </c>
      <c r="AM2708" s="7">
        <v>11191205</v>
      </c>
      <c r="AN2708" s="5">
        <v>32.239229999999999</v>
      </c>
    </row>
    <row r="2709" spans="1:40" x14ac:dyDescent="0.3">
      <c r="A2709" s="4" t="s">
        <v>2758</v>
      </c>
      <c r="B2709" s="2">
        <v>4915594</v>
      </c>
      <c r="C2709" s="1" t="s">
        <v>41</v>
      </c>
      <c r="D2709" s="5">
        <v>336.66915504999997</v>
      </c>
      <c r="E2709" s="6">
        <v>223.96415500000001</v>
      </c>
      <c r="F2709" s="6" t="s">
        <v>42</v>
      </c>
      <c r="G2709" s="5">
        <v>-3.347</v>
      </c>
      <c r="H2709" s="5" t="s">
        <v>799</v>
      </c>
      <c r="I2709" s="5">
        <v>-3.347</v>
      </c>
      <c r="J2709" s="5" t="s">
        <v>799</v>
      </c>
      <c r="K2709" s="5" t="s">
        <v>42</v>
      </c>
      <c r="L2709" s="5" t="s">
        <v>42</v>
      </c>
      <c r="M2709" s="5">
        <v>17.78556</v>
      </c>
      <c r="N2709" s="5" t="s">
        <v>42</v>
      </c>
      <c r="O2709" s="5" t="s">
        <v>42</v>
      </c>
      <c r="P2709" s="5">
        <v>0.377778</v>
      </c>
      <c r="Q2709" s="5" t="s">
        <v>799</v>
      </c>
      <c r="R2709" s="5">
        <v>-61.579366</v>
      </c>
      <c r="S2709" s="1" t="s">
        <v>43</v>
      </c>
      <c r="T2709" s="7">
        <v>592846</v>
      </c>
      <c r="U2709" s="7">
        <v>663844</v>
      </c>
      <c r="V2709" s="7">
        <v>743355</v>
      </c>
      <c r="W2709" s="7">
        <v>751651</v>
      </c>
      <c r="X2709" s="7">
        <v>592846</v>
      </c>
      <c r="Y2709" s="7">
        <v>583317</v>
      </c>
      <c r="Z2709" s="7">
        <v>597892</v>
      </c>
      <c r="AA2709" s="7">
        <v>624151</v>
      </c>
      <c r="AB2709" s="5">
        <v>33.901000000000003</v>
      </c>
      <c r="AC2709" s="5">
        <v>33.901000000000003</v>
      </c>
      <c r="AD2709" s="5">
        <v>-2.714</v>
      </c>
      <c r="AE2709" s="5">
        <v>-2.714</v>
      </c>
      <c r="AF2709" s="7">
        <v>10202695</v>
      </c>
      <c r="AG2709" s="7">
        <v>10193746</v>
      </c>
      <c r="AH2709" s="7">
        <v>10164365</v>
      </c>
      <c r="AI2709" s="5">
        <v>55.11</v>
      </c>
      <c r="AJ2709" s="7">
        <v>153</v>
      </c>
      <c r="AK2709" s="7">
        <v>5620643</v>
      </c>
      <c r="AL2709" s="6">
        <v>185.53742500000001</v>
      </c>
      <c r="AM2709" s="7">
        <v>5311526</v>
      </c>
      <c r="AN2709" s="5">
        <v>52.078870000000002</v>
      </c>
    </row>
    <row r="2710" spans="1:40" x14ac:dyDescent="0.3">
      <c r="A2710" s="4" t="s">
        <v>2759</v>
      </c>
      <c r="B2710" s="2">
        <v>5721545</v>
      </c>
      <c r="C2710" s="1" t="s">
        <v>54</v>
      </c>
      <c r="D2710" s="5">
        <v>337.90343184</v>
      </c>
      <c r="E2710" s="6">
        <v>337.78650099999999</v>
      </c>
      <c r="F2710" s="6" t="s">
        <v>42</v>
      </c>
      <c r="G2710" s="5">
        <v>7.3999999999999996E-2</v>
      </c>
      <c r="H2710" s="5">
        <v>10.477612000000001</v>
      </c>
      <c r="I2710" s="5">
        <v>7.3999999999999996E-2</v>
      </c>
      <c r="J2710" s="5">
        <v>10.477612000000001</v>
      </c>
      <c r="K2710" s="5">
        <v>0.91192518000000011</v>
      </c>
      <c r="L2710" s="5">
        <v>0.91192518000000011</v>
      </c>
      <c r="M2710" s="5" t="s">
        <v>42</v>
      </c>
      <c r="N2710" s="5" t="s">
        <v>42</v>
      </c>
      <c r="O2710" s="5" t="s">
        <v>42</v>
      </c>
      <c r="P2710" s="5">
        <v>12.619698</v>
      </c>
      <c r="Q2710" s="5" t="s">
        <v>42</v>
      </c>
      <c r="R2710" s="5" t="s">
        <v>42</v>
      </c>
      <c r="S2710" s="1" t="s">
        <v>80</v>
      </c>
      <c r="T2710" s="7">
        <v>26766.608</v>
      </c>
      <c r="U2710" s="7">
        <v>26084.513999999999</v>
      </c>
      <c r="V2710" s="7">
        <v>25753.955000000002</v>
      </c>
      <c r="W2710" s="7">
        <v>25657.093000000001</v>
      </c>
      <c r="X2710" s="7">
        <v>26766.608</v>
      </c>
      <c r="Y2710" s="7">
        <v>25949.441999999999</v>
      </c>
      <c r="Z2710" s="7">
        <v>25132.276000000002</v>
      </c>
      <c r="AA2710" s="7">
        <v>25608.395</v>
      </c>
      <c r="AB2710" s="8">
        <v>100</v>
      </c>
      <c r="AC2710" s="8">
        <v>100</v>
      </c>
      <c r="AD2710" s="5" t="s">
        <v>42</v>
      </c>
      <c r="AE2710" s="5" t="s">
        <v>42</v>
      </c>
      <c r="AF2710" s="7">
        <v>95598021</v>
      </c>
      <c r="AG2710" s="7">
        <v>95598021</v>
      </c>
      <c r="AH2710" s="7">
        <v>96715303</v>
      </c>
      <c r="AI2710" s="5">
        <v>44.97</v>
      </c>
      <c r="AJ2710" s="7">
        <v>93</v>
      </c>
      <c r="AK2710" s="7">
        <v>42986590</v>
      </c>
      <c r="AL2710" s="6">
        <v>150.88292999999999</v>
      </c>
      <c r="AM2710" s="7">
        <v>106659104</v>
      </c>
      <c r="AN2710" s="5">
        <v>99.995050000000006</v>
      </c>
    </row>
    <row r="2711" spans="1:40" x14ac:dyDescent="0.3">
      <c r="A2711" s="4" t="s">
        <v>2760</v>
      </c>
      <c r="B2711" s="2">
        <v>5150487</v>
      </c>
      <c r="C2711" s="1" t="s">
        <v>54</v>
      </c>
      <c r="D2711" s="5">
        <v>325.51975343999999</v>
      </c>
      <c r="E2711" s="6">
        <v>13.258753</v>
      </c>
      <c r="F2711" s="6" t="s">
        <v>42</v>
      </c>
      <c r="G2711" s="5">
        <v>-0.04</v>
      </c>
      <c r="H2711" s="5" t="s">
        <v>799</v>
      </c>
      <c r="I2711" s="5">
        <v>-0.04</v>
      </c>
      <c r="J2711" s="5" t="s">
        <v>799</v>
      </c>
      <c r="K2711" s="5" t="s">
        <v>799</v>
      </c>
      <c r="L2711" s="5">
        <v>1.8006430900000001</v>
      </c>
      <c r="M2711" s="5" t="s">
        <v>799</v>
      </c>
      <c r="N2711" s="5" t="s">
        <v>42</v>
      </c>
      <c r="O2711" s="5" t="s">
        <v>42</v>
      </c>
      <c r="P2711" s="5">
        <v>3.9417000000000001E-2</v>
      </c>
      <c r="Q2711" s="5" t="s">
        <v>799</v>
      </c>
      <c r="R2711" s="5">
        <v>-0.66088899999999995</v>
      </c>
      <c r="S2711" s="1" t="s">
        <v>49</v>
      </c>
      <c r="T2711" s="7">
        <v>326134</v>
      </c>
      <c r="U2711" s="7">
        <v>260927</v>
      </c>
      <c r="V2711" s="7">
        <v>187134</v>
      </c>
      <c r="W2711" s="7">
        <v>106006</v>
      </c>
      <c r="X2711" s="7">
        <v>336368</v>
      </c>
      <c r="Y2711" s="7">
        <v>340111</v>
      </c>
      <c r="Z2711" s="7">
        <v>334472</v>
      </c>
      <c r="AA2711" s="7">
        <v>326134</v>
      </c>
      <c r="AB2711" s="5">
        <v>68.981999999999999</v>
      </c>
      <c r="AC2711" s="5">
        <v>70.221000000000004</v>
      </c>
      <c r="AD2711" s="5">
        <v>-4.5860000000000003</v>
      </c>
      <c r="AE2711" s="5">
        <v>-6.117</v>
      </c>
      <c r="AF2711" s="7">
        <v>96399619</v>
      </c>
      <c r="AG2711" s="7">
        <v>96430627</v>
      </c>
      <c r="AH2711" s="7">
        <v>100621010</v>
      </c>
      <c r="AI2711" s="5">
        <v>69.48</v>
      </c>
      <c r="AJ2711" s="7">
        <v>183</v>
      </c>
      <c r="AK2711" s="7">
        <v>67313263</v>
      </c>
      <c r="AL2711" s="6">
        <v>226.172563</v>
      </c>
      <c r="AM2711" s="7">
        <v>79592027</v>
      </c>
      <c r="AN2711" s="5">
        <v>82.154529999999994</v>
      </c>
    </row>
    <row r="2712" spans="1:40" x14ac:dyDescent="0.3">
      <c r="A2712" s="4" t="s">
        <v>2761</v>
      </c>
      <c r="B2712" s="2">
        <v>10379874</v>
      </c>
      <c r="C2712" s="1" t="s">
        <v>54</v>
      </c>
      <c r="D2712" s="5">
        <v>319.66501973999999</v>
      </c>
      <c r="E2712" s="6">
        <v>164.134019</v>
      </c>
      <c r="F2712" s="6" t="s">
        <v>42</v>
      </c>
      <c r="G2712" s="5">
        <v>-0.05</v>
      </c>
      <c r="H2712" s="5" t="s">
        <v>799</v>
      </c>
      <c r="I2712" s="5">
        <v>-0.05</v>
      </c>
      <c r="J2712" s="5" t="s">
        <v>799</v>
      </c>
      <c r="K2712" s="5">
        <v>2.0698254399999998</v>
      </c>
      <c r="L2712" s="5">
        <v>1.04996837</v>
      </c>
      <c r="M2712" s="5" t="s">
        <v>799</v>
      </c>
      <c r="N2712" s="5" t="s">
        <v>42</v>
      </c>
      <c r="O2712" s="5" t="s">
        <v>42</v>
      </c>
      <c r="P2712" s="5">
        <v>0.82161499999999998</v>
      </c>
      <c r="Q2712" s="5" t="s">
        <v>799</v>
      </c>
      <c r="R2712" s="5">
        <v>-6.3155190000000001</v>
      </c>
      <c r="S2712" s="1" t="s">
        <v>49</v>
      </c>
      <c r="T2712" s="7">
        <v>236838</v>
      </c>
      <c r="U2712" s="7">
        <v>167821</v>
      </c>
      <c r="V2712" s="7">
        <v>110637</v>
      </c>
      <c r="W2712" s="7">
        <v>52534</v>
      </c>
      <c r="X2712" s="7">
        <v>199770</v>
      </c>
      <c r="Y2712" s="7">
        <v>217364</v>
      </c>
      <c r="Z2712" s="7">
        <v>222248</v>
      </c>
      <c r="AA2712" s="7">
        <v>236838</v>
      </c>
      <c r="AB2712" s="5">
        <v>20.913</v>
      </c>
      <c r="AC2712" s="5">
        <v>33.631</v>
      </c>
      <c r="AD2712" s="5">
        <v>-14.196</v>
      </c>
      <c r="AE2712" s="5">
        <v>-13.696999999999999</v>
      </c>
      <c r="AF2712" s="7">
        <v>192971000</v>
      </c>
      <c r="AG2712" s="7">
        <v>202169000</v>
      </c>
      <c r="AH2712" s="7">
        <v>203076000</v>
      </c>
      <c r="AI2712" s="5">
        <v>54.56</v>
      </c>
      <c r="AJ2712" s="7">
        <v>163</v>
      </c>
      <c r="AK2712" s="7">
        <v>105069995</v>
      </c>
      <c r="AL2712" s="6">
        <v>174.416191</v>
      </c>
      <c r="AM2712" s="7">
        <v>163383146</v>
      </c>
      <c r="AN2712" s="5">
        <v>84.843819999999994</v>
      </c>
    </row>
    <row r="2713" spans="1:40" x14ac:dyDescent="0.3">
      <c r="A2713" s="4" t="s">
        <v>2762</v>
      </c>
      <c r="B2713" s="2">
        <v>15188260</v>
      </c>
      <c r="C2713" s="1" t="s">
        <v>41</v>
      </c>
      <c r="D2713" s="5">
        <v>349.35179828999998</v>
      </c>
      <c r="E2713" s="6">
        <v>97.799797999999996</v>
      </c>
      <c r="F2713" s="6" t="s">
        <v>42</v>
      </c>
      <c r="G2713" s="5">
        <v>-0.23</v>
      </c>
      <c r="H2713" s="5" t="s">
        <v>799</v>
      </c>
      <c r="I2713" s="5">
        <v>-0.23</v>
      </c>
      <c r="J2713" s="5" t="s">
        <v>799</v>
      </c>
      <c r="K2713" s="5">
        <v>1.3837183200000001</v>
      </c>
      <c r="L2713" s="5">
        <v>1.3837183200000001</v>
      </c>
      <c r="M2713" s="5" t="s">
        <v>799</v>
      </c>
      <c r="N2713" s="5" t="s">
        <v>42</v>
      </c>
      <c r="O2713" s="5" t="s">
        <v>42</v>
      </c>
      <c r="P2713" s="5" t="s">
        <v>42</v>
      </c>
      <c r="Q2713" s="5" t="s">
        <v>799</v>
      </c>
      <c r="R2713" s="5">
        <v>-1.655659</v>
      </c>
      <c r="S2713" s="1" t="s">
        <v>49</v>
      </c>
      <c r="T2713" s="7" t="s">
        <v>42</v>
      </c>
      <c r="U2713" s="7" t="s">
        <v>42</v>
      </c>
      <c r="V2713" s="7" t="s">
        <v>42</v>
      </c>
      <c r="W2713" s="7">
        <v>226</v>
      </c>
      <c r="X2713" s="7" t="s">
        <v>42</v>
      </c>
      <c r="Y2713" s="7" t="s">
        <v>42</v>
      </c>
      <c r="Z2713" s="7" t="s">
        <v>42</v>
      </c>
      <c r="AA2713" s="7" t="s">
        <v>42</v>
      </c>
      <c r="AB2713" s="5" t="s">
        <v>42</v>
      </c>
      <c r="AC2713" s="5" t="s">
        <v>42</v>
      </c>
      <c r="AD2713" s="5" t="s">
        <v>42</v>
      </c>
      <c r="AE2713" s="5" t="s">
        <v>42</v>
      </c>
      <c r="AF2713" s="7">
        <v>56621037</v>
      </c>
      <c r="AG2713" s="7">
        <v>56620014</v>
      </c>
      <c r="AH2713" s="7">
        <v>55996282</v>
      </c>
      <c r="AI2713" s="5">
        <v>37.75</v>
      </c>
      <c r="AJ2713" s="7">
        <v>119</v>
      </c>
      <c r="AK2713" s="7">
        <v>21374159</v>
      </c>
      <c r="AL2713" s="6">
        <v>131.87856099999999</v>
      </c>
      <c r="AM2713" s="7">
        <v>25240168</v>
      </c>
      <c r="AN2713" s="5">
        <v>44.577370000000002</v>
      </c>
    </row>
    <row r="2714" spans="1:40" x14ac:dyDescent="0.3">
      <c r="A2714" s="4" t="s">
        <v>2763</v>
      </c>
      <c r="B2714" s="2">
        <v>4990004</v>
      </c>
      <c r="C2714" s="1" t="s">
        <v>54</v>
      </c>
      <c r="D2714" s="5">
        <v>292.1492136</v>
      </c>
      <c r="E2714" s="6">
        <v>368.55321300000003</v>
      </c>
      <c r="F2714" s="6" t="s">
        <v>42</v>
      </c>
      <c r="G2714" s="5">
        <v>0.12</v>
      </c>
      <c r="H2714" s="5" t="s">
        <v>799</v>
      </c>
      <c r="I2714" s="5">
        <v>0.12</v>
      </c>
      <c r="J2714" s="5" t="s">
        <v>799</v>
      </c>
      <c r="K2714" s="5">
        <v>2.05135209</v>
      </c>
      <c r="L2714" s="5">
        <v>2.05135209</v>
      </c>
      <c r="M2714" s="5">
        <v>7.7582639999999996</v>
      </c>
      <c r="N2714" s="5" t="s">
        <v>42</v>
      </c>
      <c r="O2714" s="5" t="s">
        <v>42</v>
      </c>
      <c r="P2714" s="5">
        <v>0.47183399999999998</v>
      </c>
      <c r="Q2714" s="5">
        <v>8.0226649999999999</v>
      </c>
      <c r="R2714" s="5">
        <v>8.0226649999999999</v>
      </c>
      <c r="S2714" s="1" t="s">
        <v>49</v>
      </c>
      <c r="T2714" s="7">
        <v>711778</v>
      </c>
      <c r="U2714" s="7">
        <v>748322</v>
      </c>
      <c r="V2714" s="7">
        <v>601360</v>
      </c>
      <c r="W2714" s="7">
        <v>709942</v>
      </c>
      <c r="X2714" s="7">
        <v>781108</v>
      </c>
      <c r="Y2714" s="7">
        <v>722909</v>
      </c>
      <c r="Z2714" s="7">
        <v>713276</v>
      </c>
      <c r="AA2714" s="7">
        <v>711778</v>
      </c>
      <c r="AB2714" s="8">
        <v>8.6630000000000003</v>
      </c>
      <c r="AC2714" s="8">
        <v>10.734999999999999</v>
      </c>
      <c r="AD2714" s="8">
        <v>2.2029999999999998</v>
      </c>
      <c r="AE2714" s="8">
        <v>3.8690000000000002</v>
      </c>
      <c r="AF2714" s="7">
        <v>38898885</v>
      </c>
      <c r="AG2714" s="7">
        <v>33370955</v>
      </c>
      <c r="AH2714" s="7">
        <v>32342110</v>
      </c>
      <c r="AI2714" s="5">
        <v>71.63</v>
      </c>
      <c r="AJ2714" s="7">
        <v>138</v>
      </c>
      <c r="AK2714" s="7">
        <v>27865946</v>
      </c>
      <c r="AL2714" s="6">
        <v>209.27325400000001</v>
      </c>
      <c r="AM2714" s="7">
        <v>34177349</v>
      </c>
      <c r="AN2714" s="5">
        <v>87.856440000000006</v>
      </c>
    </row>
    <row r="2715" spans="1:40" x14ac:dyDescent="0.3">
      <c r="A2715" s="4" t="s">
        <v>2764</v>
      </c>
      <c r="B2715" s="2">
        <v>4911655</v>
      </c>
      <c r="C2715" s="1" t="s">
        <v>41</v>
      </c>
      <c r="D2715" s="5">
        <v>349.7771985</v>
      </c>
      <c r="E2715" s="6">
        <v>280.24419799999998</v>
      </c>
      <c r="F2715" s="6" t="s">
        <v>42</v>
      </c>
      <c r="G2715" s="5">
        <v>0.84</v>
      </c>
      <c r="H2715" s="5">
        <v>12.239152000000001</v>
      </c>
      <c r="I2715" s="5">
        <v>0.84</v>
      </c>
      <c r="J2715" s="5">
        <v>12.239152000000001</v>
      </c>
      <c r="K2715" s="5">
        <v>1.64742075</v>
      </c>
      <c r="L2715" s="5">
        <v>1.3550185200000002</v>
      </c>
      <c r="M2715" s="5">
        <v>6.7872890000000003</v>
      </c>
      <c r="N2715" s="5" t="s">
        <v>42</v>
      </c>
      <c r="O2715" s="5" t="s">
        <v>42</v>
      </c>
      <c r="P2715" s="5">
        <v>0.96499800000000002</v>
      </c>
      <c r="Q2715" s="5">
        <v>6.3900990000000002</v>
      </c>
      <c r="R2715" s="5">
        <v>6.3900990000000002</v>
      </c>
      <c r="S2715" s="1" t="s">
        <v>49</v>
      </c>
      <c r="T2715" s="7">
        <v>318048</v>
      </c>
      <c r="U2715" s="7">
        <v>351737</v>
      </c>
      <c r="V2715" s="7">
        <v>267641</v>
      </c>
      <c r="W2715" s="7">
        <v>195375</v>
      </c>
      <c r="X2715" s="7">
        <v>290409</v>
      </c>
      <c r="Y2715" s="7">
        <v>300230</v>
      </c>
      <c r="Z2715" s="7">
        <v>303312</v>
      </c>
      <c r="AA2715" s="7">
        <v>318048</v>
      </c>
      <c r="AB2715" s="5">
        <v>44.924999999999997</v>
      </c>
      <c r="AC2715" s="5">
        <v>45.991</v>
      </c>
      <c r="AD2715" s="5">
        <v>13.677</v>
      </c>
      <c r="AE2715" s="5">
        <v>13.497999999999999</v>
      </c>
      <c r="AF2715" s="7">
        <v>9465935</v>
      </c>
      <c r="AG2715" s="7">
        <v>9423335</v>
      </c>
      <c r="AH2715" s="7">
        <v>9441910</v>
      </c>
      <c r="AI2715" s="5">
        <v>25.28</v>
      </c>
      <c r="AJ2715" s="7">
        <v>92</v>
      </c>
      <c r="AK2715" s="7">
        <v>2393491</v>
      </c>
      <c r="AL2715" s="6">
        <v>88.439492000000001</v>
      </c>
      <c r="AM2715" s="7">
        <v>5899186</v>
      </c>
      <c r="AN2715" s="5">
        <v>62.318219999999997</v>
      </c>
    </row>
    <row r="2716" spans="1:40" x14ac:dyDescent="0.3">
      <c r="A2716" s="4" t="s">
        <v>2765</v>
      </c>
      <c r="B2716" s="2">
        <v>4212348</v>
      </c>
      <c r="C2716" s="1" t="s">
        <v>41</v>
      </c>
      <c r="D2716" s="5">
        <v>291.72090578000001</v>
      </c>
      <c r="E2716" s="6">
        <v>5879.1339049999997</v>
      </c>
      <c r="F2716" s="6">
        <v>5879.133906</v>
      </c>
      <c r="G2716" s="5">
        <v>-0.27100000000000002</v>
      </c>
      <c r="H2716" s="5" t="s">
        <v>799</v>
      </c>
      <c r="I2716" s="5">
        <v>-0.27100000000000002</v>
      </c>
      <c r="J2716" s="5" t="s">
        <v>799</v>
      </c>
      <c r="K2716" s="5" t="s">
        <v>799</v>
      </c>
      <c r="L2716" s="5" t="s">
        <v>799</v>
      </c>
      <c r="M2716" s="5">
        <v>2.0236809999999998</v>
      </c>
      <c r="N2716" s="5" t="s">
        <v>799</v>
      </c>
      <c r="O2716" s="5">
        <v>1.8750598205817599</v>
      </c>
      <c r="P2716" s="5">
        <v>1.545901</v>
      </c>
      <c r="Q2716" s="5">
        <v>8.1062659999999997</v>
      </c>
      <c r="R2716" s="5">
        <v>8.1062659999999997</v>
      </c>
      <c r="S2716" s="1" t="s">
        <v>49</v>
      </c>
      <c r="T2716" s="7">
        <v>3751025</v>
      </c>
      <c r="U2716" s="7">
        <v>3912283</v>
      </c>
      <c r="V2716" s="7">
        <v>3558340</v>
      </c>
      <c r="W2716" s="7">
        <v>2948218</v>
      </c>
      <c r="X2716" s="7">
        <v>3803046</v>
      </c>
      <c r="Y2716" s="7">
        <v>3747902</v>
      </c>
      <c r="Z2716" s="7">
        <v>3738824</v>
      </c>
      <c r="AA2716" s="7">
        <v>3751025</v>
      </c>
      <c r="AB2716" s="5">
        <v>60.164999999999999</v>
      </c>
      <c r="AC2716" s="5">
        <v>59.302999999999997</v>
      </c>
      <c r="AD2716" s="5">
        <v>16.042000000000002</v>
      </c>
      <c r="AE2716" s="5">
        <v>14.537000000000001</v>
      </c>
      <c r="AF2716" s="7">
        <v>152102274</v>
      </c>
      <c r="AG2716" s="7">
        <v>151775171</v>
      </c>
      <c r="AH2716" s="7">
        <v>149743981</v>
      </c>
      <c r="AI2716" s="5">
        <v>73.09</v>
      </c>
      <c r="AJ2716" s="7">
        <v>154</v>
      </c>
      <c r="AK2716" s="7">
        <v>111172779</v>
      </c>
      <c r="AL2716" s="6">
        <v>209.00482400000001</v>
      </c>
      <c r="AM2716" s="7">
        <v>142961347</v>
      </c>
      <c r="AN2716" s="5">
        <v>93.983230000000006</v>
      </c>
    </row>
    <row r="2717" spans="1:40" x14ac:dyDescent="0.3">
      <c r="A2717" s="4" t="s">
        <v>2766</v>
      </c>
      <c r="B2717" s="2">
        <v>11262787</v>
      </c>
      <c r="C2717" s="1" t="s">
        <v>54</v>
      </c>
      <c r="D2717" s="5">
        <v>357.29688183000002</v>
      </c>
      <c r="E2717" s="6">
        <v>894.99088099999994</v>
      </c>
      <c r="F2717" s="6" t="s">
        <v>42</v>
      </c>
      <c r="G2717" s="5">
        <v>-5.2999999999999999E-2</v>
      </c>
      <c r="H2717" s="5">
        <v>23.153846000000001</v>
      </c>
      <c r="I2717" s="5">
        <v>-5.2999999999999999E-2</v>
      </c>
      <c r="J2717" s="5">
        <v>23.153846000000001</v>
      </c>
      <c r="K2717" s="5" t="s">
        <v>799</v>
      </c>
      <c r="L2717" s="5">
        <v>0.77159702999999991</v>
      </c>
      <c r="M2717" s="5">
        <v>5.2256939999999998</v>
      </c>
      <c r="N2717" s="5" t="s">
        <v>42</v>
      </c>
      <c r="O2717" s="5" t="s">
        <v>42</v>
      </c>
      <c r="P2717" s="5">
        <v>1.4484939999999999</v>
      </c>
      <c r="Q2717" s="5">
        <v>8.5580359999999995</v>
      </c>
      <c r="R2717" s="5">
        <v>8.5580359999999995</v>
      </c>
      <c r="S2717" s="1" t="s">
        <v>49</v>
      </c>
      <c r="T2717" s="7">
        <v>659704</v>
      </c>
      <c r="U2717" s="7">
        <v>688415</v>
      </c>
      <c r="V2717" s="7">
        <v>692847</v>
      </c>
      <c r="W2717" s="7">
        <v>504179</v>
      </c>
      <c r="X2717" s="7">
        <v>617877</v>
      </c>
      <c r="Y2717" s="7">
        <v>640369</v>
      </c>
      <c r="Z2717" s="7">
        <v>646135</v>
      </c>
      <c r="AA2717" s="7">
        <v>659704</v>
      </c>
      <c r="AB2717" s="5">
        <v>38.819000000000003</v>
      </c>
      <c r="AC2717" s="5">
        <v>38.018999999999998</v>
      </c>
      <c r="AD2717" s="5">
        <v>18.437000000000001</v>
      </c>
      <c r="AE2717" s="5">
        <v>15.464</v>
      </c>
      <c r="AF2717" s="7">
        <v>117609533</v>
      </c>
      <c r="AG2717" s="7">
        <v>117589722</v>
      </c>
      <c r="AH2717" s="7">
        <v>117473122</v>
      </c>
      <c r="AI2717" s="5">
        <v>55.52</v>
      </c>
      <c r="AJ2717" s="7">
        <v>164</v>
      </c>
      <c r="AK2717" s="7">
        <v>65903145</v>
      </c>
      <c r="AL2717" s="6">
        <v>198.36846600000001</v>
      </c>
      <c r="AM2717" s="7">
        <v>62773498</v>
      </c>
      <c r="AN2717" s="8">
        <v>52.8827</v>
      </c>
    </row>
    <row r="2718" spans="1:40" x14ac:dyDescent="0.3">
      <c r="A2718" s="4" t="s">
        <v>2767</v>
      </c>
      <c r="B2718" s="2">
        <v>5721320</v>
      </c>
      <c r="C2718" s="1" t="s">
        <v>54</v>
      </c>
      <c r="D2718" s="5">
        <v>316.30749150000003</v>
      </c>
      <c r="E2718" s="6">
        <v>514.86449100000004</v>
      </c>
      <c r="F2718" s="6" t="s">
        <v>42</v>
      </c>
      <c r="G2718" s="5">
        <v>0.11799999999999999</v>
      </c>
      <c r="H2718" s="5">
        <v>22.151899</v>
      </c>
      <c r="I2718" s="5">
        <v>0.11799999999999999</v>
      </c>
      <c r="J2718" s="5">
        <v>22.151899</v>
      </c>
      <c r="K2718" s="5">
        <v>0.94238018000000001</v>
      </c>
      <c r="L2718" s="5">
        <v>0.94238018000000001</v>
      </c>
      <c r="M2718" s="5">
        <v>11.363636</v>
      </c>
      <c r="N2718" s="5" t="s">
        <v>42</v>
      </c>
      <c r="O2718" s="5" t="s">
        <v>42</v>
      </c>
      <c r="P2718" s="5">
        <v>21.196562</v>
      </c>
      <c r="Q2718" s="5" t="s">
        <v>42</v>
      </c>
      <c r="R2718" s="5" t="s">
        <v>42</v>
      </c>
      <c r="S2718" s="1" t="s">
        <v>45</v>
      </c>
      <c r="T2718" s="7">
        <v>24595</v>
      </c>
      <c r="U2718" s="7">
        <v>25520</v>
      </c>
      <c r="V2718" s="7">
        <v>28867.633999999998</v>
      </c>
      <c r="W2718" s="7">
        <v>40435</v>
      </c>
      <c r="X2718" s="7">
        <v>24290</v>
      </c>
      <c r="Y2718" s="7">
        <v>24442.5</v>
      </c>
      <c r="Z2718" s="7">
        <v>24595</v>
      </c>
      <c r="AA2718" s="7">
        <v>24743</v>
      </c>
      <c r="AB2718" s="8">
        <v>100</v>
      </c>
      <c r="AC2718" s="8">
        <v>100</v>
      </c>
      <c r="AD2718" s="5" t="s">
        <v>42</v>
      </c>
      <c r="AE2718" s="5" t="s">
        <v>42</v>
      </c>
      <c r="AF2718" s="7">
        <v>90373569</v>
      </c>
      <c r="AG2718" s="7">
        <v>90373569</v>
      </c>
      <c r="AH2718" s="7">
        <v>90373569</v>
      </c>
      <c r="AI2718" s="5">
        <v>29.37</v>
      </c>
      <c r="AJ2718" s="7">
        <v>100</v>
      </c>
      <c r="AK2718" s="7">
        <v>26543091</v>
      </c>
      <c r="AL2718" s="6">
        <v>92.900818000000001</v>
      </c>
      <c r="AM2718" s="7" t="s">
        <v>42</v>
      </c>
      <c r="AN2718" s="5" t="s">
        <v>42</v>
      </c>
    </row>
    <row r="2719" spans="1:40" x14ac:dyDescent="0.3">
      <c r="A2719" s="4" t="s">
        <v>2768</v>
      </c>
      <c r="B2719" s="2">
        <v>4416735</v>
      </c>
      <c r="C2719" s="1" t="s">
        <v>54</v>
      </c>
      <c r="D2719" s="5">
        <v>289.55428446000002</v>
      </c>
      <c r="E2719" s="6">
        <v>644.86528399999997</v>
      </c>
      <c r="F2719" s="6">
        <v>644.86528399999997</v>
      </c>
      <c r="G2719" s="5">
        <v>0.56699999999999995</v>
      </c>
      <c r="H2719" s="5">
        <v>26.483516000000002</v>
      </c>
      <c r="I2719" s="5">
        <v>0.56699999999999995</v>
      </c>
      <c r="J2719" s="5">
        <v>26.483516000000002</v>
      </c>
      <c r="K2719" s="5">
        <v>0.79485488000000004</v>
      </c>
      <c r="L2719" s="5">
        <v>0.79485488000000004</v>
      </c>
      <c r="M2719" s="5">
        <v>1.84816</v>
      </c>
      <c r="N2719" s="5" t="s">
        <v>42</v>
      </c>
      <c r="O2719" s="5" t="s">
        <v>42</v>
      </c>
      <c r="P2719" s="5">
        <v>5.594341</v>
      </c>
      <c r="Q2719" s="5" t="s">
        <v>42</v>
      </c>
      <c r="R2719" s="5">
        <v>15.442176352011501</v>
      </c>
      <c r="S2719" s="1" t="s">
        <v>49</v>
      </c>
      <c r="T2719" s="7">
        <v>135595</v>
      </c>
      <c r="U2719" s="7">
        <v>119264</v>
      </c>
      <c r="V2719" s="7">
        <v>86420</v>
      </c>
      <c r="W2719" s="7">
        <v>89780</v>
      </c>
      <c r="X2719" s="7">
        <v>115271</v>
      </c>
      <c r="Y2719" s="7">
        <v>123975</v>
      </c>
      <c r="Z2719" s="7">
        <v>131917</v>
      </c>
      <c r="AA2719" s="7">
        <v>135595</v>
      </c>
      <c r="AB2719" s="8">
        <v>100</v>
      </c>
      <c r="AC2719" s="8">
        <v>100</v>
      </c>
      <c r="AD2719" s="5" t="s">
        <v>42</v>
      </c>
      <c r="AE2719" s="5" t="s">
        <v>42</v>
      </c>
      <c r="AF2719" s="7">
        <v>40049002</v>
      </c>
      <c r="AG2719" s="7">
        <v>39953000</v>
      </c>
      <c r="AH2719" s="7">
        <v>36085862</v>
      </c>
      <c r="AI2719" s="5">
        <v>14.46</v>
      </c>
      <c r="AJ2719" s="7">
        <v>92</v>
      </c>
      <c r="AK2719" s="7">
        <v>5792380</v>
      </c>
      <c r="AL2719" s="6">
        <v>41.878906999999998</v>
      </c>
      <c r="AM2719" s="7" t="s">
        <v>42</v>
      </c>
      <c r="AN2719" s="5" t="s">
        <v>42</v>
      </c>
    </row>
    <row r="2720" spans="1:40" x14ac:dyDescent="0.3">
      <c r="A2720" s="4" t="s">
        <v>2769</v>
      </c>
      <c r="B2720" s="2">
        <v>5731540</v>
      </c>
      <c r="C2720" s="1" t="s">
        <v>54</v>
      </c>
      <c r="D2720" s="5">
        <v>312.65969999999999</v>
      </c>
      <c r="E2720" s="6">
        <v>456.74432000000002</v>
      </c>
      <c r="F2720" s="6" t="s">
        <v>42</v>
      </c>
      <c r="G2720" s="5">
        <v>0.39200000000000002</v>
      </c>
      <c r="H2720" s="5">
        <v>6.8886339999999997</v>
      </c>
      <c r="I2720" s="5">
        <v>0.39200000000000002</v>
      </c>
      <c r="J2720" s="5">
        <v>6.8886339999999997</v>
      </c>
      <c r="K2720" s="5">
        <v>0.89472115000000008</v>
      </c>
      <c r="L2720" s="5">
        <v>0.89472115000000008</v>
      </c>
      <c r="M2720" s="5">
        <v>1.4800199999999999</v>
      </c>
      <c r="N2720" s="5" t="s">
        <v>42</v>
      </c>
      <c r="O2720" s="5" t="s">
        <v>42</v>
      </c>
      <c r="P2720" s="5">
        <v>10.506391000000001</v>
      </c>
      <c r="Q2720" s="5" t="s">
        <v>42</v>
      </c>
      <c r="R2720" s="5" t="s">
        <v>42</v>
      </c>
      <c r="S2720" s="1" t="s">
        <v>56</v>
      </c>
      <c r="T2720" s="7">
        <v>37690.347000000002</v>
      </c>
      <c r="U2720" s="7">
        <v>28515.045999999998</v>
      </c>
      <c r="V2720" s="7">
        <v>25424.928</v>
      </c>
      <c r="W2720" s="7">
        <v>20499.371999999999</v>
      </c>
      <c r="X2720" s="7">
        <v>43472.999000000003</v>
      </c>
      <c r="Y2720" s="7">
        <v>40581.673000000003</v>
      </c>
      <c r="Z2720" s="7">
        <v>37690.347000000002</v>
      </c>
      <c r="AA2720" s="7">
        <v>34783.086000000003</v>
      </c>
      <c r="AB2720" s="8">
        <v>100</v>
      </c>
      <c r="AC2720" s="8">
        <v>100</v>
      </c>
      <c r="AD2720" s="5" t="s">
        <v>42</v>
      </c>
      <c r="AE2720" s="5" t="s">
        <v>42</v>
      </c>
      <c r="AF2720" s="7">
        <v>52109950</v>
      </c>
      <c r="AG2720" s="7">
        <v>52109950</v>
      </c>
      <c r="AH2720" s="7">
        <v>52075560</v>
      </c>
      <c r="AI2720" s="5">
        <v>63.01</v>
      </c>
      <c r="AJ2720" s="7">
        <v>123</v>
      </c>
      <c r="AK2720" s="7">
        <v>32833340</v>
      </c>
      <c r="AL2720" s="6">
        <v>197.00004000000001</v>
      </c>
      <c r="AM2720" s="7" t="s">
        <v>42</v>
      </c>
      <c r="AN2720" s="5" t="s">
        <v>42</v>
      </c>
    </row>
    <row r="2721" spans="1:40" x14ac:dyDescent="0.3">
      <c r="A2721" s="4" t="s">
        <v>2770</v>
      </c>
      <c r="B2721" s="2">
        <v>4265268</v>
      </c>
      <c r="C2721" s="1" t="s">
        <v>41</v>
      </c>
      <c r="D2721" s="5">
        <v>341.60516999999999</v>
      </c>
      <c r="E2721" s="6">
        <v>1257.66617</v>
      </c>
      <c r="F2721" s="6" t="s">
        <v>42</v>
      </c>
      <c r="G2721" s="5">
        <v>-0.14000000000000001</v>
      </c>
      <c r="H2721" s="5" t="s">
        <v>799</v>
      </c>
      <c r="I2721" s="5">
        <v>-0.14000000000000001</v>
      </c>
      <c r="J2721" s="5" t="s">
        <v>799</v>
      </c>
      <c r="K2721" s="5" t="s">
        <v>799</v>
      </c>
      <c r="L2721" s="5" t="s">
        <v>799</v>
      </c>
      <c r="M2721" s="5" t="s">
        <v>799</v>
      </c>
      <c r="N2721" s="5" t="s">
        <v>42</v>
      </c>
      <c r="O2721" s="5" t="s">
        <v>42</v>
      </c>
      <c r="P2721" s="5">
        <v>0.724881</v>
      </c>
      <c r="Q2721" s="5">
        <v>6.0617429999999999</v>
      </c>
      <c r="R2721" s="5">
        <v>6.0617429999999999</v>
      </c>
      <c r="S2721" s="1" t="s">
        <v>49</v>
      </c>
      <c r="T2721" s="7">
        <v>1887482</v>
      </c>
      <c r="U2721" s="7">
        <v>2114297</v>
      </c>
      <c r="V2721" s="7">
        <v>2184949</v>
      </c>
      <c r="W2721" s="7">
        <v>1856555</v>
      </c>
      <c r="X2721" s="7">
        <v>1734997</v>
      </c>
      <c r="Y2721" s="7">
        <v>1781028</v>
      </c>
      <c r="Z2721" s="7">
        <v>1831404</v>
      </c>
      <c r="AA2721" s="7">
        <v>1887482</v>
      </c>
      <c r="AB2721" s="5">
        <v>57.670999999999999</v>
      </c>
      <c r="AC2721" s="5">
        <v>58.795999999999999</v>
      </c>
      <c r="AD2721" s="8">
        <v>5.9080000000000004</v>
      </c>
      <c r="AE2721" s="8">
        <v>5.6849999999999996</v>
      </c>
      <c r="AF2721" s="7">
        <v>22371000</v>
      </c>
      <c r="AG2721" s="7">
        <v>22355000</v>
      </c>
      <c r="AH2721" s="7">
        <v>22228000</v>
      </c>
      <c r="AI2721" s="5">
        <v>76.09</v>
      </c>
      <c r="AJ2721" s="7">
        <v>150</v>
      </c>
      <c r="AK2721" s="7">
        <v>17022548</v>
      </c>
      <c r="AL2721" s="6">
        <v>259.93430699999999</v>
      </c>
      <c r="AM2721" s="7">
        <v>18615266</v>
      </c>
      <c r="AN2721" s="8">
        <v>83.211600000000004</v>
      </c>
    </row>
    <row r="2722" spans="1:40" x14ac:dyDescent="0.3">
      <c r="A2722" s="4" t="s">
        <v>2771</v>
      </c>
      <c r="B2722" s="2">
        <v>5721095</v>
      </c>
      <c r="C2722" s="1" t="s">
        <v>54</v>
      </c>
      <c r="D2722" s="5">
        <v>324.07473665999999</v>
      </c>
      <c r="E2722" s="6">
        <v>378.93365599999998</v>
      </c>
      <c r="F2722" s="6" t="s">
        <v>42</v>
      </c>
      <c r="G2722" s="5">
        <v>0.109</v>
      </c>
      <c r="H2722" s="5">
        <v>22.611276</v>
      </c>
      <c r="I2722" s="5">
        <v>0.109</v>
      </c>
      <c r="J2722" s="5">
        <v>22.611276</v>
      </c>
      <c r="K2722" s="5">
        <v>0.96285064000000009</v>
      </c>
      <c r="L2722" s="5">
        <v>0.96285064000000009</v>
      </c>
      <c r="M2722" s="5" t="s">
        <v>799</v>
      </c>
      <c r="N2722" s="5" t="s">
        <v>42</v>
      </c>
      <c r="O2722" s="5" t="s">
        <v>42</v>
      </c>
      <c r="P2722" s="5">
        <v>10.044824</v>
      </c>
      <c r="Q2722" s="5" t="s">
        <v>42</v>
      </c>
      <c r="R2722" s="5" t="s">
        <v>42</v>
      </c>
      <c r="S2722" s="1" t="s">
        <v>56</v>
      </c>
      <c r="T2722" s="7">
        <v>24615.078000000001</v>
      </c>
      <c r="U2722" s="7">
        <v>11239.066999999999</v>
      </c>
      <c r="V2722" s="7">
        <v>16091.313</v>
      </c>
      <c r="W2722" s="7">
        <v>65476.629000000001</v>
      </c>
      <c r="X2722" s="7">
        <v>37724.269</v>
      </c>
      <c r="Y2722" s="7">
        <v>31169.672999999999</v>
      </c>
      <c r="Z2722" s="7">
        <v>24615.078000000001</v>
      </c>
      <c r="AA2722" s="7">
        <v>18760.687999999998</v>
      </c>
      <c r="AB2722" s="8">
        <v>100</v>
      </c>
      <c r="AC2722" s="8">
        <v>100</v>
      </c>
      <c r="AD2722" s="5" t="s">
        <v>42</v>
      </c>
      <c r="AE2722" s="5" t="s">
        <v>42</v>
      </c>
      <c r="AF2722" s="7">
        <v>42529493</v>
      </c>
      <c r="AG2722" s="7">
        <v>42529493</v>
      </c>
      <c r="AH2722" s="7">
        <v>42529493</v>
      </c>
      <c r="AI2722" s="5">
        <v>40.380000000000003</v>
      </c>
      <c r="AJ2722" s="7">
        <v>78</v>
      </c>
      <c r="AK2722" s="7">
        <v>17171884</v>
      </c>
      <c r="AL2722" s="6">
        <v>130.84975600000001</v>
      </c>
      <c r="AM2722" s="7" t="s">
        <v>42</v>
      </c>
      <c r="AN2722" s="5" t="s">
        <v>42</v>
      </c>
    </row>
    <row r="2723" spans="1:40" x14ac:dyDescent="0.3">
      <c r="A2723" s="4" t="s">
        <v>2772</v>
      </c>
      <c r="B2723" s="2">
        <v>4351319</v>
      </c>
      <c r="C2723" s="1" t="s">
        <v>54</v>
      </c>
      <c r="D2723" s="5">
        <v>260.56419116000001</v>
      </c>
      <c r="E2723" s="6">
        <v>223.488191</v>
      </c>
      <c r="F2723" s="6">
        <v>225.46719100000001</v>
      </c>
      <c r="G2723" s="5">
        <v>-0.14199999999999999</v>
      </c>
      <c r="H2723" s="5" t="s">
        <v>799</v>
      </c>
      <c r="I2723" s="5">
        <v>-0.14199999999999999</v>
      </c>
      <c r="J2723" s="5" t="s">
        <v>799</v>
      </c>
      <c r="K2723" s="5">
        <v>0.38865758</v>
      </c>
      <c r="L2723" s="5">
        <v>0.37490489999999999</v>
      </c>
      <c r="M2723" s="5">
        <v>8.9636209999999998</v>
      </c>
      <c r="N2723" s="5" t="s">
        <v>799</v>
      </c>
      <c r="O2723" s="5" t="s">
        <v>799</v>
      </c>
      <c r="P2723" s="5">
        <v>1.0830070000000001</v>
      </c>
      <c r="Q2723" s="5">
        <v>6.0427939999999998</v>
      </c>
      <c r="R2723" s="5">
        <v>6.0427939999999998</v>
      </c>
      <c r="S2723" s="1" t="s">
        <v>49</v>
      </c>
      <c r="T2723" s="7">
        <v>230616</v>
      </c>
      <c r="U2723" s="7">
        <v>293684</v>
      </c>
      <c r="V2723" s="7">
        <v>223158</v>
      </c>
      <c r="W2723" s="7">
        <v>150388</v>
      </c>
      <c r="X2723" s="7">
        <v>206359</v>
      </c>
      <c r="Y2723" s="7">
        <v>203715</v>
      </c>
      <c r="Z2723" s="7">
        <v>221387</v>
      </c>
      <c r="AA2723" s="7">
        <v>230616</v>
      </c>
      <c r="AB2723" s="5">
        <v>18.792000000000002</v>
      </c>
      <c r="AC2723" s="5">
        <v>15.417999999999999</v>
      </c>
      <c r="AD2723" s="5">
        <v>20.196999999999999</v>
      </c>
      <c r="AE2723" s="8">
        <v>17.37</v>
      </c>
      <c r="AF2723" s="7">
        <v>12041421</v>
      </c>
      <c r="AG2723" s="7">
        <v>11926421</v>
      </c>
      <c r="AH2723" s="7">
        <v>11809669</v>
      </c>
      <c r="AI2723" s="5">
        <v>55.27</v>
      </c>
      <c r="AJ2723" s="7">
        <v>117</v>
      </c>
      <c r="AK2723" s="7">
        <v>6795780</v>
      </c>
      <c r="AL2723" s="6">
        <v>144.002578</v>
      </c>
      <c r="AM2723" s="7">
        <v>9381328</v>
      </c>
      <c r="AN2723" s="5">
        <v>76.292270000000002</v>
      </c>
    </row>
    <row r="2724" spans="1:40" x14ac:dyDescent="0.3">
      <c r="A2724" s="4" t="s">
        <v>2773</v>
      </c>
      <c r="B2724" s="2">
        <v>14199292</v>
      </c>
      <c r="C2724" s="1" t="s">
        <v>54</v>
      </c>
      <c r="D2724" s="5">
        <v>303.8385758</v>
      </c>
      <c r="E2724" s="6">
        <v>641.71757500000001</v>
      </c>
      <c r="F2724" s="6">
        <v>643.47114899999997</v>
      </c>
      <c r="G2724" s="5">
        <v>0.03</v>
      </c>
      <c r="H2724" s="5">
        <v>161.75</v>
      </c>
      <c r="I2724" s="5">
        <v>0.03</v>
      </c>
      <c r="J2724" s="5">
        <v>161.75</v>
      </c>
      <c r="K2724" s="5">
        <v>1.3054541898200198</v>
      </c>
      <c r="L2724" s="5">
        <v>1.22997246854053</v>
      </c>
      <c r="M2724" s="5">
        <v>9.1255290000000002</v>
      </c>
      <c r="N2724" s="5" t="s">
        <v>42</v>
      </c>
      <c r="O2724" s="5" t="s">
        <v>42</v>
      </c>
      <c r="P2724" s="5">
        <v>8.9121249999999996</v>
      </c>
      <c r="Q2724" s="5">
        <v>18.32798</v>
      </c>
      <c r="R2724" s="5">
        <v>16.957511169789399</v>
      </c>
      <c r="S2724" s="1" t="s">
        <v>49</v>
      </c>
      <c r="T2724" s="7">
        <v>63717</v>
      </c>
      <c r="U2724" s="7">
        <v>53331</v>
      </c>
      <c r="V2724" s="7">
        <v>39940</v>
      </c>
      <c r="W2724" s="7">
        <v>24447</v>
      </c>
      <c r="X2724" s="7">
        <v>72022</v>
      </c>
      <c r="Y2724" s="7">
        <v>68454</v>
      </c>
      <c r="Z2724" s="7">
        <v>65857</v>
      </c>
      <c r="AA2724" s="7">
        <v>63717</v>
      </c>
      <c r="AB2724" s="8">
        <v>75.87</v>
      </c>
      <c r="AC2724" s="5">
        <v>74.308999999999997</v>
      </c>
      <c r="AD2724" s="5">
        <v>48.865000000000002</v>
      </c>
      <c r="AE2724" s="5">
        <v>48.348999999999997</v>
      </c>
      <c r="AF2724" s="7">
        <v>23340391</v>
      </c>
      <c r="AG2724" s="7">
        <v>22744912</v>
      </c>
      <c r="AH2724" s="7">
        <v>21540176</v>
      </c>
      <c r="AI2724" s="5">
        <v>63.06</v>
      </c>
      <c r="AJ2724" s="7">
        <v>162</v>
      </c>
      <c r="AK2724" s="7">
        <v>14806052</v>
      </c>
      <c r="AL2724" s="6">
        <v>191.59031200000001</v>
      </c>
      <c r="AM2724" s="7">
        <v>22022229</v>
      </c>
      <c r="AN2724" s="5">
        <v>93.789159999999995</v>
      </c>
    </row>
    <row r="2725" spans="1:40" x14ac:dyDescent="0.3">
      <c r="A2725" s="4" t="s">
        <v>2774</v>
      </c>
      <c r="B2725" s="2">
        <v>4121411</v>
      </c>
      <c r="C2725" s="1" t="s">
        <v>41</v>
      </c>
      <c r="D2725" s="5">
        <v>324.35768000000002</v>
      </c>
      <c r="E2725" s="6">
        <v>305.63668000000001</v>
      </c>
      <c r="F2725" s="6">
        <v>305.63668000000001</v>
      </c>
      <c r="G2725" s="5">
        <v>0.18</v>
      </c>
      <c r="H2725" s="5">
        <v>22.535211</v>
      </c>
      <c r="I2725" s="5">
        <v>0.18</v>
      </c>
      <c r="J2725" s="5">
        <v>22.535211</v>
      </c>
      <c r="K2725" s="5">
        <v>5.6777856599999996</v>
      </c>
      <c r="L2725" s="5">
        <v>2.0744198100000002</v>
      </c>
      <c r="M2725" s="5">
        <v>11.142061</v>
      </c>
      <c r="N2725" s="5">
        <v>17.212210368529899</v>
      </c>
      <c r="O2725" s="5">
        <v>16.035751840168199</v>
      </c>
      <c r="P2725" s="5">
        <v>2.2193580000000002</v>
      </c>
      <c r="Q2725" s="5">
        <v>8.1113769999999992</v>
      </c>
      <c r="R2725" s="5">
        <v>8.1113769999999992</v>
      </c>
      <c r="S2725" s="1" t="s">
        <v>49</v>
      </c>
      <c r="T2725" s="7">
        <v>139025</v>
      </c>
      <c r="U2725" s="7">
        <v>134534</v>
      </c>
      <c r="V2725" s="7">
        <v>142153</v>
      </c>
      <c r="W2725" s="7">
        <v>148180</v>
      </c>
      <c r="X2725" s="7">
        <v>137714</v>
      </c>
      <c r="Y2725" s="7">
        <v>138273</v>
      </c>
      <c r="Z2725" s="7">
        <v>140754</v>
      </c>
      <c r="AA2725" s="7">
        <v>139025</v>
      </c>
      <c r="AB2725" s="8">
        <v>70.37</v>
      </c>
      <c r="AC2725" s="5">
        <v>69.287000000000006</v>
      </c>
      <c r="AD2725" s="5">
        <v>18.914999999999999</v>
      </c>
      <c r="AE2725" s="5">
        <v>17.300999999999998</v>
      </c>
      <c r="AF2725" s="7">
        <v>20264055</v>
      </c>
      <c r="AG2725" s="7">
        <v>20255615</v>
      </c>
      <c r="AH2725" s="7">
        <v>19972478</v>
      </c>
      <c r="AI2725" s="5">
        <v>50.36</v>
      </c>
      <c r="AJ2725" s="7">
        <v>134</v>
      </c>
      <c r="AK2725" s="7">
        <v>10209134</v>
      </c>
      <c r="AL2725" s="6">
        <v>163.34614400000001</v>
      </c>
      <c r="AM2725" s="7">
        <v>18280135</v>
      </c>
      <c r="AN2725" s="5">
        <v>90.172730000000001</v>
      </c>
    </row>
    <row r="2726" spans="1:40" x14ac:dyDescent="0.3">
      <c r="A2726" s="4" t="s">
        <v>2775</v>
      </c>
      <c r="B2726" s="2">
        <v>4326143</v>
      </c>
      <c r="C2726" s="1" t="s">
        <v>41</v>
      </c>
      <c r="D2726" s="5">
        <v>329.32970180000001</v>
      </c>
      <c r="E2726" s="6">
        <v>300.46770099999998</v>
      </c>
      <c r="F2726" s="6" t="s">
        <v>42</v>
      </c>
      <c r="G2726" s="5">
        <v>-2.4E-2</v>
      </c>
      <c r="H2726" s="5" t="s">
        <v>799</v>
      </c>
      <c r="I2726" s="5">
        <v>-2.4E-2</v>
      </c>
      <c r="J2726" s="5" t="s">
        <v>799</v>
      </c>
      <c r="K2726" s="5">
        <v>25.882352940000001</v>
      </c>
      <c r="L2726" s="5">
        <v>13.664596269999999</v>
      </c>
      <c r="M2726" s="5">
        <v>38.596491</v>
      </c>
      <c r="N2726" s="5" t="s">
        <v>42</v>
      </c>
      <c r="O2726" s="5" t="s">
        <v>42</v>
      </c>
      <c r="P2726" s="5">
        <v>1.691956</v>
      </c>
      <c r="Q2726" s="5" t="s">
        <v>799</v>
      </c>
      <c r="R2726" s="5">
        <v>-14.257068</v>
      </c>
      <c r="S2726" s="1" t="s">
        <v>49</v>
      </c>
      <c r="T2726" s="7">
        <v>175172</v>
      </c>
      <c r="U2726" s="7">
        <v>168811</v>
      </c>
      <c r="V2726" s="7">
        <v>165016</v>
      </c>
      <c r="W2726" s="7">
        <v>120440</v>
      </c>
      <c r="X2726" s="7">
        <v>177586</v>
      </c>
      <c r="Y2726" s="7">
        <v>176832</v>
      </c>
      <c r="Z2726" s="7">
        <v>176680</v>
      </c>
      <c r="AA2726" s="7">
        <v>175172</v>
      </c>
      <c r="AB2726" s="5">
        <v>64.070999999999998</v>
      </c>
      <c r="AC2726" s="5">
        <v>65.022999999999996</v>
      </c>
      <c r="AD2726" s="5">
        <v>-18.818999999999999</v>
      </c>
      <c r="AE2726" s="5">
        <v>-13.505000000000001</v>
      </c>
      <c r="AF2726" s="7">
        <v>149646001</v>
      </c>
      <c r="AG2726" s="7">
        <v>149204916</v>
      </c>
      <c r="AH2726" s="7">
        <v>140275089</v>
      </c>
      <c r="AI2726" s="5">
        <v>33.47</v>
      </c>
      <c r="AJ2726" s="7">
        <v>90</v>
      </c>
      <c r="AK2726" s="7">
        <v>50099211</v>
      </c>
      <c r="AL2726" s="6">
        <v>110.218264</v>
      </c>
      <c r="AM2726" s="7">
        <v>80149939</v>
      </c>
      <c r="AN2726" s="5">
        <v>53.542050000000003</v>
      </c>
    </row>
    <row r="2727" spans="1:40" x14ac:dyDescent="0.3">
      <c r="A2727" s="4" t="s">
        <v>2776</v>
      </c>
      <c r="B2727" s="2">
        <v>5721155</v>
      </c>
      <c r="C2727" s="1" t="s">
        <v>54</v>
      </c>
      <c r="D2727" s="5">
        <v>313.30335932000003</v>
      </c>
      <c r="E2727" s="6">
        <v>558.90951900000005</v>
      </c>
      <c r="F2727" s="6" t="s">
        <v>42</v>
      </c>
      <c r="G2727" s="5">
        <v>7.0000000000000007E-2</v>
      </c>
      <c r="H2727" s="5">
        <v>23.492063000000002</v>
      </c>
      <c r="I2727" s="5">
        <v>7.0000000000000007E-2</v>
      </c>
      <c r="J2727" s="5">
        <v>23.492063000000002</v>
      </c>
      <c r="K2727" s="5">
        <v>0.85598612000000007</v>
      </c>
      <c r="L2727" s="5">
        <v>0.85598612000000007</v>
      </c>
      <c r="M2727" s="5">
        <v>14.408901</v>
      </c>
      <c r="N2727" s="5" t="s">
        <v>42</v>
      </c>
      <c r="O2727" s="5" t="s">
        <v>42</v>
      </c>
      <c r="P2727" s="5">
        <v>21.606932</v>
      </c>
      <c r="Q2727" s="5" t="s">
        <v>42</v>
      </c>
      <c r="R2727" s="5" t="s">
        <v>42</v>
      </c>
      <c r="S2727" s="1" t="s">
        <v>80</v>
      </c>
      <c r="T2727" s="7">
        <v>25867.138999999999</v>
      </c>
      <c r="U2727" s="7">
        <v>25355.532999999999</v>
      </c>
      <c r="V2727" s="7">
        <v>24686.087</v>
      </c>
      <c r="W2727" s="7">
        <v>26713.652999999998</v>
      </c>
      <c r="X2727" s="7">
        <v>25867.138999999999</v>
      </c>
      <c r="Y2727" s="7">
        <v>25720.69</v>
      </c>
      <c r="Z2727" s="7">
        <v>25574.241999999998</v>
      </c>
      <c r="AA2727" s="7">
        <v>25464.887999999999</v>
      </c>
      <c r="AB2727" s="8">
        <v>100</v>
      </c>
      <c r="AC2727" s="8">
        <v>100</v>
      </c>
      <c r="AD2727" s="5" t="s">
        <v>42</v>
      </c>
      <c r="AE2727" s="5" t="s">
        <v>42</v>
      </c>
      <c r="AF2727" s="7">
        <v>30241637</v>
      </c>
      <c r="AG2727" s="7">
        <v>30241637</v>
      </c>
      <c r="AH2727" s="7">
        <v>30535000</v>
      </c>
      <c r="AI2727" s="5">
        <v>22.65</v>
      </c>
      <c r="AJ2727" s="7">
        <v>53</v>
      </c>
      <c r="AK2727" s="7">
        <v>6849255</v>
      </c>
      <c r="AL2727" s="6">
        <v>70.958280999999999</v>
      </c>
      <c r="AM2727" s="7" t="s">
        <v>42</v>
      </c>
      <c r="AN2727" s="5" t="s">
        <v>42</v>
      </c>
    </row>
    <row r="2728" spans="1:40" x14ac:dyDescent="0.3">
      <c r="A2728" s="4" t="s">
        <v>2777</v>
      </c>
      <c r="B2728" s="2">
        <v>5721240</v>
      </c>
      <c r="C2728" s="1" t="s">
        <v>54</v>
      </c>
      <c r="D2728" s="5">
        <v>311.59510624000001</v>
      </c>
      <c r="E2728" s="6">
        <v>543.61038599999995</v>
      </c>
      <c r="F2728" s="6" t="s">
        <v>42</v>
      </c>
      <c r="G2728" s="5">
        <v>0.77500000000000002</v>
      </c>
      <c r="H2728" s="5">
        <v>57.967914</v>
      </c>
      <c r="I2728" s="5">
        <v>0.77500000000000002</v>
      </c>
      <c r="J2728" s="5">
        <v>57.967914</v>
      </c>
      <c r="K2728" s="5">
        <v>0.88881600999999999</v>
      </c>
      <c r="L2728" s="5">
        <v>0.88881600999999999</v>
      </c>
      <c r="M2728" s="5">
        <v>27.443038000000001</v>
      </c>
      <c r="N2728" s="5" t="s">
        <v>42</v>
      </c>
      <c r="O2728" s="5" t="s">
        <v>42</v>
      </c>
      <c r="P2728" s="5">
        <v>21.334313999999999</v>
      </c>
      <c r="Q2728" s="5" t="s">
        <v>42</v>
      </c>
      <c r="R2728" s="5" t="s">
        <v>42</v>
      </c>
      <c r="S2728" s="1" t="s">
        <v>56</v>
      </c>
      <c r="T2728" s="7">
        <v>24693.431</v>
      </c>
      <c r="U2728" s="7">
        <v>24657.02</v>
      </c>
      <c r="V2728" s="7">
        <v>25029.552</v>
      </c>
      <c r="W2728" s="7">
        <v>25380.611000000001</v>
      </c>
      <c r="X2728" s="7">
        <v>25480.565999999999</v>
      </c>
      <c r="Y2728" s="7">
        <v>25086.998</v>
      </c>
      <c r="Z2728" s="7">
        <v>24693.431</v>
      </c>
      <c r="AA2728" s="7">
        <v>24506.030999999999</v>
      </c>
      <c r="AB2728" s="8">
        <v>100</v>
      </c>
      <c r="AC2728" s="8">
        <v>100</v>
      </c>
      <c r="AD2728" s="5" t="s">
        <v>42</v>
      </c>
      <c r="AE2728" s="5" t="s">
        <v>42</v>
      </c>
      <c r="AF2728" s="7">
        <v>28744936</v>
      </c>
      <c r="AG2728" s="7">
        <v>28744936</v>
      </c>
      <c r="AH2728" s="7">
        <v>28744936</v>
      </c>
      <c r="AI2728" s="5">
        <v>49.52</v>
      </c>
      <c r="AJ2728" s="7">
        <v>87</v>
      </c>
      <c r="AK2728" s="7">
        <v>14235436</v>
      </c>
      <c r="AL2728" s="6">
        <v>154.31212600000001</v>
      </c>
      <c r="AM2728" s="7" t="s">
        <v>42</v>
      </c>
      <c r="AN2728" s="5" t="s">
        <v>42</v>
      </c>
    </row>
    <row r="2729" spans="1:40" x14ac:dyDescent="0.3">
      <c r="A2729" s="4" t="s">
        <v>2778</v>
      </c>
      <c r="B2729" s="2">
        <v>4094056</v>
      </c>
      <c r="C2729" s="1" t="s">
        <v>41</v>
      </c>
      <c r="D2729" s="5">
        <v>299.94684000000001</v>
      </c>
      <c r="E2729" s="6">
        <v>261.59683999999999</v>
      </c>
      <c r="F2729" s="6">
        <v>313.77483999999998</v>
      </c>
      <c r="G2729" s="5">
        <v>-0.30399999999999999</v>
      </c>
      <c r="H2729" s="5" t="s">
        <v>799</v>
      </c>
      <c r="I2729" s="5">
        <v>-0.30399999999999999</v>
      </c>
      <c r="J2729" s="5" t="s">
        <v>799</v>
      </c>
      <c r="K2729" s="5" t="s">
        <v>799</v>
      </c>
      <c r="L2729" s="5">
        <v>1.2791639699999999</v>
      </c>
      <c r="M2729" s="5">
        <v>54.826388999999999</v>
      </c>
      <c r="N2729" s="5">
        <v>17.020953998274301</v>
      </c>
      <c r="O2729" s="5">
        <v>10.6746910125461</v>
      </c>
      <c r="P2729" s="5">
        <v>0.59115499999999999</v>
      </c>
      <c r="Q2729" s="5">
        <v>7.1989879999999999</v>
      </c>
      <c r="R2729" s="5">
        <v>7.1989879999999999</v>
      </c>
      <c r="S2729" s="1" t="s">
        <v>49</v>
      </c>
      <c r="T2729" s="7">
        <v>480779</v>
      </c>
      <c r="U2729" s="7">
        <v>537787</v>
      </c>
      <c r="V2729" s="7">
        <v>494315</v>
      </c>
      <c r="W2729" s="7">
        <v>448984</v>
      </c>
      <c r="X2729" s="7">
        <v>442518</v>
      </c>
      <c r="Y2729" s="7">
        <v>453422</v>
      </c>
      <c r="Z2729" s="7">
        <v>467186</v>
      </c>
      <c r="AA2729" s="7">
        <v>480779</v>
      </c>
      <c r="AB2729" s="5">
        <v>57.468000000000004</v>
      </c>
      <c r="AC2729" s="5">
        <v>56.921999999999997</v>
      </c>
      <c r="AD2729" s="8">
        <v>7.4349999999999996</v>
      </c>
      <c r="AE2729" s="8">
        <v>4.3140000000000001</v>
      </c>
      <c r="AF2729" s="7">
        <v>18983000</v>
      </c>
      <c r="AG2729" s="7">
        <v>19056000</v>
      </c>
      <c r="AH2729" s="7">
        <v>19235000</v>
      </c>
      <c r="AI2729" s="5">
        <v>54.47</v>
      </c>
      <c r="AJ2729" s="7">
        <v>129</v>
      </c>
      <c r="AK2729" s="7">
        <v>10347197</v>
      </c>
      <c r="AL2729" s="6">
        <v>163.38224</v>
      </c>
      <c r="AM2729" s="7">
        <v>11356389</v>
      </c>
      <c r="AN2729" s="5">
        <v>59.783050000000003</v>
      </c>
    </row>
    <row r="2730" spans="1:40" x14ac:dyDescent="0.3">
      <c r="A2730" s="4" t="s">
        <v>2779</v>
      </c>
      <c r="B2730" s="2">
        <v>6297631</v>
      </c>
      <c r="C2730" s="1" t="s">
        <v>41</v>
      </c>
      <c r="D2730" s="5">
        <v>251.68480362</v>
      </c>
      <c r="E2730" s="6">
        <v>1353.466803</v>
      </c>
      <c r="F2730" s="6" t="s">
        <v>42</v>
      </c>
      <c r="G2730" s="5">
        <v>-0.40799999999999997</v>
      </c>
      <c r="H2730" s="5" t="s">
        <v>799</v>
      </c>
      <c r="I2730" s="5">
        <v>-0.40799999999999997</v>
      </c>
      <c r="J2730" s="5" t="s">
        <v>799</v>
      </c>
      <c r="K2730" s="5" t="s">
        <v>799</v>
      </c>
      <c r="L2730" s="5" t="s">
        <v>799</v>
      </c>
      <c r="M2730" s="5" t="s">
        <v>799</v>
      </c>
      <c r="N2730" s="5" t="s">
        <v>42</v>
      </c>
      <c r="O2730" s="5" t="s">
        <v>42</v>
      </c>
      <c r="P2730" s="5">
        <v>4.1841720000000002</v>
      </c>
      <c r="Q2730" s="5" t="s">
        <v>799</v>
      </c>
      <c r="R2730" s="5">
        <v>-11.631119</v>
      </c>
      <c r="S2730" s="1" t="s">
        <v>49</v>
      </c>
      <c r="T2730" s="7">
        <v>343376</v>
      </c>
      <c r="U2730" s="7">
        <v>418933</v>
      </c>
      <c r="V2730" s="7">
        <v>464700</v>
      </c>
      <c r="W2730" s="7">
        <v>406785</v>
      </c>
      <c r="X2730" s="7">
        <v>323473</v>
      </c>
      <c r="Y2730" s="7">
        <v>317779</v>
      </c>
      <c r="Z2730" s="7">
        <v>326743</v>
      </c>
      <c r="AA2730" s="7">
        <v>343376</v>
      </c>
      <c r="AB2730" s="5">
        <v>-3.3050000000000002</v>
      </c>
      <c r="AC2730" s="8">
        <v>5.9169999999999998</v>
      </c>
      <c r="AD2730" s="5">
        <v>-59.854999999999997</v>
      </c>
      <c r="AE2730" s="5">
        <v>-41.691000000000003</v>
      </c>
      <c r="AF2730" s="7">
        <v>65171128</v>
      </c>
      <c r="AG2730" s="7">
        <v>64993318</v>
      </c>
      <c r="AH2730" s="7">
        <v>64460196</v>
      </c>
      <c r="AI2730" s="5">
        <v>47.78</v>
      </c>
      <c r="AJ2730" s="7">
        <v>270</v>
      </c>
      <c r="AK2730" s="7">
        <v>31151961</v>
      </c>
      <c r="AL2730" s="6">
        <v>120.24656899999999</v>
      </c>
      <c r="AM2730" s="7">
        <v>61762525</v>
      </c>
      <c r="AN2730" s="5">
        <v>94.722980000000007</v>
      </c>
    </row>
    <row r="2731" spans="1:40" x14ac:dyDescent="0.3">
      <c r="A2731" s="4" t="s">
        <v>2780</v>
      </c>
      <c r="B2731" s="2">
        <v>4550297</v>
      </c>
      <c r="C2731" s="1" t="s">
        <v>54</v>
      </c>
      <c r="D2731" s="5">
        <v>310.16350104000003</v>
      </c>
      <c r="E2731" s="6">
        <v>352.03150099999999</v>
      </c>
      <c r="F2731" s="6" t="s">
        <v>42</v>
      </c>
      <c r="G2731" s="5">
        <v>-0.36</v>
      </c>
      <c r="H2731" s="5">
        <v>15.595568</v>
      </c>
      <c r="I2731" s="5">
        <v>-0.36</v>
      </c>
      <c r="J2731" s="5">
        <v>15.595568</v>
      </c>
      <c r="K2731" s="5">
        <v>1.5459600499999999</v>
      </c>
      <c r="L2731" s="5">
        <v>1.1063620700000001</v>
      </c>
      <c r="M2731" s="5">
        <v>3.845628</v>
      </c>
      <c r="N2731" s="5" t="s">
        <v>42</v>
      </c>
      <c r="O2731" s="5" t="s">
        <v>42</v>
      </c>
      <c r="P2731" s="5">
        <v>0.50149100000000002</v>
      </c>
      <c r="Q2731" s="5">
        <v>4.1318250000000001</v>
      </c>
      <c r="R2731" s="5">
        <v>4.1318250000000001</v>
      </c>
      <c r="S2731" s="1" t="s">
        <v>49</v>
      </c>
      <c r="T2731" s="7">
        <v>700805</v>
      </c>
      <c r="U2731" s="7">
        <v>697052</v>
      </c>
      <c r="V2731" s="7">
        <v>594463</v>
      </c>
      <c r="W2731" s="7">
        <v>529729</v>
      </c>
      <c r="X2731" s="7">
        <v>701970</v>
      </c>
      <c r="Y2731" s="7">
        <v>709204</v>
      </c>
      <c r="Z2731" s="7">
        <v>699334</v>
      </c>
      <c r="AA2731" s="7">
        <v>700805</v>
      </c>
      <c r="AB2731" s="5">
        <v>24.332000000000001</v>
      </c>
      <c r="AC2731" s="5">
        <v>22.379000000000001</v>
      </c>
      <c r="AD2731" s="5">
        <v>13.903</v>
      </c>
      <c r="AE2731" s="8">
        <v>11.624000000000001</v>
      </c>
      <c r="AF2731" s="7">
        <v>13861802</v>
      </c>
      <c r="AG2731" s="7">
        <v>14376593</v>
      </c>
      <c r="AH2731" s="7">
        <v>14800827</v>
      </c>
      <c r="AI2731" s="5">
        <v>81.83</v>
      </c>
      <c r="AJ2731" s="7">
        <v>95</v>
      </c>
      <c r="AK2731" s="7">
        <v>11269846</v>
      </c>
      <c r="AL2731" s="6">
        <v>253.796931</v>
      </c>
      <c r="AM2731" s="7">
        <v>9192728</v>
      </c>
      <c r="AN2731" s="5">
        <v>66.745519999999999</v>
      </c>
    </row>
    <row r="2732" spans="1:40" x14ac:dyDescent="0.3">
      <c r="A2732" s="4" t="s">
        <v>2781</v>
      </c>
      <c r="B2732" s="2">
        <v>5311751</v>
      </c>
      <c r="C2732" s="1" t="s">
        <v>41</v>
      </c>
      <c r="D2732" s="5">
        <v>256.94381076000002</v>
      </c>
      <c r="E2732" s="6">
        <v>39.638809999999999</v>
      </c>
      <c r="F2732" s="6" t="s">
        <v>42</v>
      </c>
      <c r="G2732" s="5">
        <v>-0.35399999999999998</v>
      </c>
      <c r="H2732" s="5" t="s">
        <v>799</v>
      </c>
      <c r="I2732" s="5">
        <v>-0.35399999999999998</v>
      </c>
      <c r="J2732" s="5" t="s">
        <v>799</v>
      </c>
      <c r="K2732" s="5">
        <v>1.0584472200000001</v>
      </c>
      <c r="L2732" s="5">
        <v>1.0584472200000001</v>
      </c>
      <c r="M2732" s="5" t="s">
        <v>799</v>
      </c>
      <c r="N2732" s="5" t="s">
        <v>42</v>
      </c>
      <c r="O2732" s="5" t="s">
        <v>42</v>
      </c>
      <c r="P2732" s="5">
        <v>1.1773439999999999</v>
      </c>
      <c r="Q2732" s="5" t="s">
        <v>799</v>
      </c>
      <c r="R2732" s="5">
        <v>-0.37201000000000001</v>
      </c>
      <c r="S2732" s="1" t="s">
        <v>49</v>
      </c>
      <c r="T2732" s="7">
        <v>20756</v>
      </c>
      <c r="U2732" s="7">
        <v>31096</v>
      </c>
      <c r="V2732" s="7">
        <v>45785</v>
      </c>
      <c r="W2732" s="7">
        <v>33195</v>
      </c>
      <c r="X2732" s="7">
        <v>33668</v>
      </c>
      <c r="Y2732" s="7">
        <v>29378</v>
      </c>
      <c r="Z2732" s="7">
        <v>20036</v>
      </c>
      <c r="AA2732" s="7">
        <v>20756</v>
      </c>
      <c r="AB2732" s="5" t="s">
        <v>799</v>
      </c>
      <c r="AC2732" s="5">
        <v>-222.309</v>
      </c>
      <c r="AD2732" s="5" t="s">
        <v>799</v>
      </c>
      <c r="AE2732" s="5" t="s">
        <v>799</v>
      </c>
      <c r="AF2732" s="7">
        <v>70562901</v>
      </c>
      <c r="AG2732" s="7">
        <v>68815642</v>
      </c>
      <c r="AH2732" s="7">
        <v>49259870</v>
      </c>
      <c r="AI2732" s="5">
        <v>72.47</v>
      </c>
      <c r="AJ2732" s="7">
        <v>143</v>
      </c>
      <c r="AK2732" s="7">
        <v>51153797</v>
      </c>
      <c r="AL2732" s="6">
        <v>186.19982099999999</v>
      </c>
      <c r="AM2732" s="7">
        <v>47288010</v>
      </c>
      <c r="AN2732" s="5">
        <v>66.990660000000005</v>
      </c>
    </row>
    <row r="2733" spans="1:40" x14ac:dyDescent="0.3">
      <c r="A2733" s="4" t="s">
        <v>2782</v>
      </c>
      <c r="B2733" s="2">
        <v>10827114</v>
      </c>
      <c r="C2733" s="1" t="s">
        <v>54</v>
      </c>
      <c r="D2733" s="5">
        <v>318.79675536000002</v>
      </c>
      <c r="E2733" s="6">
        <v>458.08419500000002</v>
      </c>
      <c r="F2733" s="6" t="s">
        <v>42</v>
      </c>
      <c r="G2733" s="5">
        <v>0.33</v>
      </c>
      <c r="H2733" s="5">
        <v>42.119205000000001</v>
      </c>
      <c r="I2733" s="5">
        <v>0.33</v>
      </c>
      <c r="J2733" s="5">
        <v>42.119205000000001</v>
      </c>
      <c r="K2733" s="5">
        <v>0.91874323000000002</v>
      </c>
      <c r="L2733" s="5">
        <v>0.91874323000000002</v>
      </c>
      <c r="M2733" s="5">
        <v>7.1986420000000004</v>
      </c>
      <c r="N2733" s="5" t="s">
        <v>42</v>
      </c>
      <c r="O2733" s="5" t="s">
        <v>42</v>
      </c>
      <c r="P2733" s="5">
        <v>14.559329</v>
      </c>
      <c r="Q2733" s="5" t="s">
        <v>42</v>
      </c>
      <c r="R2733" s="5" t="s">
        <v>42</v>
      </c>
      <c r="S2733" s="1" t="s">
        <v>45</v>
      </c>
      <c r="T2733" s="7">
        <v>31463.276000000002</v>
      </c>
      <c r="U2733" s="7">
        <v>29423.803</v>
      </c>
      <c r="V2733" s="7">
        <v>22311.701000000001</v>
      </c>
      <c r="W2733" s="7">
        <v>19330.304</v>
      </c>
      <c r="X2733" s="7">
        <v>31463.276000000002</v>
      </c>
      <c r="Y2733" s="7">
        <v>31579.911</v>
      </c>
      <c r="Z2733" s="7">
        <v>31696.546999999999</v>
      </c>
      <c r="AA2733" s="7">
        <v>30560.174999999999</v>
      </c>
      <c r="AB2733" s="8">
        <v>100</v>
      </c>
      <c r="AC2733" s="8">
        <v>100</v>
      </c>
      <c r="AD2733" s="5" t="s">
        <v>42</v>
      </c>
      <c r="AE2733" s="5" t="s">
        <v>42</v>
      </c>
      <c r="AF2733" s="7">
        <v>25062638</v>
      </c>
      <c r="AG2733" s="7">
        <v>25062638</v>
      </c>
      <c r="AH2733" s="7">
        <v>25062638</v>
      </c>
      <c r="AI2733" s="5">
        <v>52.71</v>
      </c>
      <c r="AJ2733" s="7">
        <v>40</v>
      </c>
      <c r="AK2733" s="7">
        <v>13209840</v>
      </c>
      <c r="AL2733" s="6">
        <v>168.02916400000001</v>
      </c>
      <c r="AM2733" s="7" t="s">
        <v>42</v>
      </c>
      <c r="AN2733" s="5" t="s">
        <v>42</v>
      </c>
    </row>
    <row r="2734" spans="1:40" x14ac:dyDescent="0.3">
      <c r="A2734" s="4" t="s">
        <v>2783</v>
      </c>
      <c r="B2734" s="2">
        <v>4910639</v>
      </c>
      <c r="C2734" s="1" t="s">
        <v>41</v>
      </c>
      <c r="D2734" s="5">
        <v>298.38764954999999</v>
      </c>
      <c r="E2734" s="6">
        <v>298.75864899999999</v>
      </c>
      <c r="F2734" s="6" t="s">
        <v>42</v>
      </c>
      <c r="G2734" s="5">
        <v>4.6399999999999997</v>
      </c>
      <c r="H2734" s="5">
        <v>9.0681360000000009</v>
      </c>
      <c r="I2734" s="5">
        <v>4.6399999999999997</v>
      </c>
      <c r="J2734" s="5">
        <v>9.0681360000000009</v>
      </c>
      <c r="K2734" s="5">
        <v>1.3913088</v>
      </c>
      <c r="L2734" s="5">
        <v>1.19561388</v>
      </c>
      <c r="M2734" s="5" t="s">
        <v>799</v>
      </c>
      <c r="N2734" s="5" t="s">
        <v>42</v>
      </c>
      <c r="O2734" s="5" t="s">
        <v>42</v>
      </c>
      <c r="P2734" s="5">
        <v>0.43443399999999999</v>
      </c>
      <c r="Q2734" s="5">
        <v>6.0781369999999999</v>
      </c>
      <c r="R2734" s="5">
        <v>6.0781369999999999</v>
      </c>
      <c r="S2734" s="1" t="s">
        <v>49</v>
      </c>
      <c r="T2734" s="7">
        <v>711557</v>
      </c>
      <c r="U2734" s="7">
        <v>796187</v>
      </c>
      <c r="V2734" s="7">
        <v>621116</v>
      </c>
      <c r="W2734" s="7">
        <v>515872</v>
      </c>
      <c r="X2734" s="7">
        <v>687697</v>
      </c>
      <c r="Y2734" s="7">
        <v>675835</v>
      </c>
      <c r="Z2734" s="7">
        <v>694149</v>
      </c>
      <c r="AA2734" s="7">
        <v>711557</v>
      </c>
      <c r="AB2734" s="5">
        <v>32.543999999999997</v>
      </c>
      <c r="AC2734" s="5">
        <v>32.125999999999998</v>
      </c>
      <c r="AD2734" s="8">
        <v>9.5129999999999999</v>
      </c>
      <c r="AE2734" s="8">
        <v>7.1470000000000002</v>
      </c>
      <c r="AF2734" s="7">
        <v>10990337</v>
      </c>
      <c r="AG2734" s="7">
        <v>10800892</v>
      </c>
      <c r="AH2734" s="7">
        <v>10073264</v>
      </c>
      <c r="AI2734" s="5">
        <v>49.74</v>
      </c>
      <c r="AJ2734" s="7">
        <v>106</v>
      </c>
      <c r="AK2734" s="7">
        <v>5466381</v>
      </c>
      <c r="AL2734" s="6">
        <v>148.41224399999999</v>
      </c>
      <c r="AM2734" s="7">
        <v>8238206</v>
      </c>
      <c r="AN2734" s="5">
        <v>74.958629999999999</v>
      </c>
    </row>
    <row r="2735" spans="1:40" x14ac:dyDescent="0.3">
      <c r="A2735" s="4" t="s">
        <v>2784</v>
      </c>
      <c r="B2735" s="2">
        <v>4866284</v>
      </c>
      <c r="C2735" s="1" t="s">
        <v>41</v>
      </c>
      <c r="D2735" s="5">
        <v>294.71761709999998</v>
      </c>
      <c r="E2735" s="6" t="s">
        <v>42</v>
      </c>
      <c r="F2735" s="6">
        <v>78.914617000000021</v>
      </c>
      <c r="G2735" s="5">
        <v>0.54</v>
      </c>
      <c r="H2735" s="5">
        <v>12.714285714285699</v>
      </c>
      <c r="I2735" s="5">
        <v>0.54</v>
      </c>
      <c r="J2735" s="5">
        <v>12.714285714285699</v>
      </c>
      <c r="K2735" s="5">
        <v>1.0619521319020599</v>
      </c>
      <c r="L2735" s="5">
        <v>0.92383738051050601</v>
      </c>
      <c r="M2735" s="5">
        <v>10.956094</v>
      </c>
      <c r="N2735" s="5" t="s">
        <v>42</v>
      </c>
      <c r="O2735" s="5" t="s">
        <v>42</v>
      </c>
      <c r="P2735" s="5" t="s">
        <v>42</v>
      </c>
      <c r="Q2735" s="5" t="s">
        <v>42</v>
      </c>
      <c r="R2735" s="5" t="s">
        <v>42</v>
      </c>
      <c r="S2735" s="1" t="s">
        <v>49</v>
      </c>
      <c r="T2735" s="7">
        <v>104872</v>
      </c>
      <c r="U2735" s="7">
        <v>101149</v>
      </c>
      <c r="V2735" s="7">
        <v>84060</v>
      </c>
      <c r="W2735" s="7">
        <v>86982</v>
      </c>
      <c r="X2735" s="7">
        <v>100061</v>
      </c>
      <c r="Y2735" s="7">
        <v>100914</v>
      </c>
      <c r="Z2735" s="7">
        <v>102503</v>
      </c>
      <c r="AA2735" s="7">
        <v>104872</v>
      </c>
      <c r="AB2735" s="5" t="s">
        <v>42</v>
      </c>
      <c r="AC2735" s="5" t="s">
        <v>42</v>
      </c>
      <c r="AD2735" s="5" t="s">
        <v>42</v>
      </c>
      <c r="AE2735" s="5" t="s">
        <v>42</v>
      </c>
      <c r="AF2735" s="7">
        <v>11130372</v>
      </c>
      <c r="AG2735" s="7">
        <v>11172323</v>
      </c>
      <c r="AH2735" s="7">
        <v>11673830</v>
      </c>
      <c r="AI2735" s="5">
        <v>59.66</v>
      </c>
      <c r="AJ2735" s="7">
        <v>105</v>
      </c>
      <c r="AK2735" s="7">
        <v>6585881</v>
      </c>
      <c r="AL2735" s="6">
        <v>175.84302199999999</v>
      </c>
      <c r="AM2735" s="7">
        <v>10198488</v>
      </c>
      <c r="AN2735" s="8">
        <v>92.3934</v>
      </c>
    </row>
    <row r="2736" spans="1:40" x14ac:dyDescent="0.3">
      <c r="A2736" s="4" t="s">
        <v>2785</v>
      </c>
      <c r="B2736" s="2">
        <v>1019988</v>
      </c>
      <c r="C2736" s="1" t="s">
        <v>41</v>
      </c>
      <c r="D2736" s="5">
        <v>300.43067736</v>
      </c>
      <c r="E2736" s="6" t="s">
        <v>42</v>
      </c>
      <c r="F2736" s="6">
        <v>399.12267700000001</v>
      </c>
      <c r="G2736" s="5">
        <v>0.68</v>
      </c>
      <c r="H2736" s="5">
        <v>11.347935973041301</v>
      </c>
      <c r="I2736" s="5">
        <v>0.68</v>
      </c>
      <c r="J2736" s="5">
        <v>11.347935973041301</v>
      </c>
      <c r="K2736" s="5">
        <v>1.3290477094166102</v>
      </c>
      <c r="L2736" s="5">
        <v>1.1695824803043799</v>
      </c>
      <c r="M2736" s="5">
        <v>12.146077999999999</v>
      </c>
      <c r="N2736" s="5" t="s">
        <v>42</v>
      </c>
      <c r="O2736" s="5" t="s">
        <v>42</v>
      </c>
      <c r="P2736" s="5" t="s">
        <v>42</v>
      </c>
      <c r="Q2736" s="5" t="s">
        <v>42</v>
      </c>
      <c r="R2736" s="5" t="s">
        <v>42</v>
      </c>
      <c r="S2736" s="1" t="s">
        <v>49</v>
      </c>
      <c r="T2736" s="7">
        <v>80644</v>
      </c>
      <c r="U2736" s="7">
        <v>93040</v>
      </c>
      <c r="V2736" s="7">
        <v>85350</v>
      </c>
      <c r="W2736" s="7">
        <v>77952</v>
      </c>
      <c r="X2736" s="7">
        <v>78236</v>
      </c>
      <c r="Y2736" s="7">
        <v>77557</v>
      </c>
      <c r="Z2736" s="7">
        <v>78120</v>
      </c>
      <c r="AA2736" s="7">
        <v>80644</v>
      </c>
      <c r="AB2736" s="5" t="s">
        <v>42</v>
      </c>
      <c r="AC2736" s="5" t="s">
        <v>42</v>
      </c>
      <c r="AD2736" s="5" t="s">
        <v>42</v>
      </c>
      <c r="AE2736" s="5" t="s">
        <v>42</v>
      </c>
      <c r="AF2736" s="7">
        <v>11148066</v>
      </c>
      <c r="AG2736" s="7">
        <v>11139639</v>
      </c>
      <c r="AH2736" s="7">
        <v>11089290</v>
      </c>
      <c r="AI2736" s="5">
        <v>42.26</v>
      </c>
      <c r="AJ2736" s="7">
        <v>94</v>
      </c>
      <c r="AK2736" s="7">
        <v>4712390</v>
      </c>
      <c r="AL2736" s="6">
        <v>126.951786</v>
      </c>
      <c r="AM2736" s="7">
        <v>9554271</v>
      </c>
      <c r="AN2736" s="5">
        <v>85.674359999999993</v>
      </c>
    </row>
    <row r="2737" spans="1:40" x14ac:dyDescent="0.3">
      <c r="A2737" s="4" t="s">
        <v>2786</v>
      </c>
      <c r="B2737" s="2">
        <v>111613766</v>
      </c>
      <c r="C2737" s="1" t="s">
        <v>54</v>
      </c>
      <c r="D2737" s="5">
        <v>317.93217600000003</v>
      </c>
      <c r="E2737" s="6">
        <v>318.06636600000002</v>
      </c>
      <c r="F2737" s="6" t="s">
        <v>42</v>
      </c>
      <c r="G2737" s="5">
        <v>9.7000000000000003E-2</v>
      </c>
      <c r="H2737" s="5">
        <v>23.596491</v>
      </c>
      <c r="I2737" s="5">
        <v>9.7000000000000003E-2</v>
      </c>
      <c r="J2737" s="5">
        <v>23.596491</v>
      </c>
      <c r="K2737" s="5" t="s">
        <v>799</v>
      </c>
      <c r="L2737" s="5" t="s">
        <v>799</v>
      </c>
      <c r="M2737" s="5" t="s">
        <v>799</v>
      </c>
      <c r="N2737" s="5" t="s">
        <v>42</v>
      </c>
      <c r="O2737" s="5" t="s">
        <v>42</v>
      </c>
      <c r="P2737" s="5" t="s">
        <v>42</v>
      </c>
      <c r="Q2737" s="5" t="s">
        <v>42</v>
      </c>
      <c r="R2737" s="5" t="s">
        <v>42</v>
      </c>
      <c r="S2737" s="1" t="s">
        <v>49</v>
      </c>
      <c r="T2737" s="7" t="s">
        <v>42</v>
      </c>
      <c r="U2737" s="7" t="s">
        <v>42</v>
      </c>
      <c r="V2737" s="7" t="s">
        <v>42</v>
      </c>
      <c r="W2737" s="7" t="s">
        <v>42</v>
      </c>
      <c r="X2737" s="7" t="s">
        <v>42</v>
      </c>
      <c r="Y2737" s="7" t="s">
        <v>42</v>
      </c>
      <c r="Z2737" s="7" t="s">
        <v>42</v>
      </c>
      <c r="AA2737" s="7" t="s">
        <v>42</v>
      </c>
      <c r="AB2737" s="5" t="s">
        <v>42</v>
      </c>
      <c r="AC2737" s="5" t="s">
        <v>42</v>
      </c>
      <c r="AD2737" s="5" t="s">
        <v>42</v>
      </c>
      <c r="AE2737" s="5" t="s">
        <v>42</v>
      </c>
      <c r="AF2737" s="7">
        <v>29547600</v>
      </c>
      <c r="AG2737" s="7">
        <v>29547600</v>
      </c>
      <c r="AH2737" s="7">
        <v>28797600</v>
      </c>
      <c r="AI2737" s="5">
        <v>74.39</v>
      </c>
      <c r="AJ2737" s="7">
        <v>56</v>
      </c>
      <c r="AK2737" s="7">
        <v>21981387</v>
      </c>
      <c r="AL2737" s="6">
        <v>236.519724</v>
      </c>
      <c r="AM2737" s="7">
        <v>23797600</v>
      </c>
      <c r="AN2737" s="5">
        <v>80.539879999999997</v>
      </c>
    </row>
    <row r="2738" spans="1:40" x14ac:dyDescent="0.3">
      <c r="A2738" s="4" t="s">
        <v>2787</v>
      </c>
      <c r="B2738" s="2">
        <v>5721735</v>
      </c>
      <c r="C2738" s="1" t="s">
        <v>54</v>
      </c>
      <c r="D2738" s="5">
        <v>278.30708632</v>
      </c>
      <c r="E2738" s="6">
        <v>391.36050599999999</v>
      </c>
      <c r="F2738" s="6" t="s">
        <v>42</v>
      </c>
      <c r="G2738" s="5">
        <v>0.129</v>
      </c>
      <c r="H2738" s="5">
        <v>8.4149860000000007</v>
      </c>
      <c r="I2738" s="5">
        <v>0.129</v>
      </c>
      <c r="J2738" s="5">
        <v>8.4149860000000007</v>
      </c>
      <c r="K2738" s="5">
        <v>0.89915318999999994</v>
      </c>
      <c r="L2738" s="5">
        <v>0.89915318999999994</v>
      </c>
      <c r="M2738" s="5">
        <v>13.394494999999999</v>
      </c>
      <c r="N2738" s="5" t="s">
        <v>42</v>
      </c>
      <c r="O2738" s="5" t="s">
        <v>42</v>
      </c>
      <c r="P2738" s="5">
        <v>18.078914999999999</v>
      </c>
      <c r="Q2738" s="5" t="s">
        <v>42</v>
      </c>
      <c r="R2738" s="5" t="s">
        <v>42</v>
      </c>
      <c r="S2738" s="1" t="s">
        <v>315</v>
      </c>
      <c r="T2738" s="7">
        <v>21227.345000000001</v>
      </c>
      <c r="U2738" s="7">
        <v>20540.363000000001</v>
      </c>
      <c r="V2738" s="7">
        <v>21040.133999999998</v>
      </c>
      <c r="W2738" s="7">
        <v>22070.541000000001</v>
      </c>
      <c r="X2738" s="7">
        <v>21647.345000000001</v>
      </c>
      <c r="Y2738" s="7">
        <v>21437.345000000001</v>
      </c>
      <c r="Z2738" s="7">
        <v>21227.345000000001</v>
      </c>
      <c r="AA2738" s="7">
        <v>21205.567999999999</v>
      </c>
      <c r="AB2738" s="8">
        <v>100</v>
      </c>
      <c r="AC2738" s="8">
        <v>100</v>
      </c>
      <c r="AD2738" s="5" t="s">
        <v>42</v>
      </c>
      <c r="AE2738" s="5" t="s">
        <v>42</v>
      </c>
      <c r="AF2738" s="7">
        <v>47660795</v>
      </c>
      <c r="AG2738" s="7">
        <v>47660795</v>
      </c>
      <c r="AH2738" s="7">
        <v>47635275</v>
      </c>
      <c r="AI2738" s="5">
        <v>13.42</v>
      </c>
      <c r="AJ2738" s="7">
        <v>66</v>
      </c>
      <c r="AK2738" s="7">
        <v>6395951</v>
      </c>
      <c r="AL2738" s="6">
        <v>37.352353000000001</v>
      </c>
      <c r="AM2738" s="7">
        <v>47513857</v>
      </c>
      <c r="AN2738" s="8">
        <v>100</v>
      </c>
    </row>
    <row r="2739" spans="1:40" x14ac:dyDescent="0.3">
      <c r="A2739" s="4" t="s">
        <v>2788</v>
      </c>
      <c r="B2739" s="2">
        <v>5724589</v>
      </c>
      <c r="C2739" s="1" t="s">
        <v>54</v>
      </c>
      <c r="D2739" s="5">
        <v>318.43117232999998</v>
      </c>
      <c r="E2739" s="6">
        <v>321.36309199999999</v>
      </c>
      <c r="F2739" s="6" t="s">
        <v>42</v>
      </c>
      <c r="G2739" s="5" t="s">
        <v>42</v>
      </c>
      <c r="H2739" s="5">
        <v>6.662909</v>
      </c>
      <c r="I2739" s="5" t="s">
        <v>42</v>
      </c>
      <c r="J2739" s="5">
        <v>6.662909</v>
      </c>
      <c r="K2739" s="5">
        <v>1.19756839</v>
      </c>
      <c r="L2739" s="5">
        <v>1.19756839</v>
      </c>
      <c r="M2739" s="5" t="s">
        <v>42</v>
      </c>
      <c r="N2739" s="5" t="s">
        <v>42</v>
      </c>
      <c r="O2739" s="5" t="s">
        <v>42</v>
      </c>
      <c r="P2739" s="5">
        <v>68.461854000000002</v>
      </c>
      <c r="Q2739" s="5" t="s">
        <v>42</v>
      </c>
      <c r="R2739" s="5" t="s">
        <v>42</v>
      </c>
      <c r="S2739" s="1" t="s">
        <v>49</v>
      </c>
      <c r="T2739" s="7">
        <v>4694.0460000000003</v>
      </c>
      <c r="U2739" s="7">
        <v>4870.4229999999998</v>
      </c>
      <c r="V2739" s="7">
        <v>4573.9179999999997</v>
      </c>
      <c r="W2739" s="7">
        <v>4975.3209999999999</v>
      </c>
      <c r="X2739" s="7">
        <v>4694.0460000000003</v>
      </c>
      <c r="Y2739" s="7">
        <v>4870.4229999999998</v>
      </c>
      <c r="Z2739" s="7">
        <v>4784.83</v>
      </c>
      <c r="AA2739" s="7">
        <v>4699.2370000000001</v>
      </c>
      <c r="AB2739" s="8">
        <v>100</v>
      </c>
      <c r="AC2739" s="8">
        <v>100</v>
      </c>
      <c r="AD2739" s="5" t="s">
        <v>42</v>
      </c>
      <c r="AE2739" s="5" t="s">
        <v>42</v>
      </c>
      <c r="AF2739" s="7">
        <v>17951159</v>
      </c>
      <c r="AG2739" s="7">
        <v>17951159</v>
      </c>
      <c r="AH2739" s="7">
        <v>17296572</v>
      </c>
      <c r="AI2739" s="5">
        <v>27.74</v>
      </c>
      <c r="AJ2739" s="7">
        <v>57</v>
      </c>
      <c r="AK2739" s="7">
        <v>4982968</v>
      </c>
      <c r="AL2739" s="6">
        <v>88.348022</v>
      </c>
      <c r="AM2739" s="7" t="s">
        <v>42</v>
      </c>
      <c r="AN2739" s="5" t="s">
        <v>42</v>
      </c>
    </row>
    <row r="2740" spans="1:40" x14ac:dyDescent="0.3">
      <c r="A2740" s="4" t="s">
        <v>2789</v>
      </c>
      <c r="B2740" s="2">
        <v>19136922</v>
      </c>
      <c r="C2740" s="1" t="s">
        <v>41</v>
      </c>
      <c r="D2740" s="5">
        <v>347.11922984500001</v>
      </c>
      <c r="E2740" s="6">
        <v>512.36322900000005</v>
      </c>
      <c r="F2740" s="6" t="s">
        <v>42</v>
      </c>
      <c r="G2740" s="5">
        <v>-0.48799999999999999</v>
      </c>
      <c r="H2740" s="5" t="s">
        <v>799</v>
      </c>
      <c r="I2740" s="5">
        <v>-0.48799999999999999</v>
      </c>
      <c r="J2740" s="5" t="s">
        <v>799</v>
      </c>
      <c r="K2740" s="5" t="s">
        <v>799</v>
      </c>
      <c r="L2740" s="5">
        <v>2.4079025500000002</v>
      </c>
      <c r="M2740" s="5">
        <v>27.662116000000001</v>
      </c>
      <c r="N2740" s="5" t="s">
        <v>42</v>
      </c>
      <c r="O2740" s="5" t="s">
        <v>42</v>
      </c>
      <c r="P2740" s="5">
        <v>1.5455719999999999</v>
      </c>
      <c r="Q2740" s="5">
        <v>8.1582600000000003</v>
      </c>
      <c r="R2740" s="5">
        <v>8.1582600000000003</v>
      </c>
      <c r="S2740" s="1" t="s">
        <v>43</v>
      </c>
      <c r="T2740" s="7">
        <v>331504</v>
      </c>
      <c r="U2740" s="7">
        <v>294475</v>
      </c>
      <c r="V2740" s="7">
        <v>327891</v>
      </c>
      <c r="W2740" s="7">
        <v>387182</v>
      </c>
      <c r="X2740" s="7">
        <v>331504</v>
      </c>
      <c r="Y2740" s="7">
        <v>357463</v>
      </c>
      <c r="Z2740" s="7">
        <v>348584</v>
      </c>
      <c r="AA2740" s="7">
        <v>349152</v>
      </c>
      <c r="AB2740" s="5">
        <v>73.716999999999999</v>
      </c>
      <c r="AC2740" s="5">
        <v>73.716999999999999</v>
      </c>
      <c r="AD2740" s="5">
        <v>16.363</v>
      </c>
      <c r="AE2740" s="5">
        <v>16.363</v>
      </c>
      <c r="AF2740" s="7">
        <v>41924000</v>
      </c>
      <c r="AG2740" s="7">
        <v>41804000</v>
      </c>
      <c r="AH2740" s="7">
        <v>40423000</v>
      </c>
      <c r="AI2740" s="8">
        <v>80.5</v>
      </c>
      <c r="AJ2740" s="7">
        <v>212</v>
      </c>
      <c r="AK2740" s="7">
        <v>34475663</v>
      </c>
      <c r="AL2740" s="6">
        <v>279.42524800000001</v>
      </c>
      <c r="AM2740" s="7">
        <v>41273778</v>
      </c>
      <c r="AN2740" s="5">
        <v>96.371489999999994</v>
      </c>
    </row>
    <row r="2741" spans="1:40" x14ac:dyDescent="0.3">
      <c r="A2741" s="4" t="s">
        <v>2790</v>
      </c>
      <c r="B2741" s="2">
        <v>10999578</v>
      </c>
      <c r="C2741" s="1" t="s">
        <v>41</v>
      </c>
      <c r="D2741" s="5">
        <v>256.57806749999997</v>
      </c>
      <c r="E2741" s="6">
        <v>82.178066999999999</v>
      </c>
      <c r="F2741" s="6" t="s">
        <v>42</v>
      </c>
      <c r="G2741" s="5">
        <v>-0.56299999999999994</v>
      </c>
      <c r="H2741" s="5" t="s">
        <v>799</v>
      </c>
      <c r="I2741" s="5">
        <v>-0.56299999999999994</v>
      </c>
      <c r="J2741" s="5" t="s">
        <v>799</v>
      </c>
      <c r="K2741" s="5">
        <v>1.32884479</v>
      </c>
      <c r="L2741" s="5">
        <v>1.32884479</v>
      </c>
      <c r="M2741" s="5" t="s">
        <v>799</v>
      </c>
      <c r="N2741" s="5" t="s">
        <v>42</v>
      </c>
      <c r="O2741" s="5" t="s">
        <v>42</v>
      </c>
      <c r="P2741" s="5" t="s">
        <v>42</v>
      </c>
      <c r="Q2741" s="5" t="s">
        <v>799</v>
      </c>
      <c r="R2741" s="5">
        <v>-0.54332100000000005</v>
      </c>
      <c r="S2741" s="1" t="s">
        <v>49</v>
      </c>
      <c r="T2741" s="7" t="s">
        <v>42</v>
      </c>
      <c r="U2741" s="7" t="s">
        <v>42</v>
      </c>
      <c r="V2741" s="7" t="s">
        <v>42</v>
      </c>
      <c r="W2741" s="7" t="s">
        <v>42</v>
      </c>
      <c r="X2741" s="7" t="s">
        <v>42</v>
      </c>
      <c r="Y2741" s="7" t="s">
        <v>42</v>
      </c>
      <c r="Z2741" s="7" t="s">
        <v>42</v>
      </c>
      <c r="AA2741" s="7" t="s">
        <v>42</v>
      </c>
      <c r="AB2741" s="5" t="s">
        <v>42</v>
      </c>
      <c r="AC2741" s="5" t="s">
        <v>42</v>
      </c>
      <c r="AD2741" s="5" t="s">
        <v>42</v>
      </c>
      <c r="AE2741" s="5" t="s">
        <v>42</v>
      </c>
      <c r="AF2741" s="7">
        <v>68409068</v>
      </c>
      <c r="AG2741" s="7">
        <v>68387469</v>
      </c>
      <c r="AH2741" s="7">
        <v>61884785</v>
      </c>
      <c r="AI2741" s="5">
        <v>29.47</v>
      </c>
      <c r="AJ2741" s="7">
        <v>137</v>
      </c>
      <c r="AK2741" s="7">
        <v>20163685</v>
      </c>
      <c r="AL2741" s="6">
        <v>75.613817999999995</v>
      </c>
      <c r="AM2741" s="7">
        <v>37571189</v>
      </c>
      <c r="AN2741" s="5">
        <v>54.911929999999998</v>
      </c>
    </row>
    <row r="2742" spans="1:40" x14ac:dyDescent="0.3">
      <c r="A2742" s="4" t="s">
        <v>2791</v>
      </c>
      <c r="B2742" s="2">
        <v>4010413</v>
      </c>
      <c r="C2742" s="1" t="s">
        <v>41</v>
      </c>
      <c r="D2742" s="5">
        <v>310.06414582000002</v>
      </c>
      <c r="E2742" s="6">
        <v>732.42014500000005</v>
      </c>
      <c r="F2742" s="6" t="s">
        <v>42</v>
      </c>
      <c r="G2742" s="5">
        <v>0.90800000000000003</v>
      </c>
      <c r="H2742" s="5">
        <v>3.7875939999999999</v>
      </c>
      <c r="I2742" s="5">
        <v>0.90800000000000003</v>
      </c>
      <c r="J2742" s="5">
        <v>3.7875939999999999</v>
      </c>
      <c r="K2742" s="5">
        <v>0.42345277000000003</v>
      </c>
      <c r="L2742" s="5">
        <v>0.42345277000000003</v>
      </c>
      <c r="M2742" s="5">
        <v>2.114376</v>
      </c>
      <c r="N2742" s="5" t="s">
        <v>42</v>
      </c>
      <c r="O2742" s="5" t="s">
        <v>42</v>
      </c>
      <c r="P2742" s="5">
        <v>0.90788400000000002</v>
      </c>
      <c r="Q2742" s="5">
        <v>1.9658929999999999</v>
      </c>
      <c r="R2742" s="5">
        <v>1.9658929999999999</v>
      </c>
      <c r="S2742" s="1" t="s">
        <v>49</v>
      </c>
      <c r="T2742" s="7">
        <v>863454</v>
      </c>
      <c r="U2742" s="7">
        <v>1055450</v>
      </c>
      <c r="V2742" s="7">
        <v>701349</v>
      </c>
      <c r="W2742" s="7">
        <v>406052</v>
      </c>
      <c r="X2742" s="7">
        <v>806733</v>
      </c>
      <c r="Y2742" s="7">
        <v>844467</v>
      </c>
      <c r="Z2742" s="7">
        <v>849295</v>
      </c>
      <c r="AA2742" s="7">
        <v>863454</v>
      </c>
      <c r="AB2742" s="8">
        <v>45.56</v>
      </c>
      <c r="AC2742" s="5">
        <v>56.088000000000001</v>
      </c>
      <c r="AD2742" s="5">
        <v>30.533999999999999</v>
      </c>
      <c r="AE2742" s="5">
        <v>45.819000000000003</v>
      </c>
      <c r="AF2742" s="7">
        <v>76938994</v>
      </c>
      <c r="AG2742" s="7">
        <v>76938994</v>
      </c>
      <c r="AH2742" s="7">
        <v>75666776</v>
      </c>
      <c r="AI2742" s="5">
        <v>89.43</v>
      </c>
      <c r="AJ2742" s="7">
        <v>229</v>
      </c>
      <c r="AK2742" s="7">
        <v>68809665</v>
      </c>
      <c r="AL2742" s="6">
        <v>277.30294900000001</v>
      </c>
      <c r="AM2742" s="7">
        <v>74969891</v>
      </c>
      <c r="AN2742" s="8">
        <v>97.440700000000007</v>
      </c>
    </row>
    <row r="2743" spans="1:40" x14ac:dyDescent="0.3">
      <c r="A2743" s="4" t="s">
        <v>2792</v>
      </c>
      <c r="B2743" s="2">
        <v>14292915</v>
      </c>
      <c r="C2743" s="1" t="s">
        <v>54</v>
      </c>
      <c r="D2743" s="5">
        <v>375.73548116000001</v>
      </c>
      <c r="E2743" s="6">
        <v>327.65648099999999</v>
      </c>
      <c r="F2743" s="6" t="s">
        <v>42</v>
      </c>
      <c r="G2743" s="5">
        <v>-0.17599999999999999</v>
      </c>
      <c r="H2743" s="5" t="s">
        <v>799</v>
      </c>
      <c r="I2743" s="5">
        <v>-0.17599999999999999</v>
      </c>
      <c r="J2743" s="5" t="s">
        <v>799</v>
      </c>
      <c r="K2743" s="5">
        <v>2.13483146</v>
      </c>
      <c r="L2743" s="5">
        <v>2.0896785100000002</v>
      </c>
      <c r="M2743" s="5" t="s">
        <v>799</v>
      </c>
      <c r="N2743" s="5" t="s">
        <v>42</v>
      </c>
      <c r="O2743" s="5" t="s">
        <v>42</v>
      </c>
      <c r="P2743" s="5">
        <v>2.5018820000000002</v>
      </c>
      <c r="Q2743" s="5" t="s">
        <v>799</v>
      </c>
      <c r="R2743" s="5">
        <v>-3.3338830000000002</v>
      </c>
      <c r="S2743" s="1" t="s">
        <v>49</v>
      </c>
      <c r="T2743" s="7">
        <v>341543</v>
      </c>
      <c r="U2743" s="7">
        <v>145877</v>
      </c>
      <c r="V2743" s="7" t="s">
        <v>42</v>
      </c>
      <c r="W2743" s="7" t="s">
        <v>42</v>
      </c>
      <c r="X2743" s="7">
        <v>130964</v>
      </c>
      <c r="Y2743" s="7">
        <v>301970</v>
      </c>
      <c r="Z2743" s="7">
        <v>337880</v>
      </c>
      <c r="AA2743" s="7">
        <v>341543</v>
      </c>
      <c r="AB2743" s="8">
        <v>5.133</v>
      </c>
      <c r="AC2743" s="8">
        <v>5.8159999999999998</v>
      </c>
      <c r="AD2743" s="5">
        <v>-30.818999999999999</v>
      </c>
      <c r="AE2743" s="5">
        <v>-76.292000000000002</v>
      </c>
      <c r="AF2743" s="7">
        <v>151542000</v>
      </c>
      <c r="AG2743" s="7">
        <v>150136000</v>
      </c>
      <c r="AH2743" s="7">
        <v>143441000</v>
      </c>
      <c r="AI2743" s="5">
        <v>27.74</v>
      </c>
      <c r="AJ2743" s="7">
        <v>134</v>
      </c>
      <c r="AK2743" s="7">
        <v>42193008</v>
      </c>
      <c r="AL2743" s="6">
        <v>104.216729</v>
      </c>
      <c r="AM2743" s="7">
        <v>103089542</v>
      </c>
      <c r="AN2743" s="5">
        <v>67.768730000000005</v>
      </c>
    </row>
    <row r="2744" spans="1:40" x14ac:dyDescent="0.3">
      <c r="A2744" s="4" t="s">
        <v>2793</v>
      </c>
      <c r="B2744" s="2">
        <v>4202710</v>
      </c>
      <c r="C2744" s="1" t="s">
        <v>41</v>
      </c>
      <c r="D2744" s="5">
        <v>344.38287328000001</v>
      </c>
      <c r="E2744" s="6">
        <v>244.110873</v>
      </c>
      <c r="F2744" s="6" t="s">
        <v>42</v>
      </c>
      <c r="G2744" s="5">
        <v>0.12</v>
      </c>
      <c r="H2744" s="5">
        <v>20.827586</v>
      </c>
      <c r="I2744" s="5">
        <v>0.12</v>
      </c>
      <c r="J2744" s="5">
        <v>20.827586</v>
      </c>
      <c r="K2744" s="5">
        <v>1.5423901900000001</v>
      </c>
      <c r="L2744" s="5">
        <v>1.18153365</v>
      </c>
      <c r="M2744" s="5">
        <v>17.976189999999999</v>
      </c>
      <c r="N2744" s="5" t="s">
        <v>42</v>
      </c>
      <c r="O2744" s="5" t="s">
        <v>42</v>
      </c>
      <c r="P2744" s="5">
        <v>0.80582699999999996</v>
      </c>
      <c r="Q2744" s="5">
        <v>6.7666190000000004</v>
      </c>
      <c r="R2744" s="5">
        <v>6.7666190000000004</v>
      </c>
      <c r="S2744" s="1" t="s">
        <v>49</v>
      </c>
      <c r="T2744" s="7">
        <v>266090</v>
      </c>
      <c r="U2744" s="7">
        <v>239840</v>
      </c>
      <c r="V2744" s="7">
        <v>214970</v>
      </c>
      <c r="W2744" s="7">
        <v>166135</v>
      </c>
      <c r="X2744" s="7">
        <v>302932</v>
      </c>
      <c r="Y2744" s="7">
        <v>292248</v>
      </c>
      <c r="Z2744" s="7">
        <v>283206</v>
      </c>
      <c r="AA2744" s="7">
        <v>266090</v>
      </c>
      <c r="AB2744" s="8">
        <v>39.44</v>
      </c>
      <c r="AC2744" s="5">
        <v>36.718000000000004</v>
      </c>
      <c r="AD2744" s="5">
        <v>15.590999999999999</v>
      </c>
      <c r="AE2744" s="8">
        <v>10.614000000000001</v>
      </c>
      <c r="AF2744" s="7">
        <v>57017032</v>
      </c>
      <c r="AG2744" s="7">
        <v>57017032</v>
      </c>
      <c r="AH2744" s="7">
        <v>56623793</v>
      </c>
      <c r="AI2744" s="5">
        <v>47.78</v>
      </c>
      <c r="AJ2744" s="7">
        <v>94</v>
      </c>
      <c r="AK2744" s="7">
        <v>27244930</v>
      </c>
      <c r="AL2744" s="6">
        <v>164.55937700000001</v>
      </c>
      <c r="AM2744" s="7">
        <v>55998465</v>
      </c>
      <c r="AN2744" s="5">
        <v>98.213570000000004</v>
      </c>
    </row>
    <row r="2745" spans="1:40" x14ac:dyDescent="0.3">
      <c r="A2745" s="4" t="s">
        <v>2794</v>
      </c>
      <c r="B2745" s="2">
        <v>6610825</v>
      </c>
      <c r="C2745" s="1" t="s">
        <v>54</v>
      </c>
      <c r="D2745" s="5">
        <v>288.4234002</v>
      </c>
      <c r="E2745" s="6">
        <v>814.88739999999996</v>
      </c>
      <c r="F2745" s="6">
        <v>1012.6397269999999</v>
      </c>
      <c r="G2745" s="5">
        <v>-0.151</v>
      </c>
      <c r="H2745" s="5" t="s">
        <v>799</v>
      </c>
      <c r="I2745" s="5">
        <v>-0.151</v>
      </c>
      <c r="J2745" s="5" t="s">
        <v>799</v>
      </c>
      <c r="K2745" s="5">
        <v>3.7102108299999998</v>
      </c>
      <c r="L2745" s="5">
        <v>1.5948467299999998</v>
      </c>
      <c r="M2745" s="5">
        <v>17.160612</v>
      </c>
      <c r="N2745" s="5" t="s">
        <v>42</v>
      </c>
      <c r="O2745" s="5" t="s">
        <v>42</v>
      </c>
      <c r="P2745" s="5">
        <v>13.892853000000001</v>
      </c>
      <c r="Q2745" s="5">
        <v>19.049893999999998</v>
      </c>
      <c r="R2745" s="5">
        <v>24.168589386381498</v>
      </c>
      <c r="S2745" s="1" t="s">
        <v>49</v>
      </c>
      <c r="T2745" s="7">
        <v>47968</v>
      </c>
      <c r="U2745" s="7">
        <v>39754</v>
      </c>
      <c r="V2745" s="7">
        <v>5044.7250000000004</v>
      </c>
      <c r="W2745" s="7">
        <v>1252.912</v>
      </c>
      <c r="X2745" s="7">
        <v>58655.152000000002</v>
      </c>
      <c r="Y2745" s="7">
        <v>55737.152000000002</v>
      </c>
      <c r="Z2745" s="7">
        <v>52243.652000000002</v>
      </c>
      <c r="AA2745" s="7">
        <v>47968</v>
      </c>
      <c r="AB2745" s="5">
        <v>75.989000000000004</v>
      </c>
      <c r="AC2745" s="5">
        <v>76.628</v>
      </c>
      <c r="AD2745" s="5">
        <v>62.335999999999999</v>
      </c>
      <c r="AE2745" s="5">
        <v>72.929000000000002</v>
      </c>
      <c r="AF2745" s="7" t="s">
        <v>42</v>
      </c>
      <c r="AG2745" s="7" t="s">
        <v>42</v>
      </c>
      <c r="AH2745" s="7" t="s">
        <v>42</v>
      </c>
      <c r="AI2745" s="5">
        <v>33.450000000000003</v>
      </c>
      <c r="AJ2745" s="7">
        <v>1</v>
      </c>
      <c r="AK2745" s="7">
        <v>5374014</v>
      </c>
      <c r="AL2745" s="6">
        <v>96.463550999999995</v>
      </c>
      <c r="AM2745" s="7">
        <v>12897269</v>
      </c>
      <c r="AN2745" s="5">
        <v>80.266019999999997</v>
      </c>
    </row>
    <row r="2746" spans="1:40" x14ac:dyDescent="0.3">
      <c r="A2746" s="4" t="s">
        <v>2795</v>
      </c>
      <c r="B2746" s="2">
        <v>4913888</v>
      </c>
      <c r="C2746" s="1" t="s">
        <v>41</v>
      </c>
      <c r="D2746" s="5">
        <v>276.91808250000003</v>
      </c>
      <c r="E2746" s="6">
        <v>422.30708199999998</v>
      </c>
      <c r="F2746" s="6" t="s">
        <v>42</v>
      </c>
      <c r="G2746" s="5">
        <v>0.12</v>
      </c>
      <c r="H2746" s="5">
        <v>7.4059249999999999</v>
      </c>
      <c r="I2746" s="5">
        <v>0.12</v>
      </c>
      <c r="J2746" s="5">
        <v>7.4059249999999999</v>
      </c>
      <c r="K2746" s="5">
        <v>5.83964646</v>
      </c>
      <c r="L2746" s="5">
        <v>5.2378255899999999</v>
      </c>
      <c r="M2746" s="5" t="s">
        <v>799</v>
      </c>
      <c r="N2746" s="5" t="s">
        <v>42</v>
      </c>
      <c r="O2746" s="5" t="s">
        <v>42</v>
      </c>
      <c r="P2746" s="5">
        <v>0.89525100000000002</v>
      </c>
      <c r="Q2746" s="5">
        <v>5.1172610000000001</v>
      </c>
      <c r="R2746" s="5">
        <v>5.1172610000000001</v>
      </c>
      <c r="S2746" s="1" t="s">
        <v>49</v>
      </c>
      <c r="T2746" s="7">
        <v>491409</v>
      </c>
      <c r="U2746" s="7">
        <v>451973</v>
      </c>
      <c r="V2746" s="7">
        <v>380052</v>
      </c>
      <c r="W2746" s="7">
        <v>291281</v>
      </c>
      <c r="X2746" s="7">
        <v>471719</v>
      </c>
      <c r="Y2746" s="7">
        <v>477366</v>
      </c>
      <c r="Z2746" s="7">
        <v>484292</v>
      </c>
      <c r="AA2746" s="7">
        <v>491409</v>
      </c>
      <c r="AB2746" s="5">
        <v>32.976999999999997</v>
      </c>
      <c r="AC2746" s="5">
        <v>35.497</v>
      </c>
      <c r="AD2746" s="8">
        <v>5.1849999999999996</v>
      </c>
      <c r="AE2746" s="8">
        <v>5.8630000000000004</v>
      </c>
      <c r="AF2746" s="7">
        <v>29935000</v>
      </c>
      <c r="AG2746" s="7">
        <v>29944000</v>
      </c>
      <c r="AH2746" s="7">
        <v>29350000</v>
      </c>
      <c r="AI2746" s="5">
        <v>68.23</v>
      </c>
      <c r="AJ2746" s="7">
        <v>128</v>
      </c>
      <c r="AK2746" s="7">
        <v>20424699</v>
      </c>
      <c r="AL2746" s="6">
        <v>188.92846499999999</v>
      </c>
      <c r="AM2746" s="7">
        <v>22376640</v>
      </c>
      <c r="AN2746" s="5">
        <v>74.745540000000005</v>
      </c>
    </row>
    <row r="2747" spans="1:40" x14ac:dyDescent="0.3">
      <c r="A2747" s="4" t="s">
        <v>2796</v>
      </c>
      <c r="B2747" s="2">
        <v>4992122</v>
      </c>
      <c r="C2747" s="1" t="s">
        <v>41</v>
      </c>
      <c r="D2747" s="5">
        <v>292.08766215000003</v>
      </c>
      <c r="E2747" s="6">
        <v>367.55766199999999</v>
      </c>
      <c r="F2747" s="6" t="s">
        <v>42</v>
      </c>
      <c r="G2747" s="8">
        <v>3.27</v>
      </c>
      <c r="H2747" s="5">
        <v>7.0033760000000003</v>
      </c>
      <c r="I2747" s="8">
        <v>3.27</v>
      </c>
      <c r="J2747" s="5">
        <v>7.0033760000000003</v>
      </c>
      <c r="K2747" s="5">
        <v>2.16192385</v>
      </c>
      <c r="L2747" s="5">
        <v>1.5806130200000001</v>
      </c>
      <c r="M2747" s="5">
        <v>27.832816999999999</v>
      </c>
      <c r="N2747" s="5" t="s">
        <v>42</v>
      </c>
      <c r="O2747" s="5" t="s">
        <v>42</v>
      </c>
      <c r="P2747" s="5">
        <v>0.68388000000000004</v>
      </c>
      <c r="Q2747" s="5">
        <v>10.671244</v>
      </c>
      <c r="R2747" s="5">
        <v>10.671244</v>
      </c>
      <c r="S2747" s="1" t="s">
        <v>49</v>
      </c>
      <c r="T2747" s="7">
        <v>543744</v>
      </c>
      <c r="U2747" s="7">
        <v>497497</v>
      </c>
      <c r="V2747" s="7">
        <v>513620</v>
      </c>
      <c r="W2747" s="7">
        <v>497411</v>
      </c>
      <c r="X2747" s="7">
        <v>537459</v>
      </c>
      <c r="Y2747" s="7">
        <v>545338</v>
      </c>
      <c r="Z2747" s="7">
        <v>552576</v>
      </c>
      <c r="AA2747" s="7">
        <v>543744</v>
      </c>
      <c r="AB2747" s="5">
        <v>20.815999999999999</v>
      </c>
      <c r="AC2747" s="5">
        <v>22.209</v>
      </c>
      <c r="AD2747" s="8">
        <v>4.7350000000000003</v>
      </c>
      <c r="AE2747" s="8">
        <v>5.7270000000000003</v>
      </c>
      <c r="AF2747" s="7">
        <v>10657554</v>
      </c>
      <c r="AG2747" s="7">
        <v>10783036</v>
      </c>
      <c r="AH2747" s="7">
        <v>10804800</v>
      </c>
      <c r="AI2747" s="5">
        <v>63.82</v>
      </c>
      <c r="AJ2747" s="7">
        <v>105</v>
      </c>
      <c r="AK2747" s="7">
        <v>6912290</v>
      </c>
      <c r="AL2747" s="6">
        <v>186.42446100000001</v>
      </c>
      <c r="AM2747" s="7">
        <v>8894045</v>
      </c>
      <c r="AN2747" s="5">
        <v>82.123429999999999</v>
      </c>
    </row>
    <row r="2748" spans="1:40" x14ac:dyDescent="0.3">
      <c r="A2748" s="4" t="s">
        <v>2797</v>
      </c>
      <c r="B2748" s="2">
        <v>5189072</v>
      </c>
      <c r="C2748" s="1" t="s">
        <v>41</v>
      </c>
      <c r="D2748" s="5">
        <v>277.04755519999998</v>
      </c>
      <c r="E2748" s="6">
        <v>281.50555500000002</v>
      </c>
      <c r="F2748" s="6" t="s">
        <v>42</v>
      </c>
      <c r="G2748" s="5">
        <v>-0.29899999999999999</v>
      </c>
      <c r="H2748" s="5" t="s">
        <v>799</v>
      </c>
      <c r="I2748" s="5">
        <v>-0.29899999999999999</v>
      </c>
      <c r="J2748" s="5" t="s">
        <v>799</v>
      </c>
      <c r="K2748" s="5" t="s">
        <v>799</v>
      </c>
      <c r="L2748" s="5">
        <v>0.65349543999999993</v>
      </c>
      <c r="M2748" s="5" t="s">
        <v>799</v>
      </c>
      <c r="N2748" s="5" t="s">
        <v>42</v>
      </c>
      <c r="O2748" s="5" t="s">
        <v>42</v>
      </c>
      <c r="P2748" s="5">
        <v>0.63829400000000003</v>
      </c>
      <c r="Q2748" s="5" t="s">
        <v>799</v>
      </c>
      <c r="R2748" s="5">
        <v>-6.4712430000000003</v>
      </c>
      <c r="S2748" s="1" t="s">
        <v>315</v>
      </c>
      <c r="T2748" s="7">
        <v>414292</v>
      </c>
      <c r="U2748" s="7">
        <v>363142</v>
      </c>
      <c r="V2748" s="7">
        <v>310021</v>
      </c>
      <c r="W2748" s="7">
        <v>170358</v>
      </c>
      <c r="X2748" s="7">
        <v>441028</v>
      </c>
      <c r="Y2748" s="7">
        <v>431532</v>
      </c>
      <c r="Z2748" s="7">
        <v>414292</v>
      </c>
      <c r="AA2748" s="7">
        <v>388486</v>
      </c>
      <c r="AB2748" s="5">
        <v>46.524000000000001</v>
      </c>
      <c r="AC2748" s="5">
        <v>48.238</v>
      </c>
      <c r="AD2748" s="5">
        <v>-17.184000000000001</v>
      </c>
      <c r="AE2748" s="5">
        <v>-12.157999999999999</v>
      </c>
      <c r="AF2748" s="7">
        <v>80373402</v>
      </c>
      <c r="AG2748" s="7">
        <v>78841570</v>
      </c>
      <c r="AH2748" s="7">
        <v>76081370</v>
      </c>
      <c r="AI2748" s="5">
        <v>73.22</v>
      </c>
      <c r="AJ2748" s="7">
        <v>192</v>
      </c>
      <c r="AK2748" s="7">
        <v>58971029</v>
      </c>
      <c r="AL2748" s="6">
        <v>202.86033900000001</v>
      </c>
      <c r="AM2748" s="7">
        <v>68498412</v>
      </c>
      <c r="AN2748" s="5">
        <v>85.052019999999999</v>
      </c>
    </row>
    <row r="2749" spans="1:40" x14ac:dyDescent="0.3">
      <c r="A2749" s="4" t="s">
        <v>2798</v>
      </c>
      <c r="B2749" s="2">
        <v>19732642</v>
      </c>
      <c r="C2749" s="1" t="s">
        <v>54</v>
      </c>
      <c r="D2749" s="5">
        <v>266.98066240999998</v>
      </c>
      <c r="E2749" s="6" t="s">
        <v>42</v>
      </c>
      <c r="F2749" s="6">
        <v>5681.3165229999995</v>
      </c>
      <c r="G2749" s="5">
        <v>0.73699999999999999</v>
      </c>
      <c r="H2749" s="5">
        <v>14.561904761904801</v>
      </c>
      <c r="I2749" s="5">
        <v>0.73699999999999999</v>
      </c>
      <c r="J2749" s="5">
        <v>14.561904761904801</v>
      </c>
      <c r="K2749" s="5">
        <v>0.90617418272102501</v>
      </c>
      <c r="L2749" s="5">
        <v>0.90617418272102501</v>
      </c>
      <c r="M2749" s="5">
        <v>17.035531607303898</v>
      </c>
      <c r="N2749" s="5" t="s">
        <v>42</v>
      </c>
      <c r="O2749" s="5" t="s">
        <v>42</v>
      </c>
      <c r="P2749" s="5" t="s">
        <v>42</v>
      </c>
      <c r="Q2749" s="5" t="s">
        <v>42</v>
      </c>
      <c r="R2749" s="5" t="s">
        <v>42</v>
      </c>
      <c r="S2749" s="1" t="s">
        <v>49</v>
      </c>
      <c r="T2749" s="7">
        <v>42405</v>
      </c>
      <c r="U2749" s="7">
        <v>36363</v>
      </c>
      <c r="V2749" s="7">
        <v>97555</v>
      </c>
      <c r="W2749" s="7">
        <v>43738</v>
      </c>
      <c r="X2749" s="7">
        <v>62129</v>
      </c>
      <c r="Y2749" s="7">
        <v>28065</v>
      </c>
      <c r="Z2749" s="7">
        <v>21999</v>
      </c>
      <c r="AA2749" s="7">
        <v>42405</v>
      </c>
      <c r="AB2749" s="5">
        <v>90.052000000000007</v>
      </c>
      <c r="AC2749" s="8">
        <v>96.87</v>
      </c>
      <c r="AD2749" s="5" t="s">
        <v>42</v>
      </c>
      <c r="AE2749" s="5" t="s">
        <v>42</v>
      </c>
      <c r="AF2749" s="7">
        <v>17461129</v>
      </c>
      <c r="AG2749" s="7">
        <v>17461129</v>
      </c>
      <c r="AH2749" s="7">
        <v>17231913</v>
      </c>
      <c r="AI2749" s="5">
        <v>49.17</v>
      </c>
      <c r="AJ2749" s="7">
        <v>89</v>
      </c>
      <c r="AK2749" s="7">
        <v>8586186</v>
      </c>
      <c r="AL2749" s="6">
        <v>131.28278299999999</v>
      </c>
      <c r="AM2749" s="7">
        <v>11212795</v>
      </c>
      <c r="AN2749" s="5">
        <v>64.21575</v>
      </c>
    </row>
    <row r="2750" spans="1:40" x14ac:dyDescent="0.3">
      <c r="A2750" s="4" t="s">
        <v>2799</v>
      </c>
      <c r="B2750" s="2">
        <v>104735</v>
      </c>
      <c r="C2750" s="1" t="s">
        <v>54</v>
      </c>
      <c r="D2750" s="5">
        <v>340.467602</v>
      </c>
      <c r="E2750" s="6">
        <v>1766.319602</v>
      </c>
      <c r="F2750" s="6">
        <v>1766.319602</v>
      </c>
      <c r="G2750" s="5">
        <v>0.76</v>
      </c>
      <c r="H2750" s="5">
        <v>13.888889000000001</v>
      </c>
      <c r="I2750" s="5">
        <v>0.76</v>
      </c>
      <c r="J2750" s="5">
        <v>13.888889000000001</v>
      </c>
      <c r="K2750" s="5">
        <v>1.02969201</v>
      </c>
      <c r="L2750" s="5">
        <v>0.96477838999999999</v>
      </c>
      <c r="M2750" s="5">
        <v>1.2534609999999999</v>
      </c>
      <c r="N2750" s="5" t="s">
        <v>42</v>
      </c>
      <c r="O2750" s="5" t="s">
        <v>42</v>
      </c>
      <c r="P2750" s="5">
        <v>3.1726909999999999</v>
      </c>
      <c r="Q2750" s="5">
        <v>12.243747000000001</v>
      </c>
      <c r="R2750" s="5">
        <v>12.243747000000001</v>
      </c>
      <c r="S2750" s="1" t="s">
        <v>49</v>
      </c>
      <c r="T2750" s="7">
        <v>534227</v>
      </c>
      <c r="U2750" s="7">
        <v>494356</v>
      </c>
      <c r="V2750" s="7">
        <v>418026</v>
      </c>
      <c r="W2750" s="7">
        <v>363564</v>
      </c>
      <c r="X2750" s="7">
        <v>556726</v>
      </c>
      <c r="Y2750" s="7">
        <v>551772</v>
      </c>
      <c r="Z2750" s="7">
        <v>542653</v>
      </c>
      <c r="AA2750" s="7">
        <v>534227</v>
      </c>
      <c r="AB2750" s="5">
        <v>58.813000000000002</v>
      </c>
      <c r="AC2750" s="5">
        <v>59.862000000000002</v>
      </c>
      <c r="AD2750" s="5">
        <v>19.257999999999999</v>
      </c>
      <c r="AE2750" s="5">
        <v>21.361000000000001</v>
      </c>
      <c r="AF2750" s="7">
        <v>10164000</v>
      </c>
      <c r="AG2750" s="7">
        <v>10156000</v>
      </c>
      <c r="AH2750" s="7">
        <v>9835000</v>
      </c>
      <c r="AI2750" s="5">
        <v>58.07</v>
      </c>
      <c r="AJ2750" s="7">
        <v>122</v>
      </c>
      <c r="AK2750" s="7">
        <v>5902199</v>
      </c>
      <c r="AL2750" s="6">
        <v>197.72366600000001</v>
      </c>
      <c r="AM2750" s="7">
        <v>7195035</v>
      </c>
      <c r="AN2750" s="5">
        <v>70.794889999999995</v>
      </c>
    </row>
    <row r="2751" spans="1:40" x14ac:dyDescent="0.3">
      <c r="A2751" s="4" t="s">
        <v>2800</v>
      </c>
      <c r="B2751" s="2">
        <v>100882</v>
      </c>
      <c r="C2751" s="1" t="s">
        <v>54</v>
      </c>
      <c r="D2751" s="5">
        <v>285.16357412000002</v>
      </c>
      <c r="E2751" s="6" t="s">
        <v>42</v>
      </c>
      <c r="F2751" s="6">
        <v>388.32657399999999</v>
      </c>
      <c r="G2751" s="5">
        <v>0.32</v>
      </c>
      <c r="H2751" s="5">
        <v>13.016</v>
      </c>
      <c r="I2751" s="5">
        <v>0.32</v>
      </c>
      <c r="J2751" s="5">
        <v>13.016</v>
      </c>
      <c r="K2751" s="5">
        <v>1.2757636353403601</v>
      </c>
      <c r="L2751" s="5">
        <v>1.03465275629229</v>
      </c>
      <c r="M2751" s="5">
        <v>9.1404490000000003</v>
      </c>
      <c r="N2751" s="5" t="s">
        <v>42</v>
      </c>
      <c r="O2751" s="5" t="s">
        <v>42</v>
      </c>
      <c r="P2751" s="5" t="s">
        <v>42</v>
      </c>
      <c r="Q2751" s="5" t="s">
        <v>42</v>
      </c>
      <c r="R2751" s="5" t="s">
        <v>42</v>
      </c>
      <c r="S2751" s="1" t="s">
        <v>49</v>
      </c>
      <c r="T2751" s="7">
        <v>113517</v>
      </c>
      <c r="U2751" s="7">
        <v>115697</v>
      </c>
      <c r="V2751" s="7">
        <v>102479</v>
      </c>
      <c r="W2751" s="7">
        <v>78557</v>
      </c>
      <c r="X2751" s="7">
        <v>112613</v>
      </c>
      <c r="Y2751" s="7">
        <v>113329</v>
      </c>
      <c r="Z2751" s="7">
        <v>113431</v>
      </c>
      <c r="AA2751" s="7">
        <v>113517</v>
      </c>
      <c r="AB2751" s="5" t="s">
        <v>42</v>
      </c>
      <c r="AC2751" s="5" t="s">
        <v>42</v>
      </c>
      <c r="AD2751" s="5" t="s">
        <v>42</v>
      </c>
      <c r="AE2751" s="5" t="s">
        <v>42</v>
      </c>
      <c r="AF2751" s="7">
        <v>17554884</v>
      </c>
      <c r="AG2751" s="7">
        <v>17538611</v>
      </c>
      <c r="AH2751" s="7">
        <v>17567983</v>
      </c>
      <c r="AI2751" s="5">
        <v>42.83</v>
      </c>
      <c r="AJ2751" s="7">
        <v>112</v>
      </c>
      <c r="AK2751" s="7">
        <v>7507398</v>
      </c>
      <c r="AL2751" s="6">
        <v>122.145365</v>
      </c>
      <c r="AM2751" s="7">
        <v>13817649</v>
      </c>
      <c r="AN2751" s="5">
        <v>78.836560000000006</v>
      </c>
    </row>
    <row r="2752" spans="1:40" x14ac:dyDescent="0.3">
      <c r="A2752" s="4" t="s">
        <v>2801</v>
      </c>
      <c r="B2752" s="2">
        <v>5720636</v>
      </c>
      <c r="C2752" s="1" t="s">
        <v>54</v>
      </c>
      <c r="D2752" s="5">
        <v>274.9664404948</v>
      </c>
      <c r="E2752" s="6">
        <v>244.74843999999999</v>
      </c>
      <c r="F2752" s="6" t="s">
        <v>42</v>
      </c>
      <c r="G2752" s="8">
        <v>4.4569999999999999</v>
      </c>
      <c r="H2752" s="5">
        <v>2.29962</v>
      </c>
      <c r="I2752" s="8">
        <v>4.4569999999999999</v>
      </c>
      <c r="J2752" s="5">
        <v>2.29962</v>
      </c>
      <c r="K2752" s="5">
        <v>0.78764780999999995</v>
      </c>
      <c r="L2752" s="5">
        <v>0.78764780999999995</v>
      </c>
      <c r="M2752" s="5" t="s">
        <v>42</v>
      </c>
      <c r="N2752" s="5" t="s">
        <v>42</v>
      </c>
      <c r="O2752" s="5" t="s">
        <v>42</v>
      </c>
      <c r="P2752" s="5">
        <v>39.298938</v>
      </c>
      <c r="Q2752" s="5" t="s">
        <v>42</v>
      </c>
      <c r="R2752" s="5" t="s">
        <v>42</v>
      </c>
      <c r="S2752" s="1" t="s">
        <v>66</v>
      </c>
      <c r="T2752" s="7">
        <v>5426.0510000000004</v>
      </c>
      <c r="U2752" s="7">
        <v>5200.5069999999996</v>
      </c>
      <c r="V2752" s="7">
        <v>3981.386</v>
      </c>
      <c r="W2752" s="7">
        <v>3486.5309999999999</v>
      </c>
      <c r="X2752" s="7">
        <v>6227.8639999999996</v>
      </c>
      <c r="Y2752" s="7">
        <v>5826.9570000000003</v>
      </c>
      <c r="Z2752" s="7">
        <v>5426.0510000000004</v>
      </c>
      <c r="AA2752" s="7">
        <v>5187.0550000000003</v>
      </c>
      <c r="AB2752" s="8">
        <v>100</v>
      </c>
      <c r="AC2752" s="8">
        <v>100</v>
      </c>
      <c r="AD2752" s="5" t="s">
        <v>42</v>
      </c>
      <c r="AE2752" s="5" t="s">
        <v>42</v>
      </c>
      <c r="AF2752" s="7">
        <v>7190985</v>
      </c>
      <c r="AG2752" s="7">
        <v>7190985</v>
      </c>
      <c r="AH2752" s="7">
        <v>7470494</v>
      </c>
      <c r="AI2752" s="5">
        <v>90.76</v>
      </c>
      <c r="AJ2752" s="7">
        <v>37</v>
      </c>
      <c r="AK2752" s="7">
        <v>6526189</v>
      </c>
      <c r="AL2752" s="6">
        <v>248.64845299999999</v>
      </c>
      <c r="AM2752" s="7" t="s">
        <v>42</v>
      </c>
      <c r="AN2752" s="5" t="s">
        <v>42</v>
      </c>
    </row>
    <row r="2753" spans="1:40" x14ac:dyDescent="0.3">
      <c r="A2753" s="4" t="s">
        <v>2802</v>
      </c>
      <c r="B2753" s="2">
        <v>4914439</v>
      </c>
      <c r="C2753" s="1" t="s">
        <v>41</v>
      </c>
      <c r="D2753" s="5">
        <v>283.8375805</v>
      </c>
      <c r="E2753" s="6">
        <v>345.33157999999997</v>
      </c>
      <c r="F2753" s="6" t="s">
        <v>42</v>
      </c>
      <c r="G2753" s="5">
        <v>0.74</v>
      </c>
      <c r="H2753" s="5">
        <v>21.808723000000001</v>
      </c>
      <c r="I2753" s="5">
        <v>0.74</v>
      </c>
      <c r="J2753" s="5">
        <v>21.808723000000001</v>
      </c>
      <c r="K2753" s="5">
        <v>1.8343374499999998</v>
      </c>
      <c r="L2753" s="5">
        <v>1.8343374499999998</v>
      </c>
      <c r="M2753" s="5">
        <v>8.75502</v>
      </c>
      <c r="N2753" s="5" t="s">
        <v>42</v>
      </c>
      <c r="O2753" s="5" t="s">
        <v>42</v>
      </c>
      <c r="P2753" s="5">
        <v>0.81801900000000005</v>
      </c>
      <c r="Q2753" s="5">
        <v>9.4177920000000004</v>
      </c>
      <c r="R2753" s="5">
        <v>9.4177920000000004</v>
      </c>
      <c r="S2753" s="1" t="s">
        <v>47</v>
      </c>
      <c r="T2753" s="7">
        <v>412752</v>
      </c>
      <c r="U2753" s="7">
        <v>393692</v>
      </c>
      <c r="V2753" s="7">
        <v>544282</v>
      </c>
      <c r="W2753" s="7">
        <v>478925</v>
      </c>
      <c r="X2753" s="7">
        <v>422156</v>
      </c>
      <c r="Y2753" s="7">
        <v>412752</v>
      </c>
      <c r="Z2753" s="7">
        <v>407749</v>
      </c>
      <c r="AA2753" s="7">
        <v>399582</v>
      </c>
      <c r="AB2753" s="5">
        <v>21.137</v>
      </c>
      <c r="AC2753" s="5">
        <v>21.603999999999999</v>
      </c>
      <c r="AD2753" s="8">
        <v>5.0389999999999997</v>
      </c>
      <c r="AE2753" s="8">
        <v>5.9020000000000001</v>
      </c>
      <c r="AF2753" s="7">
        <v>5207000</v>
      </c>
      <c r="AG2753" s="7">
        <v>5200000</v>
      </c>
      <c r="AH2753" s="7">
        <v>5203000</v>
      </c>
      <c r="AI2753" s="5">
        <v>46.96</v>
      </c>
      <c r="AJ2753" s="7">
        <v>98</v>
      </c>
      <c r="AK2753" s="7">
        <v>2445887</v>
      </c>
      <c r="AL2753" s="6">
        <v>133.30084099999999</v>
      </c>
      <c r="AM2753" s="7">
        <v>3377061</v>
      </c>
      <c r="AN2753" s="5">
        <v>64.843360000000004</v>
      </c>
    </row>
    <row r="2754" spans="1:40" x14ac:dyDescent="0.3">
      <c r="A2754" s="4" t="s">
        <v>2803</v>
      </c>
      <c r="B2754" s="2">
        <v>4165699</v>
      </c>
      <c r="C2754" s="1" t="s">
        <v>41</v>
      </c>
      <c r="D2754" s="5">
        <v>287.51707249999998</v>
      </c>
      <c r="E2754" s="6" t="s">
        <v>42</v>
      </c>
      <c r="F2754" s="6">
        <v>182.895073</v>
      </c>
      <c r="G2754" s="5">
        <v>0.52</v>
      </c>
      <c r="H2754" s="5">
        <v>11.9408284023669</v>
      </c>
      <c r="I2754" s="5">
        <v>0.52</v>
      </c>
      <c r="J2754" s="5">
        <v>11.9408284023669</v>
      </c>
      <c r="K2754" s="5">
        <v>0.98380111774414902</v>
      </c>
      <c r="L2754" s="5">
        <v>0.98206949300550406</v>
      </c>
      <c r="M2754" s="5">
        <v>7.1156560000000004</v>
      </c>
      <c r="N2754" s="5" t="s">
        <v>42</v>
      </c>
      <c r="O2754" s="5" t="s">
        <v>42</v>
      </c>
      <c r="P2754" s="5" t="s">
        <v>42</v>
      </c>
      <c r="Q2754" s="5" t="s">
        <v>42</v>
      </c>
      <c r="R2754" s="5" t="s">
        <v>42</v>
      </c>
      <c r="S2754" s="1" t="s">
        <v>49</v>
      </c>
      <c r="T2754" s="7">
        <v>99187</v>
      </c>
      <c r="U2754" s="7">
        <v>103979</v>
      </c>
      <c r="V2754" s="7">
        <v>95497</v>
      </c>
      <c r="W2754" s="7">
        <v>77920</v>
      </c>
      <c r="X2754" s="7">
        <v>97917</v>
      </c>
      <c r="Y2754" s="7">
        <v>97529</v>
      </c>
      <c r="Z2754" s="7">
        <v>97683</v>
      </c>
      <c r="AA2754" s="7">
        <v>99187</v>
      </c>
      <c r="AB2754" s="5" t="s">
        <v>42</v>
      </c>
      <c r="AC2754" s="5" t="s">
        <v>42</v>
      </c>
      <c r="AD2754" s="5" t="s">
        <v>42</v>
      </c>
      <c r="AE2754" s="5" t="s">
        <v>42</v>
      </c>
      <c r="AF2754" s="7">
        <v>14266725</v>
      </c>
      <c r="AG2754" s="7">
        <v>14254024</v>
      </c>
      <c r="AH2754" s="7">
        <v>14319014</v>
      </c>
      <c r="AI2754" s="5">
        <v>36.49</v>
      </c>
      <c r="AJ2754" s="7">
        <v>88</v>
      </c>
      <c r="AK2754" s="7">
        <v>5198928</v>
      </c>
      <c r="AL2754" s="6">
        <v>104.914367</v>
      </c>
      <c r="AM2754" s="7">
        <v>10704366</v>
      </c>
      <c r="AN2754" s="5">
        <v>75.130880000000005</v>
      </c>
    </row>
    <row r="2755" spans="1:40" x14ac:dyDescent="0.3">
      <c r="A2755" s="4" t="s">
        <v>2804</v>
      </c>
      <c r="B2755" s="2">
        <v>4964140</v>
      </c>
      <c r="C2755" s="1" t="s">
        <v>54</v>
      </c>
      <c r="D2755" s="5">
        <v>289.44598400000001</v>
      </c>
      <c r="E2755" s="6">
        <v>217.84098399999999</v>
      </c>
      <c r="F2755" s="6" t="s">
        <v>42</v>
      </c>
      <c r="G2755" s="5">
        <v>0.1</v>
      </c>
      <c r="H2755" s="5">
        <v>42.647058999999999</v>
      </c>
      <c r="I2755" s="5">
        <v>0.1</v>
      </c>
      <c r="J2755" s="5">
        <v>42.647058999999999</v>
      </c>
      <c r="K2755" s="5">
        <v>2.9011604599999998</v>
      </c>
      <c r="L2755" s="5">
        <v>2.6440554300000003</v>
      </c>
      <c r="M2755" s="5">
        <v>38.666666999999997</v>
      </c>
      <c r="N2755" s="5" t="s">
        <v>42</v>
      </c>
      <c r="O2755" s="5" t="s">
        <v>42</v>
      </c>
      <c r="P2755" s="5">
        <v>3.7141899999999999</v>
      </c>
      <c r="Q2755" s="5">
        <v>19.186277</v>
      </c>
      <c r="R2755" s="5">
        <v>19.186277</v>
      </c>
      <c r="S2755" s="1" t="s">
        <v>315</v>
      </c>
      <c r="T2755" s="7">
        <v>56004</v>
      </c>
      <c r="U2755" s="7">
        <v>54055</v>
      </c>
      <c r="V2755" s="7">
        <v>53578</v>
      </c>
      <c r="W2755" s="7">
        <v>46276</v>
      </c>
      <c r="X2755" s="7">
        <v>58651</v>
      </c>
      <c r="Y2755" s="7">
        <v>54423</v>
      </c>
      <c r="Z2755" s="7">
        <v>56004</v>
      </c>
      <c r="AA2755" s="7">
        <v>53201</v>
      </c>
      <c r="AB2755" s="5">
        <v>29.523</v>
      </c>
      <c r="AC2755" s="5">
        <v>28.094999999999999</v>
      </c>
      <c r="AD2755" s="5">
        <v>17.661000000000001</v>
      </c>
      <c r="AE2755" s="5">
        <v>18.567</v>
      </c>
      <c r="AF2755" s="7">
        <v>20105790</v>
      </c>
      <c r="AG2755" s="7">
        <v>20253361</v>
      </c>
      <c r="AH2755" s="7">
        <v>20250111</v>
      </c>
      <c r="AI2755" s="5">
        <v>83.95</v>
      </c>
      <c r="AJ2755" s="7">
        <v>136</v>
      </c>
      <c r="AK2755" s="7">
        <v>16758852</v>
      </c>
      <c r="AL2755" s="6">
        <v>243.003354</v>
      </c>
      <c r="AM2755" s="7">
        <v>18681929</v>
      </c>
      <c r="AN2755" s="5">
        <v>93.588440000000006</v>
      </c>
    </row>
    <row r="2756" spans="1:40" x14ac:dyDescent="0.3">
      <c r="A2756" s="4" t="s">
        <v>2805</v>
      </c>
      <c r="B2756" s="2">
        <v>5721906</v>
      </c>
      <c r="C2756" s="1" t="s">
        <v>54</v>
      </c>
      <c r="D2756" s="5">
        <v>294.77005680000002</v>
      </c>
      <c r="E2756" s="6">
        <v>361.77005600000001</v>
      </c>
      <c r="F2756" s="6" t="s">
        <v>42</v>
      </c>
      <c r="G2756" s="8">
        <v>1.0549999999999999</v>
      </c>
      <c r="H2756" s="5">
        <v>4.6436289999999998</v>
      </c>
      <c r="I2756" s="8">
        <v>1.0549999999999999</v>
      </c>
      <c r="J2756" s="5">
        <v>4.6436289999999998</v>
      </c>
      <c r="K2756" s="5">
        <v>1.05282488</v>
      </c>
      <c r="L2756" s="5">
        <v>1.05282488</v>
      </c>
      <c r="M2756" s="5">
        <v>16.522573999999999</v>
      </c>
      <c r="N2756" s="5" t="s">
        <v>42</v>
      </c>
      <c r="O2756" s="5" t="s">
        <v>42</v>
      </c>
      <c r="P2756" s="5">
        <v>36.462342</v>
      </c>
      <c r="Q2756" s="5" t="s">
        <v>42</v>
      </c>
      <c r="R2756" s="5" t="s">
        <v>42</v>
      </c>
      <c r="S2756" s="1" t="s">
        <v>82</v>
      </c>
      <c r="T2756" s="7">
        <v>7034.8040000000001</v>
      </c>
      <c r="U2756" s="7">
        <v>10873.438</v>
      </c>
      <c r="V2756" s="7">
        <v>13823.332</v>
      </c>
      <c r="W2756" s="7">
        <v>13377.437</v>
      </c>
      <c r="X2756" s="7">
        <v>9921.7450000000008</v>
      </c>
      <c r="Y2756" s="7">
        <v>8478.2749999999996</v>
      </c>
      <c r="Z2756" s="7">
        <v>7034.8040000000001</v>
      </c>
      <c r="AA2756" s="7">
        <v>8368.9940000000006</v>
      </c>
      <c r="AB2756" s="8">
        <v>100</v>
      </c>
      <c r="AC2756" s="8">
        <v>100</v>
      </c>
      <c r="AD2756" s="5" t="s">
        <v>42</v>
      </c>
      <c r="AE2756" s="5" t="s">
        <v>42</v>
      </c>
      <c r="AF2756" s="7">
        <v>17137794</v>
      </c>
      <c r="AG2756" s="7">
        <v>17137794</v>
      </c>
      <c r="AH2756" s="7">
        <v>17137794</v>
      </c>
      <c r="AI2756" s="5">
        <v>31.48</v>
      </c>
      <c r="AJ2756" s="7">
        <v>44</v>
      </c>
      <c r="AK2756" s="7">
        <v>5395541</v>
      </c>
      <c r="AL2756" s="6">
        <v>92.803304999999995</v>
      </c>
      <c r="AM2756" s="7" t="s">
        <v>42</v>
      </c>
      <c r="AN2756" s="5" t="s">
        <v>42</v>
      </c>
    </row>
    <row r="2757" spans="1:40" x14ac:dyDescent="0.3">
      <c r="A2757" s="4" t="s">
        <v>2806</v>
      </c>
      <c r="B2757" s="2">
        <v>4282812</v>
      </c>
      <c r="C2757" s="1" t="s">
        <v>54</v>
      </c>
      <c r="D2757" s="5">
        <v>307.53163265000001</v>
      </c>
      <c r="E2757" s="6">
        <v>282.57163200000002</v>
      </c>
      <c r="F2757" s="6" t="s">
        <v>42</v>
      </c>
      <c r="G2757" s="5" t="s">
        <v>42</v>
      </c>
      <c r="H2757" s="5" t="s">
        <v>42</v>
      </c>
      <c r="I2757" s="5" t="s">
        <v>42</v>
      </c>
      <c r="J2757" s="5" t="s">
        <v>42</v>
      </c>
      <c r="K2757" s="5">
        <v>1.2644929500000002</v>
      </c>
      <c r="L2757" s="5">
        <v>0.93016737000000005</v>
      </c>
      <c r="M2757" s="5">
        <v>15.921863999999999</v>
      </c>
      <c r="N2757" s="5" t="s">
        <v>42</v>
      </c>
      <c r="O2757" s="5" t="s">
        <v>42</v>
      </c>
      <c r="P2757" s="5">
        <v>0.87376100000000001</v>
      </c>
      <c r="Q2757" s="5">
        <v>5.6727619999999996</v>
      </c>
      <c r="R2757" s="5">
        <v>5.6727619999999996</v>
      </c>
      <c r="S2757" s="1" t="s">
        <v>49</v>
      </c>
      <c r="T2757" s="7">
        <v>355048</v>
      </c>
      <c r="U2757" s="7">
        <v>362580</v>
      </c>
      <c r="V2757" s="7">
        <v>317919</v>
      </c>
      <c r="W2757" s="7">
        <v>269812</v>
      </c>
      <c r="X2757" s="7">
        <v>323397</v>
      </c>
      <c r="Y2757" s="7">
        <v>333524</v>
      </c>
      <c r="Z2757" s="7">
        <v>346967</v>
      </c>
      <c r="AA2757" s="7">
        <v>355048</v>
      </c>
      <c r="AB2757" s="5">
        <v>42.438000000000002</v>
      </c>
      <c r="AC2757" s="8">
        <v>42</v>
      </c>
      <c r="AD2757" s="8">
        <v>16.489999999999998</v>
      </c>
      <c r="AE2757" s="8">
        <v>13</v>
      </c>
      <c r="AF2757" s="7">
        <v>13238555</v>
      </c>
      <c r="AG2757" s="7">
        <v>13254903</v>
      </c>
      <c r="AH2757" s="7">
        <v>13533183</v>
      </c>
      <c r="AI2757" s="5">
        <v>86.05</v>
      </c>
      <c r="AJ2757" s="7">
        <v>168</v>
      </c>
      <c r="AK2757" s="7">
        <v>11391322</v>
      </c>
      <c r="AL2757" s="6">
        <v>264.62040999999999</v>
      </c>
      <c r="AM2757" s="7">
        <v>11813211</v>
      </c>
      <c r="AN2757" s="5">
        <v>89.23339</v>
      </c>
    </row>
    <row r="2758" spans="1:40" x14ac:dyDescent="0.3">
      <c r="A2758" s="4" t="s">
        <v>2807</v>
      </c>
      <c r="B2758" s="2">
        <v>5720653</v>
      </c>
      <c r="C2758" s="1" t="s">
        <v>54</v>
      </c>
      <c r="D2758" s="5">
        <v>286.19212089000001</v>
      </c>
      <c r="E2758" s="6">
        <v>393.92833999999999</v>
      </c>
      <c r="F2758" s="6" t="s">
        <v>42</v>
      </c>
      <c r="G2758" s="5">
        <v>9.6000000000000002E-2</v>
      </c>
      <c r="H2758" s="5">
        <v>24.743590000000001</v>
      </c>
      <c r="I2758" s="5">
        <v>9.6000000000000002E-2</v>
      </c>
      <c r="J2758" s="5">
        <v>24.743590000000001</v>
      </c>
      <c r="K2758" s="5">
        <v>0.88369962999999996</v>
      </c>
      <c r="L2758" s="5">
        <v>0.88369962999999996</v>
      </c>
      <c r="M2758" s="5">
        <v>48.655462</v>
      </c>
      <c r="N2758" s="5" t="s">
        <v>42</v>
      </c>
      <c r="O2758" s="5" t="s">
        <v>42</v>
      </c>
      <c r="P2758" s="5">
        <v>18.354541000000001</v>
      </c>
      <c r="Q2758" s="5" t="s">
        <v>42</v>
      </c>
      <c r="R2758" s="5" t="s">
        <v>42</v>
      </c>
      <c r="S2758" s="1" t="s">
        <v>82</v>
      </c>
      <c r="T2758" s="7">
        <v>20427.716</v>
      </c>
      <c r="U2758" s="7">
        <v>21584.398000000001</v>
      </c>
      <c r="V2758" s="7">
        <v>22740.026999999998</v>
      </c>
      <c r="W2758" s="7">
        <v>25549.097000000002</v>
      </c>
      <c r="X2758" s="7">
        <v>21462.172999999999</v>
      </c>
      <c r="Y2758" s="7">
        <v>20944.945</v>
      </c>
      <c r="Z2758" s="7">
        <v>20427.716</v>
      </c>
      <c r="AA2758" s="7">
        <v>20602.225999999999</v>
      </c>
      <c r="AB2758" s="8">
        <v>100</v>
      </c>
      <c r="AC2758" s="8">
        <v>100</v>
      </c>
      <c r="AD2758" s="5" t="s">
        <v>42</v>
      </c>
      <c r="AE2758" s="5" t="s">
        <v>42</v>
      </c>
      <c r="AF2758" s="7">
        <v>49428691</v>
      </c>
      <c r="AG2758" s="7">
        <v>49428691</v>
      </c>
      <c r="AH2758" s="7">
        <v>49428691</v>
      </c>
      <c r="AI2758" s="5">
        <v>37.380000000000003</v>
      </c>
      <c r="AJ2758" s="7">
        <v>106</v>
      </c>
      <c r="AK2758" s="7">
        <v>18475582</v>
      </c>
      <c r="AL2758" s="6">
        <v>106.973619</v>
      </c>
      <c r="AM2758" s="7" t="s">
        <v>42</v>
      </c>
      <c r="AN2758" s="5" t="s">
        <v>42</v>
      </c>
    </row>
    <row r="2759" spans="1:40" x14ac:dyDescent="0.3">
      <c r="A2759" s="4" t="s">
        <v>2808</v>
      </c>
      <c r="B2759" s="2">
        <v>5721280</v>
      </c>
      <c r="C2759" s="1" t="s">
        <v>54</v>
      </c>
      <c r="D2759" s="5">
        <v>277.16573799999998</v>
      </c>
      <c r="E2759" s="6">
        <v>436.75438800000001</v>
      </c>
      <c r="F2759" s="6" t="s">
        <v>42</v>
      </c>
      <c r="G2759" s="5">
        <v>0.111</v>
      </c>
      <c r="H2759" s="5">
        <v>21.314741000000001</v>
      </c>
      <c r="I2759" s="5">
        <v>0.111</v>
      </c>
      <c r="J2759" s="5">
        <v>21.314741000000001</v>
      </c>
      <c r="K2759" s="5">
        <v>0.84338299000000005</v>
      </c>
      <c r="L2759" s="5">
        <v>0.84338299000000005</v>
      </c>
      <c r="M2759" s="5">
        <v>7.9494800000000003</v>
      </c>
      <c r="N2759" s="5" t="s">
        <v>42</v>
      </c>
      <c r="O2759" s="5" t="s">
        <v>42</v>
      </c>
      <c r="P2759" s="5">
        <v>19.29552</v>
      </c>
      <c r="Q2759" s="5" t="s">
        <v>42</v>
      </c>
      <c r="R2759" s="5" t="s">
        <v>42</v>
      </c>
      <c r="S2759" s="1" t="s">
        <v>80</v>
      </c>
      <c r="T2759" s="7">
        <v>22635.014999999999</v>
      </c>
      <c r="U2759" s="7">
        <v>23121.069</v>
      </c>
      <c r="V2759" s="7">
        <v>23242.304</v>
      </c>
      <c r="W2759" s="7">
        <v>24677.773000000001</v>
      </c>
      <c r="X2759" s="7">
        <v>22635.014999999999</v>
      </c>
      <c r="Y2759" s="7">
        <v>22690.481</v>
      </c>
      <c r="Z2759" s="7">
        <v>22745.947</v>
      </c>
      <c r="AA2759" s="7">
        <v>22933.508000000002</v>
      </c>
      <c r="AB2759" s="8">
        <v>100</v>
      </c>
      <c r="AC2759" s="8">
        <v>100</v>
      </c>
      <c r="AD2759" s="5" t="s">
        <v>42</v>
      </c>
      <c r="AE2759" s="5" t="s">
        <v>42</v>
      </c>
      <c r="AF2759" s="7">
        <v>25903340</v>
      </c>
      <c r="AG2759" s="7">
        <v>25903340</v>
      </c>
      <c r="AH2759" s="7">
        <v>26230724</v>
      </c>
      <c r="AI2759" s="5">
        <v>29.89</v>
      </c>
      <c r="AJ2759" s="7">
        <v>62</v>
      </c>
      <c r="AK2759" s="7">
        <v>7742262</v>
      </c>
      <c r="AL2759" s="6">
        <v>82.842202999999998</v>
      </c>
      <c r="AM2759" s="7" t="s">
        <v>42</v>
      </c>
      <c r="AN2759" s="5" t="s">
        <v>42</v>
      </c>
    </row>
    <row r="2760" spans="1:40" x14ac:dyDescent="0.3">
      <c r="A2760" s="4" t="s">
        <v>2809</v>
      </c>
      <c r="B2760" s="2">
        <v>27861906</v>
      </c>
      <c r="C2760" s="1" t="s">
        <v>54</v>
      </c>
      <c r="D2760" s="5">
        <v>305.76629012000001</v>
      </c>
      <c r="E2760" s="6">
        <v>-388.47577999999999</v>
      </c>
      <c r="F2760" s="6" t="s">
        <v>42</v>
      </c>
      <c r="G2760" s="5">
        <v>-1.6752145791908996E-2</v>
      </c>
      <c r="H2760" s="5" t="s">
        <v>799</v>
      </c>
      <c r="I2760" s="5">
        <v>-1.6752145791908996E-2</v>
      </c>
      <c r="J2760" s="5" t="s">
        <v>799</v>
      </c>
      <c r="K2760" s="5">
        <v>0.57183852999999996</v>
      </c>
      <c r="L2760" s="5">
        <v>0.54725193999999999</v>
      </c>
      <c r="M2760" s="5" t="s">
        <v>42</v>
      </c>
      <c r="N2760" s="5" t="s">
        <v>42</v>
      </c>
      <c r="O2760" s="5" t="s">
        <v>42</v>
      </c>
      <c r="P2760" s="5" t="s">
        <v>799</v>
      </c>
      <c r="Q2760" s="5">
        <v>4.7256830000000001</v>
      </c>
      <c r="R2760" s="5">
        <v>4.7256830000000001</v>
      </c>
      <c r="S2760" s="1" t="s">
        <v>49</v>
      </c>
      <c r="T2760" s="7">
        <v>593368.39053726348</v>
      </c>
      <c r="U2760" s="7">
        <v>536562.5869045842</v>
      </c>
      <c r="V2760" s="7">
        <v>458797.72561337939</v>
      </c>
      <c r="W2760" s="7">
        <v>196111.60727229886</v>
      </c>
      <c r="X2760" s="7">
        <v>538539.72404791391</v>
      </c>
      <c r="Y2760" s="7">
        <v>561555.33784218261</v>
      </c>
      <c r="Z2760" s="7">
        <v>581486.37233406701</v>
      </c>
      <c r="AA2760" s="7">
        <v>593368.39053726348</v>
      </c>
      <c r="AB2760" s="5">
        <v>54.677999999999997</v>
      </c>
      <c r="AC2760" s="5">
        <v>59.651000000000003</v>
      </c>
      <c r="AD2760" s="5">
        <v>-24.943000000000001</v>
      </c>
      <c r="AE2760" s="8">
        <v>-16.670000000000002</v>
      </c>
      <c r="AF2760" s="7">
        <v>92436385</v>
      </c>
      <c r="AG2760" s="7">
        <v>95471165</v>
      </c>
      <c r="AH2760" s="7">
        <v>99247256</v>
      </c>
      <c r="AI2760" s="5">
        <v>25.25</v>
      </c>
      <c r="AJ2760" s="7">
        <v>57</v>
      </c>
      <c r="AK2760" s="7">
        <v>21322108</v>
      </c>
      <c r="AL2760" s="6">
        <v>77.186030000000002</v>
      </c>
      <c r="AM2760" s="7">
        <v>38225773</v>
      </c>
      <c r="AN2760" s="5">
        <v>45.260429999999999</v>
      </c>
    </row>
    <row r="2761" spans="1:40" x14ac:dyDescent="0.3">
      <c r="A2761" s="4" t="s">
        <v>2810</v>
      </c>
      <c r="B2761" s="2">
        <v>4662077</v>
      </c>
      <c r="C2761" s="1" t="s">
        <v>41</v>
      </c>
      <c r="D2761" s="5">
        <v>305.07213782000002</v>
      </c>
      <c r="E2761" s="6">
        <v>335.108137</v>
      </c>
      <c r="F2761" s="6" t="s">
        <v>42</v>
      </c>
      <c r="G2761" s="5">
        <v>8.5999999999999993E-2</v>
      </c>
      <c r="H2761" s="5">
        <v>250.13157899999999</v>
      </c>
      <c r="I2761" s="5">
        <v>8.5999999999999993E-2</v>
      </c>
      <c r="J2761" s="5">
        <v>250.13157899999999</v>
      </c>
      <c r="K2761" s="5">
        <v>6.5778546700000007</v>
      </c>
      <c r="L2761" s="5">
        <v>5.1911523800000001</v>
      </c>
      <c r="M2761" s="5">
        <v>7.405532</v>
      </c>
      <c r="N2761" s="5" t="s">
        <v>42</v>
      </c>
      <c r="O2761" s="5" t="s">
        <v>42</v>
      </c>
      <c r="P2761" s="5">
        <v>1.2713380000000001</v>
      </c>
      <c r="Q2761" s="5">
        <v>16.533853000000001</v>
      </c>
      <c r="R2761" s="5">
        <v>16.533853000000001</v>
      </c>
      <c r="S2761" s="1" t="s">
        <v>49</v>
      </c>
      <c r="T2761" s="7">
        <v>222934</v>
      </c>
      <c r="U2761" s="7">
        <v>197168</v>
      </c>
      <c r="V2761" s="7">
        <v>224127</v>
      </c>
      <c r="W2761" s="7">
        <v>165251</v>
      </c>
      <c r="X2761" s="7">
        <v>263587</v>
      </c>
      <c r="Y2761" s="7">
        <v>243250</v>
      </c>
      <c r="Z2761" s="7">
        <v>234607</v>
      </c>
      <c r="AA2761" s="7">
        <v>222934</v>
      </c>
      <c r="AB2761" s="5">
        <v>45.957999999999998</v>
      </c>
      <c r="AC2761" s="5">
        <v>46.030999999999999</v>
      </c>
      <c r="AD2761" s="5">
        <v>-1.599</v>
      </c>
      <c r="AE2761" s="8">
        <v>5.6180000000000003</v>
      </c>
      <c r="AF2761" s="7">
        <v>16224237</v>
      </c>
      <c r="AG2761" s="7">
        <v>16375138</v>
      </c>
      <c r="AH2761" s="7">
        <v>15541093</v>
      </c>
      <c r="AI2761" s="5">
        <v>68.510000000000005</v>
      </c>
      <c r="AJ2761" s="7">
        <v>105</v>
      </c>
      <c r="AK2761" s="7">
        <v>10994335</v>
      </c>
      <c r="AL2761" s="6">
        <v>209.002308</v>
      </c>
      <c r="AM2761" s="7">
        <v>12759732</v>
      </c>
      <c r="AN2761" s="5">
        <v>79.509889999999999</v>
      </c>
    </row>
    <row r="2762" spans="1:40" x14ac:dyDescent="0.3">
      <c r="A2762" s="4" t="s">
        <v>2811</v>
      </c>
      <c r="B2762" s="2">
        <v>5721399</v>
      </c>
      <c r="C2762" s="1" t="s">
        <v>54</v>
      </c>
      <c r="D2762" s="5">
        <v>294.04242777000002</v>
      </c>
      <c r="E2762" s="6">
        <v>361.34642700000001</v>
      </c>
      <c r="F2762" s="6" t="s">
        <v>42</v>
      </c>
      <c r="G2762" s="5">
        <v>0.106</v>
      </c>
      <c r="H2762" s="5">
        <v>9.0326090000000008</v>
      </c>
      <c r="I2762" s="5">
        <v>0.106</v>
      </c>
      <c r="J2762" s="5">
        <v>9.0326090000000008</v>
      </c>
      <c r="K2762" s="5">
        <v>1.0606253999999999</v>
      </c>
      <c r="L2762" s="5">
        <v>1.0606253999999999</v>
      </c>
      <c r="M2762" s="5">
        <v>6.4568760000000003</v>
      </c>
      <c r="N2762" s="5" t="s">
        <v>42</v>
      </c>
      <c r="O2762" s="5" t="s">
        <v>42</v>
      </c>
      <c r="P2762" s="5">
        <v>9.252008</v>
      </c>
      <c r="Q2762" s="5" t="s">
        <v>42</v>
      </c>
      <c r="R2762" s="5" t="s">
        <v>42</v>
      </c>
      <c r="S2762" s="1" t="s">
        <v>47</v>
      </c>
      <c r="T2762" s="7">
        <v>39056</v>
      </c>
      <c r="U2762" s="7">
        <v>40471</v>
      </c>
      <c r="V2762" s="7">
        <v>34360.360999999997</v>
      </c>
      <c r="W2762" s="7">
        <v>35494</v>
      </c>
      <c r="X2762" s="7">
        <v>39056</v>
      </c>
      <c r="Y2762" s="7">
        <v>40051.5</v>
      </c>
      <c r="Z2762" s="7">
        <v>41047</v>
      </c>
      <c r="AA2762" s="7">
        <v>40759</v>
      </c>
      <c r="AB2762" s="8">
        <v>100</v>
      </c>
      <c r="AC2762" s="8">
        <v>100</v>
      </c>
      <c r="AD2762" s="5" t="s">
        <v>42</v>
      </c>
      <c r="AE2762" s="5" t="s">
        <v>42</v>
      </c>
      <c r="AF2762" s="7">
        <v>40763000</v>
      </c>
      <c r="AG2762" s="7">
        <v>40763000</v>
      </c>
      <c r="AH2762" s="7">
        <v>38169000</v>
      </c>
      <c r="AI2762" s="5">
        <v>64.92</v>
      </c>
      <c r="AJ2762" s="7">
        <v>70</v>
      </c>
      <c r="AK2762" s="7">
        <v>26464645</v>
      </c>
      <c r="AL2762" s="6">
        <v>219.921199</v>
      </c>
      <c r="AM2762" s="7">
        <v>25561579</v>
      </c>
      <c r="AN2762" s="8">
        <v>100</v>
      </c>
    </row>
    <row r="2763" spans="1:40" x14ac:dyDescent="0.3">
      <c r="A2763" s="4" t="s">
        <v>2812</v>
      </c>
      <c r="B2763" s="2">
        <v>4910368</v>
      </c>
      <c r="C2763" s="1" t="s">
        <v>54</v>
      </c>
      <c r="D2763" s="5">
        <v>298.51349008</v>
      </c>
      <c r="E2763" s="6">
        <v>719.13248999999996</v>
      </c>
      <c r="F2763" s="6" t="s">
        <v>42</v>
      </c>
      <c r="G2763" s="5">
        <v>1.87</v>
      </c>
      <c r="H2763" s="5" t="s">
        <v>799</v>
      </c>
      <c r="I2763" s="5">
        <v>1.87</v>
      </c>
      <c r="J2763" s="5" t="s">
        <v>799</v>
      </c>
      <c r="K2763" s="5">
        <v>2.2526219800000002</v>
      </c>
      <c r="L2763" s="5">
        <v>1.31628031</v>
      </c>
      <c r="M2763" s="5" t="s">
        <v>799</v>
      </c>
      <c r="N2763" s="5" t="s">
        <v>42</v>
      </c>
      <c r="O2763" s="5" t="s">
        <v>42</v>
      </c>
      <c r="P2763" s="5">
        <v>0.46153</v>
      </c>
      <c r="Q2763" s="5">
        <v>2.7917070000000002</v>
      </c>
      <c r="R2763" s="5">
        <v>2.7917070000000002</v>
      </c>
      <c r="S2763" s="1" t="s">
        <v>152</v>
      </c>
      <c r="T2763" s="7">
        <v>1567135</v>
      </c>
      <c r="U2763" s="7">
        <v>1543208</v>
      </c>
      <c r="V2763" s="7">
        <v>1495734</v>
      </c>
      <c r="W2763" s="7">
        <v>1406516</v>
      </c>
      <c r="X2763" s="7">
        <v>1558148</v>
      </c>
      <c r="Y2763" s="7">
        <v>1566405</v>
      </c>
      <c r="Z2763" s="7">
        <v>1567135</v>
      </c>
      <c r="AA2763" s="7">
        <v>1573060</v>
      </c>
      <c r="AB2763" s="5">
        <v>22.765999999999998</v>
      </c>
      <c r="AC2763" s="5">
        <v>22.766999999999999</v>
      </c>
      <c r="AD2763" s="8">
        <v>2.97</v>
      </c>
      <c r="AE2763" s="8">
        <v>4.3630000000000004</v>
      </c>
      <c r="AF2763" s="7">
        <v>27286000</v>
      </c>
      <c r="AG2763" s="7">
        <v>26208036</v>
      </c>
      <c r="AH2763" s="7">
        <v>531370</v>
      </c>
      <c r="AI2763" s="5">
        <v>16.59</v>
      </c>
      <c r="AJ2763" s="7">
        <v>52</v>
      </c>
      <c r="AK2763" s="7">
        <v>5013545</v>
      </c>
      <c r="AL2763" s="6">
        <v>49.533824000000003</v>
      </c>
      <c r="AM2763" s="7">
        <v>15356135</v>
      </c>
      <c r="AN2763" s="5">
        <v>50.824710000000003</v>
      </c>
    </row>
    <row r="2764" spans="1:40" x14ac:dyDescent="0.3">
      <c r="A2764" s="4" t="s">
        <v>2813</v>
      </c>
      <c r="B2764" s="2">
        <v>7690857</v>
      </c>
      <c r="C2764" s="1" t="s">
        <v>54</v>
      </c>
      <c r="D2764" s="5">
        <v>229.91154245999999</v>
      </c>
      <c r="E2764" s="6">
        <v>516.596542</v>
      </c>
      <c r="F2764" s="6">
        <v>1619.5055050000001</v>
      </c>
      <c r="G2764" s="5">
        <v>0.57999999999999996</v>
      </c>
      <c r="H2764" s="5">
        <v>5.520391</v>
      </c>
      <c r="I2764" s="5">
        <v>0.57999999999999996</v>
      </c>
      <c r="J2764" s="5">
        <v>5.520391</v>
      </c>
      <c r="K2764" s="5">
        <v>5.3831814399999995</v>
      </c>
      <c r="L2764" s="5">
        <v>3.3596173700000005</v>
      </c>
      <c r="M2764" s="5">
        <v>7.2903229999999999</v>
      </c>
      <c r="N2764" s="5" t="s">
        <v>42</v>
      </c>
      <c r="O2764" s="5">
        <v>8.6341587877569292</v>
      </c>
      <c r="P2764" s="5">
        <v>0.57063299999999995</v>
      </c>
      <c r="Q2764" s="5">
        <v>4.2196980000000002</v>
      </c>
      <c r="R2764" s="5">
        <v>4.2196980000000002</v>
      </c>
      <c r="S2764" s="1" t="s">
        <v>49</v>
      </c>
      <c r="T2764" s="7">
        <v>764631</v>
      </c>
      <c r="U2764" s="7">
        <v>755353</v>
      </c>
      <c r="V2764" s="7">
        <v>518863</v>
      </c>
      <c r="W2764" s="7" t="s">
        <v>42</v>
      </c>
      <c r="X2764" s="7">
        <v>905304</v>
      </c>
      <c r="Y2764" s="7">
        <v>825107</v>
      </c>
      <c r="Z2764" s="7">
        <v>785696</v>
      </c>
      <c r="AA2764" s="7">
        <v>764631</v>
      </c>
      <c r="AB2764" s="5">
        <v>28.292000000000002</v>
      </c>
      <c r="AC2764" s="5">
        <v>26.535</v>
      </c>
      <c r="AD2764" s="5">
        <v>16.343</v>
      </c>
      <c r="AE2764" s="5">
        <v>13.297000000000001</v>
      </c>
      <c r="AF2764" s="7">
        <v>8846154</v>
      </c>
      <c r="AG2764" s="7">
        <v>8846154</v>
      </c>
      <c r="AH2764" s="7">
        <v>113711</v>
      </c>
      <c r="AI2764" s="5">
        <v>111.14</v>
      </c>
      <c r="AJ2764" s="7">
        <v>86</v>
      </c>
      <c r="AK2764" s="7">
        <v>9831249</v>
      </c>
      <c r="AL2764" s="6">
        <v>255.514161</v>
      </c>
      <c r="AM2764" s="7">
        <v>8832549</v>
      </c>
      <c r="AN2764" s="8">
        <v>99.846199999999996</v>
      </c>
    </row>
    <row r="2765" spans="1:40" x14ac:dyDescent="0.3">
      <c r="A2765" s="4" t="s">
        <v>2814</v>
      </c>
      <c r="B2765" s="2">
        <v>7717974</v>
      </c>
      <c r="C2765" s="1" t="s">
        <v>41</v>
      </c>
      <c r="D2765" s="5">
        <v>181.79685888</v>
      </c>
      <c r="E2765" s="6">
        <v>566.57785799999999</v>
      </c>
      <c r="F2765" s="6" t="s">
        <v>42</v>
      </c>
      <c r="G2765" s="5">
        <v>-3.6179999999999999</v>
      </c>
      <c r="H2765" s="5" t="s">
        <v>799</v>
      </c>
      <c r="I2765" s="5">
        <v>-3.6179999999999999</v>
      </c>
      <c r="J2765" s="5" t="s">
        <v>799</v>
      </c>
      <c r="K2765" s="5" t="s">
        <v>799</v>
      </c>
      <c r="L2765" s="5" t="s">
        <v>799</v>
      </c>
      <c r="M2765" s="5" t="s">
        <v>799</v>
      </c>
      <c r="N2765" s="5" t="s">
        <v>42</v>
      </c>
      <c r="O2765" s="5" t="s">
        <v>42</v>
      </c>
      <c r="P2765" s="5">
        <v>7.5518539999999996</v>
      </c>
      <c r="Q2765" s="5" t="s">
        <v>799</v>
      </c>
      <c r="R2765" s="5">
        <v>-1.24288</v>
      </c>
      <c r="S2765" s="1" t="s">
        <v>49</v>
      </c>
      <c r="T2765" s="7">
        <v>69779</v>
      </c>
      <c r="U2765" s="7">
        <v>40698</v>
      </c>
      <c r="V2765" s="7">
        <v>31944</v>
      </c>
      <c r="W2765" s="7">
        <v>13951</v>
      </c>
      <c r="X2765" s="7">
        <v>75025</v>
      </c>
      <c r="Y2765" s="7">
        <v>76492</v>
      </c>
      <c r="Z2765" s="7">
        <v>76238</v>
      </c>
      <c r="AA2765" s="7">
        <v>69779</v>
      </c>
      <c r="AB2765" s="5">
        <v>-104.172</v>
      </c>
      <c r="AC2765" s="5">
        <v>-73.760999999999996</v>
      </c>
      <c r="AD2765" s="5" t="s">
        <v>799</v>
      </c>
      <c r="AE2765" s="5" t="s">
        <v>799</v>
      </c>
      <c r="AF2765" s="7">
        <v>33194697</v>
      </c>
      <c r="AG2765" s="7">
        <v>31116122</v>
      </c>
      <c r="AH2765" s="7">
        <v>26742260</v>
      </c>
      <c r="AI2765" s="5">
        <v>24.69</v>
      </c>
      <c r="AJ2765" s="7">
        <v>282</v>
      </c>
      <c r="AK2765" s="7">
        <v>8219806</v>
      </c>
      <c r="AL2765" s="6">
        <v>44.880139999999997</v>
      </c>
      <c r="AM2765" s="7">
        <v>26149787</v>
      </c>
      <c r="AN2765" s="5">
        <v>78.537019999999998</v>
      </c>
    </row>
    <row r="2766" spans="1:40" x14ac:dyDescent="0.3">
      <c r="A2766" s="4" t="s">
        <v>2815</v>
      </c>
      <c r="B2766" s="2">
        <v>5721507</v>
      </c>
      <c r="C2766" s="1" t="s">
        <v>54</v>
      </c>
      <c r="D2766" s="5">
        <v>273.06508365000002</v>
      </c>
      <c r="E2766" s="6">
        <v>384.79987299999999</v>
      </c>
      <c r="F2766" s="6" t="s">
        <v>42</v>
      </c>
      <c r="G2766" s="5" t="s">
        <v>42</v>
      </c>
      <c r="H2766" s="5" t="s">
        <v>42</v>
      </c>
      <c r="I2766" s="5" t="s">
        <v>42</v>
      </c>
      <c r="J2766" s="5" t="s">
        <v>42</v>
      </c>
      <c r="K2766" s="5" t="s">
        <v>42</v>
      </c>
      <c r="L2766" s="5" t="s">
        <v>42</v>
      </c>
      <c r="M2766" s="5" t="s">
        <v>42</v>
      </c>
      <c r="N2766" s="5" t="s">
        <v>42</v>
      </c>
      <c r="O2766" s="5" t="s">
        <v>42</v>
      </c>
      <c r="P2766" s="5" t="s">
        <v>42</v>
      </c>
      <c r="Q2766" s="5" t="s">
        <v>42</v>
      </c>
      <c r="R2766" s="5" t="s">
        <v>42</v>
      </c>
      <c r="S2766" s="1" t="s">
        <v>56</v>
      </c>
      <c r="T2766" s="7" t="s">
        <v>42</v>
      </c>
      <c r="U2766" s="7">
        <v>19312.239000000001</v>
      </c>
      <c r="V2766" s="7">
        <v>18638.329000000002</v>
      </c>
      <c r="W2766" s="7">
        <v>19076.435000000001</v>
      </c>
      <c r="X2766" s="7" t="s">
        <v>42</v>
      </c>
      <c r="Y2766" s="7" t="s">
        <v>42</v>
      </c>
      <c r="Z2766" s="7">
        <v>19285.207999999999</v>
      </c>
      <c r="AA2766" s="7">
        <v>19298.723000000002</v>
      </c>
      <c r="AB2766" s="8">
        <v>100</v>
      </c>
      <c r="AC2766" s="8">
        <v>100</v>
      </c>
      <c r="AD2766" s="5" t="s">
        <v>42</v>
      </c>
      <c r="AE2766" s="5" t="s">
        <v>42</v>
      </c>
      <c r="AF2766" s="7" t="s">
        <v>42</v>
      </c>
      <c r="AG2766" s="7" t="s">
        <v>42</v>
      </c>
      <c r="AH2766" s="7">
        <v>47098000</v>
      </c>
      <c r="AI2766" s="8">
        <v>15.8</v>
      </c>
      <c r="AJ2766" s="7">
        <v>98</v>
      </c>
      <c r="AK2766" s="7">
        <v>7227136</v>
      </c>
      <c r="AL2766" s="6">
        <v>43.146000999999998</v>
      </c>
      <c r="AM2766" s="7" t="s">
        <v>42</v>
      </c>
      <c r="AN2766" s="5" t="s">
        <v>42</v>
      </c>
    </row>
    <row r="2767" spans="1:40" x14ac:dyDescent="0.3">
      <c r="A2767" s="4" t="s">
        <v>2816</v>
      </c>
      <c r="B2767" s="2">
        <v>5721953</v>
      </c>
      <c r="C2767" s="1" t="s">
        <v>54</v>
      </c>
      <c r="D2767" s="5">
        <v>290.42144932000002</v>
      </c>
      <c r="E2767" s="6">
        <v>383.30978900000002</v>
      </c>
      <c r="F2767" s="6" t="s">
        <v>42</v>
      </c>
      <c r="G2767" s="5">
        <v>0.27500000000000002</v>
      </c>
      <c r="H2767" s="5">
        <v>9.4371349999999996</v>
      </c>
      <c r="I2767" s="5">
        <v>0.27500000000000002</v>
      </c>
      <c r="J2767" s="5">
        <v>9.4371349999999996</v>
      </c>
      <c r="K2767" s="5">
        <v>1.0135029</v>
      </c>
      <c r="L2767" s="5">
        <v>1.0135029</v>
      </c>
      <c r="M2767" s="5">
        <v>11.876725</v>
      </c>
      <c r="N2767" s="5" t="s">
        <v>42</v>
      </c>
      <c r="O2767" s="5" t="s">
        <v>42</v>
      </c>
      <c r="P2767" s="5">
        <v>10.635251999999999</v>
      </c>
      <c r="Q2767" s="5" t="s">
        <v>42</v>
      </c>
      <c r="R2767" s="5" t="s">
        <v>42</v>
      </c>
      <c r="S2767" s="1" t="s">
        <v>49</v>
      </c>
      <c r="T2767" s="7">
        <v>35761.675999999999</v>
      </c>
      <c r="U2767" s="7">
        <v>24547.913</v>
      </c>
      <c r="V2767" s="7">
        <v>19487.009999999998</v>
      </c>
      <c r="W2767" s="7">
        <v>20075.188999999998</v>
      </c>
      <c r="X2767" s="7">
        <v>36041.438000000002</v>
      </c>
      <c r="Y2767" s="7">
        <v>35901.557000000001</v>
      </c>
      <c r="Z2767" s="7">
        <v>35761.675999999999</v>
      </c>
      <c r="AA2767" s="7">
        <v>33783.194000000003</v>
      </c>
      <c r="AB2767" s="8">
        <v>100</v>
      </c>
      <c r="AC2767" s="8">
        <v>100</v>
      </c>
      <c r="AD2767" s="5" t="s">
        <v>42</v>
      </c>
      <c r="AE2767" s="5" t="s">
        <v>42</v>
      </c>
      <c r="AF2767" s="7">
        <v>22695386</v>
      </c>
      <c r="AG2767" s="7">
        <v>22695386</v>
      </c>
      <c r="AH2767" s="7">
        <v>22315637</v>
      </c>
      <c r="AI2767" s="5">
        <v>25.39</v>
      </c>
      <c r="AJ2767" s="7">
        <v>60</v>
      </c>
      <c r="AK2767" s="7">
        <v>5762389</v>
      </c>
      <c r="AL2767" s="6">
        <v>74.392441000000005</v>
      </c>
      <c r="AM2767" s="7" t="s">
        <v>42</v>
      </c>
      <c r="AN2767" s="5" t="s">
        <v>42</v>
      </c>
    </row>
    <row r="2768" spans="1:40" x14ac:dyDescent="0.3">
      <c r="A2768" s="4" t="s">
        <v>2817</v>
      </c>
      <c r="B2768" s="2">
        <v>4150289</v>
      </c>
      <c r="C2768" s="1" t="s">
        <v>41</v>
      </c>
      <c r="D2768" s="5">
        <v>245.58367392</v>
      </c>
      <c r="E2768" s="6">
        <v>1030.453673</v>
      </c>
      <c r="F2768" s="6">
        <v>1030.763674</v>
      </c>
      <c r="G2768" s="5">
        <v>-2.2599999999999998</v>
      </c>
      <c r="H2768" s="5" t="s">
        <v>799</v>
      </c>
      <c r="I2768" s="5">
        <v>-2.2599999999999998</v>
      </c>
      <c r="J2768" s="5" t="s">
        <v>799</v>
      </c>
      <c r="K2768" s="5">
        <v>0.68455211000000005</v>
      </c>
      <c r="L2768" s="5">
        <v>0.50037770000000004</v>
      </c>
      <c r="M2768" s="5" t="s">
        <v>799</v>
      </c>
      <c r="N2768" s="5" t="s">
        <v>799</v>
      </c>
      <c r="O2768" s="5" t="s">
        <v>799</v>
      </c>
      <c r="P2768" s="5">
        <v>1.378546</v>
      </c>
      <c r="Q2768" s="5">
        <v>4.9546999999999999</v>
      </c>
      <c r="R2768" s="5">
        <v>4.9546999999999999</v>
      </c>
      <c r="S2768" s="1" t="s">
        <v>49</v>
      </c>
      <c r="T2768" s="7">
        <v>762216</v>
      </c>
      <c r="U2768" s="7">
        <v>725745</v>
      </c>
      <c r="V2768" s="7">
        <v>602707</v>
      </c>
      <c r="W2768" s="7">
        <v>455444</v>
      </c>
      <c r="X2768" s="7">
        <v>747493</v>
      </c>
      <c r="Y2768" s="7">
        <v>760078</v>
      </c>
      <c r="Z2768" s="7">
        <v>763236</v>
      </c>
      <c r="AA2768" s="7">
        <v>762216</v>
      </c>
      <c r="AB2768" s="5">
        <v>56.695999999999998</v>
      </c>
      <c r="AC2768" s="5">
        <v>56.201000000000001</v>
      </c>
      <c r="AD2768" s="5">
        <v>23.681000000000001</v>
      </c>
      <c r="AE2768" s="5">
        <v>23.937999999999999</v>
      </c>
      <c r="AF2768" s="7">
        <v>14829932</v>
      </c>
      <c r="AG2768" s="7">
        <v>14829932</v>
      </c>
      <c r="AH2768" s="7">
        <v>15261643</v>
      </c>
      <c r="AI2768" s="5">
        <v>68.790000000000006</v>
      </c>
      <c r="AJ2768" s="7">
        <v>155</v>
      </c>
      <c r="AK2768" s="7">
        <v>10201789</v>
      </c>
      <c r="AL2768" s="6">
        <v>168.94162499999999</v>
      </c>
      <c r="AM2768" s="7">
        <v>9815873</v>
      </c>
      <c r="AN2768" s="8">
        <v>66.189599999999999</v>
      </c>
    </row>
    <row r="2769" spans="1:40" x14ac:dyDescent="0.3">
      <c r="A2769" s="4" t="s">
        <v>2818</v>
      </c>
      <c r="B2769" s="2">
        <v>4811352</v>
      </c>
      <c r="C2769" s="1" t="s">
        <v>41</v>
      </c>
      <c r="D2769" s="5">
        <v>839.35687080000002</v>
      </c>
      <c r="E2769" s="6">
        <v>900.82686999999999</v>
      </c>
      <c r="F2769" s="6" t="s">
        <v>42</v>
      </c>
      <c r="G2769" s="5">
        <v>-0.91100000000000003</v>
      </c>
      <c r="H2769" s="5" t="s">
        <v>799</v>
      </c>
      <c r="I2769" s="5">
        <v>-0.91100000000000003</v>
      </c>
      <c r="J2769" s="5" t="s">
        <v>799</v>
      </c>
      <c r="K2769" s="5" t="s">
        <v>799</v>
      </c>
      <c r="L2769" s="5">
        <v>15.039301310000001</v>
      </c>
      <c r="M2769" s="5" t="s">
        <v>799</v>
      </c>
      <c r="N2769" s="5" t="s">
        <v>42</v>
      </c>
      <c r="O2769" s="5" t="s">
        <v>42</v>
      </c>
      <c r="P2769" s="5">
        <v>31.511766999999999</v>
      </c>
      <c r="Q2769" s="5" t="s">
        <v>799</v>
      </c>
      <c r="R2769" s="5">
        <v>-4.9784090000000001</v>
      </c>
      <c r="S2769" s="1" t="s">
        <v>49</v>
      </c>
      <c r="T2769" s="7">
        <v>15843</v>
      </c>
      <c r="U2769" s="7">
        <v>106483</v>
      </c>
      <c r="V2769" s="7">
        <v>524002</v>
      </c>
      <c r="W2769" s="7">
        <v>37514</v>
      </c>
      <c r="X2769" s="7">
        <v>28587</v>
      </c>
      <c r="Y2769" s="7">
        <v>27707</v>
      </c>
      <c r="Z2769" s="7">
        <v>19003</v>
      </c>
      <c r="AA2769" s="7">
        <v>15843</v>
      </c>
      <c r="AB2769" s="5" t="s">
        <v>799</v>
      </c>
      <c r="AC2769" s="5" t="s">
        <v>799</v>
      </c>
      <c r="AD2769" s="5" t="s">
        <v>799</v>
      </c>
      <c r="AE2769" s="5" t="s">
        <v>799</v>
      </c>
      <c r="AF2769" s="7">
        <v>48738874</v>
      </c>
      <c r="AG2769" s="7">
        <v>48694569</v>
      </c>
      <c r="AH2769" s="7">
        <v>47810291</v>
      </c>
      <c r="AI2769" s="5">
        <v>65.040000000000006</v>
      </c>
      <c r="AJ2769" s="7">
        <v>144</v>
      </c>
      <c r="AK2769" s="7">
        <v>31702544</v>
      </c>
      <c r="AL2769" s="6">
        <v>545.91780700000004</v>
      </c>
      <c r="AM2769" s="7">
        <v>34378681</v>
      </c>
      <c r="AN2769" s="8">
        <v>70.530299999999997</v>
      </c>
    </row>
    <row r="2770" spans="1:40" x14ac:dyDescent="0.3">
      <c r="A2770" s="4" t="s">
        <v>2819</v>
      </c>
      <c r="B2770" s="2">
        <v>14794106</v>
      </c>
      <c r="C2770" s="1" t="s">
        <v>54</v>
      </c>
      <c r="D2770" s="5">
        <v>379.32409619999999</v>
      </c>
      <c r="E2770" s="6">
        <v>213.450096</v>
      </c>
      <c r="F2770" s="6" t="s">
        <v>42</v>
      </c>
      <c r="G2770" s="5">
        <v>-0.19600000000000001</v>
      </c>
      <c r="H2770" s="5" t="s">
        <v>799</v>
      </c>
      <c r="I2770" s="5">
        <v>-0.19600000000000001</v>
      </c>
      <c r="J2770" s="5" t="s">
        <v>799</v>
      </c>
      <c r="K2770" s="5">
        <v>0.70773262999999997</v>
      </c>
      <c r="L2770" s="5">
        <v>0.70422534999999997</v>
      </c>
      <c r="M2770" s="5" t="s">
        <v>799</v>
      </c>
      <c r="N2770" s="5" t="s">
        <v>42</v>
      </c>
      <c r="O2770" s="5" t="s">
        <v>42</v>
      </c>
      <c r="P2770" s="5" t="s">
        <v>42</v>
      </c>
      <c r="Q2770" s="5" t="s">
        <v>799</v>
      </c>
      <c r="R2770" s="5">
        <v>-1.9002730000000001</v>
      </c>
      <c r="S2770" s="1" t="s">
        <v>49</v>
      </c>
      <c r="T2770" s="7" t="s">
        <v>42</v>
      </c>
      <c r="U2770" s="7" t="s">
        <v>42</v>
      </c>
      <c r="V2770" s="7" t="s">
        <v>42</v>
      </c>
      <c r="W2770" s="7" t="s">
        <v>42</v>
      </c>
      <c r="X2770" s="7" t="s">
        <v>42</v>
      </c>
      <c r="Y2770" s="7" t="s">
        <v>42</v>
      </c>
      <c r="Z2770" s="7" t="s">
        <v>42</v>
      </c>
      <c r="AA2770" s="7" t="s">
        <v>42</v>
      </c>
      <c r="AB2770" s="5" t="s">
        <v>42</v>
      </c>
      <c r="AC2770" s="5" t="s">
        <v>42</v>
      </c>
      <c r="AD2770" s="5" t="s">
        <v>42</v>
      </c>
      <c r="AE2770" s="5" t="s">
        <v>42</v>
      </c>
      <c r="AF2770" s="7">
        <v>140490406</v>
      </c>
      <c r="AG2770" s="7">
        <v>140490000</v>
      </c>
      <c r="AH2770" s="7">
        <v>139705000</v>
      </c>
      <c r="AI2770" s="5">
        <v>31.43</v>
      </c>
      <c r="AJ2770" s="7">
        <v>157</v>
      </c>
      <c r="AK2770" s="7">
        <v>44155098</v>
      </c>
      <c r="AL2770" s="6">
        <v>119.21876399999999</v>
      </c>
      <c r="AM2770" s="7">
        <v>83874661</v>
      </c>
      <c r="AN2770" s="5">
        <v>59.701340000000002</v>
      </c>
    </row>
    <row r="2771" spans="1:40" x14ac:dyDescent="0.3">
      <c r="A2771" s="4" t="s">
        <v>2820</v>
      </c>
      <c r="B2771" s="2">
        <v>4812075</v>
      </c>
      <c r="C2771" s="1" t="s">
        <v>41</v>
      </c>
      <c r="D2771" s="5">
        <v>265.32651256000003</v>
      </c>
      <c r="E2771" s="6">
        <v>94.135512000000006</v>
      </c>
      <c r="F2771" s="6" t="s">
        <v>42</v>
      </c>
      <c r="G2771" s="5">
        <v>-0.106</v>
      </c>
      <c r="H2771" s="5" t="s">
        <v>799</v>
      </c>
      <c r="I2771" s="5">
        <v>-0.106</v>
      </c>
      <c r="J2771" s="5" t="s">
        <v>799</v>
      </c>
      <c r="K2771" s="5">
        <v>1.3611416000000001</v>
      </c>
      <c r="L2771" s="5">
        <v>1.3611416000000001</v>
      </c>
      <c r="M2771" s="5" t="s">
        <v>799</v>
      </c>
      <c r="N2771" s="5" t="s">
        <v>42</v>
      </c>
      <c r="O2771" s="5" t="s">
        <v>42</v>
      </c>
      <c r="P2771" s="5">
        <v>3.4763289999999998</v>
      </c>
      <c r="Q2771" s="5" t="s">
        <v>799</v>
      </c>
      <c r="R2771" s="5">
        <v>-1.541922</v>
      </c>
      <c r="S2771" s="1" t="s">
        <v>49</v>
      </c>
      <c r="T2771" s="7">
        <v>31249</v>
      </c>
      <c r="U2771" s="7">
        <v>29752</v>
      </c>
      <c r="V2771" s="7">
        <v>6761</v>
      </c>
      <c r="W2771" s="7">
        <v>6482</v>
      </c>
      <c r="X2771" s="7">
        <v>27079</v>
      </c>
      <c r="Y2771" s="7">
        <v>32015</v>
      </c>
      <c r="Z2771" s="7">
        <v>31119</v>
      </c>
      <c r="AA2771" s="7">
        <v>31249</v>
      </c>
      <c r="AB2771" s="8">
        <v>-272.7</v>
      </c>
      <c r="AC2771" s="5">
        <v>-284.036</v>
      </c>
      <c r="AD2771" s="5" t="s">
        <v>799</v>
      </c>
      <c r="AE2771" s="5">
        <v>-229.70599999999999</v>
      </c>
      <c r="AF2771" s="7">
        <v>71417513</v>
      </c>
      <c r="AG2771" s="7">
        <v>71332825</v>
      </c>
      <c r="AH2771" s="7">
        <v>70818954</v>
      </c>
      <c r="AI2771" s="5">
        <v>33.020000000000003</v>
      </c>
      <c r="AJ2771" s="7">
        <v>98</v>
      </c>
      <c r="AK2771" s="7">
        <v>35322274</v>
      </c>
      <c r="AL2771" s="6">
        <v>87.599238999999997</v>
      </c>
      <c r="AM2771" s="7">
        <v>74477281</v>
      </c>
      <c r="AN2771" s="5">
        <v>69.613720000000001</v>
      </c>
    </row>
    <row r="2772" spans="1:40" x14ac:dyDescent="0.3">
      <c r="A2772" s="4" t="s">
        <v>2821</v>
      </c>
      <c r="B2772" s="2">
        <v>4810358</v>
      </c>
      <c r="C2772" s="1" t="s">
        <v>41</v>
      </c>
      <c r="D2772" s="5">
        <v>260.12985548199998</v>
      </c>
      <c r="E2772" s="6">
        <v>107.633855</v>
      </c>
      <c r="F2772" s="6" t="s">
        <v>42</v>
      </c>
      <c r="G2772" s="5">
        <v>-0.17899999999999999</v>
      </c>
      <c r="H2772" s="5" t="s">
        <v>799</v>
      </c>
      <c r="I2772" s="5">
        <v>-0.17899999999999999</v>
      </c>
      <c r="J2772" s="5" t="s">
        <v>799</v>
      </c>
      <c r="K2772" s="5">
        <v>1.9396226400000001</v>
      </c>
      <c r="L2772" s="5">
        <v>1.4566801599999999</v>
      </c>
      <c r="M2772" s="5" t="s">
        <v>799</v>
      </c>
      <c r="N2772" s="5" t="s">
        <v>42</v>
      </c>
      <c r="O2772" s="5" t="s">
        <v>42</v>
      </c>
      <c r="P2772" s="5">
        <v>20.584022999999998</v>
      </c>
      <c r="Q2772" s="5" t="s">
        <v>799</v>
      </c>
      <c r="R2772" s="5">
        <v>-0.51280000000000003</v>
      </c>
      <c r="S2772" s="1" t="s">
        <v>49</v>
      </c>
      <c r="T2772" s="7">
        <v>1204</v>
      </c>
      <c r="U2772" s="7">
        <v>139</v>
      </c>
      <c r="V2772" s="7">
        <v>298</v>
      </c>
      <c r="W2772" s="7">
        <v>23995</v>
      </c>
      <c r="X2772" s="7">
        <v>5229</v>
      </c>
      <c r="Y2772" s="7">
        <v>3641</v>
      </c>
      <c r="Z2772" s="7">
        <v>2310</v>
      </c>
      <c r="AA2772" s="7">
        <v>1204</v>
      </c>
      <c r="AB2772" s="5" t="s">
        <v>799</v>
      </c>
      <c r="AC2772" s="5" t="s">
        <v>799</v>
      </c>
      <c r="AD2772" s="5" t="s">
        <v>799</v>
      </c>
      <c r="AE2772" s="5" t="s">
        <v>799</v>
      </c>
      <c r="AF2772" s="7">
        <v>361492295</v>
      </c>
      <c r="AG2772" s="7">
        <v>361492295</v>
      </c>
      <c r="AH2772" s="7">
        <v>244924695</v>
      </c>
      <c r="AI2772" s="5">
        <v>33.479999999999997</v>
      </c>
      <c r="AJ2772" s="7">
        <v>162</v>
      </c>
      <c r="AK2772" s="7">
        <v>121010226</v>
      </c>
      <c r="AL2772" s="6">
        <v>87.078958</v>
      </c>
      <c r="AM2772" s="7">
        <v>185712063</v>
      </c>
      <c r="AN2772" s="5">
        <v>51.373730000000002</v>
      </c>
    </row>
    <row r="2773" spans="1:40" x14ac:dyDescent="0.3">
      <c r="A2773" s="4" t="s">
        <v>2822</v>
      </c>
      <c r="B2773" s="2">
        <v>5720661</v>
      </c>
      <c r="C2773" s="1" t="s">
        <v>54</v>
      </c>
      <c r="D2773" s="5">
        <v>278.43992836000001</v>
      </c>
      <c r="E2773" s="6">
        <v>278.09711800000002</v>
      </c>
      <c r="F2773" s="6" t="s">
        <v>42</v>
      </c>
      <c r="G2773" s="5">
        <v>0.221</v>
      </c>
      <c r="H2773" s="5">
        <v>15.867925</v>
      </c>
      <c r="I2773" s="5">
        <v>0.221</v>
      </c>
      <c r="J2773" s="5">
        <v>15.867925</v>
      </c>
      <c r="K2773" s="5">
        <v>0.89487125000000001</v>
      </c>
      <c r="L2773" s="5">
        <v>0.89487125000000001</v>
      </c>
      <c r="M2773" s="5" t="s">
        <v>42</v>
      </c>
      <c r="N2773" s="5" t="s">
        <v>42</v>
      </c>
      <c r="O2773" s="5" t="s">
        <v>42</v>
      </c>
      <c r="P2773" s="5">
        <v>21.101745000000001</v>
      </c>
      <c r="Q2773" s="5" t="s">
        <v>42</v>
      </c>
      <c r="R2773" s="5" t="s">
        <v>42</v>
      </c>
      <c r="S2773" s="1" t="s">
        <v>315</v>
      </c>
      <c r="T2773" s="7">
        <v>13178.868</v>
      </c>
      <c r="U2773" s="7">
        <v>12640.288</v>
      </c>
      <c r="V2773" s="7">
        <v>12125.627</v>
      </c>
      <c r="W2773" s="7">
        <v>10659.72</v>
      </c>
      <c r="X2773" s="7">
        <v>13178.868</v>
      </c>
      <c r="Y2773" s="7">
        <v>13127.134</v>
      </c>
      <c r="Z2773" s="7">
        <v>13075.4</v>
      </c>
      <c r="AA2773" s="7">
        <v>12857.843999999999</v>
      </c>
      <c r="AB2773" s="8">
        <v>100</v>
      </c>
      <c r="AC2773" s="8">
        <v>100</v>
      </c>
      <c r="AD2773" s="5" t="s">
        <v>42</v>
      </c>
      <c r="AE2773" s="5" t="s">
        <v>42</v>
      </c>
      <c r="AF2773" s="7">
        <v>33108196</v>
      </c>
      <c r="AG2773" s="7">
        <v>33108196</v>
      </c>
      <c r="AH2773" s="7">
        <v>33108196</v>
      </c>
      <c r="AI2773" s="5">
        <v>21.49</v>
      </c>
      <c r="AJ2773" s="7">
        <v>60</v>
      </c>
      <c r="AK2773" s="7">
        <v>7114269</v>
      </c>
      <c r="AL2773" s="6">
        <v>59.831001999999998</v>
      </c>
      <c r="AM2773" s="7">
        <v>28090999</v>
      </c>
      <c r="AN2773" s="8">
        <v>100</v>
      </c>
    </row>
    <row r="2774" spans="1:40" x14ac:dyDescent="0.3">
      <c r="A2774" s="4" t="s">
        <v>2823</v>
      </c>
      <c r="B2774" s="2">
        <v>5176351</v>
      </c>
      <c r="C2774" s="1" t="s">
        <v>41</v>
      </c>
      <c r="D2774" s="5">
        <v>309.59081196</v>
      </c>
      <c r="E2774" s="6">
        <v>276.97781099999997</v>
      </c>
      <c r="F2774" s="6" t="s">
        <v>42</v>
      </c>
      <c r="G2774" s="5">
        <v>-2.5000000000000001E-2</v>
      </c>
      <c r="H2774" s="5" t="s">
        <v>799</v>
      </c>
      <c r="I2774" s="5">
        <v>-2.5000000000000001E-2</v>
      </c>
      <c r="J2774" s="5" t="s">
        <v>799</v>
      </c>
      <c r="K2774" s="5">
        <v>3.0025884400000002</v>
      </c>
      <c r="L2774" s="5">
        <v>2.57968866</v>
      </c>
      <c r="M2774" s="5">
        <v>44.050632999999998</v>
      </c>
      <c r="N2774" s="5" t="s">
        <v>42</v>
      </c>
      <c r="O2774" s="5" t="s">
        <v>42</v>
      </c>
      <c r="P2774" s="5">
        <v>2.015263</v>
      </c>
      <c r="Q2774" s="5" t="s">
        <v>799</v>
      </c>
      <c r="R2774" s="5">
        <v>-58.078803000000001</v>
      </c>
      <c r="S2774" s="1" t="s">
        <v>49</v>
      </c>
      <c r="T2774" s="7">
        <v>150687</v>
      </c>
      <c r="U2774" s="7">
        <v>169495</v>
      </c>
      <c r="V2774" s="7">
        <v>142835</v>
      </c>
      <c r="W2774" s="7">
        <v>88072</v>
      </c>
      <c r="X2774" s="7">
        <v>137440</v>
      </c>
      <c r="Y2774" s="7">
        <v>138525</v>
      </c>
      <c r="Z2774" s="7">
        <v>144121</v>
      </c>
      <c r="AA2774" s="7">
        <v>150687</v>
      </c>
      <c r="AB2774" s="5">
        <v>55.610999999999997</v>
      </c>
      <c r="AC2774" s="5">
        <v>54.454000000000001</v>
      </c>
      <c r="AD2774" s="5">
        <v>-20.762</v>
      </c>
      <c r="AE2774" s="5">
        <v>-4.5309999999999997</v>
      </c>
      <c r="AF2774" s="7">
        <v>88926676</v>
      </c>
      <c r="AG2774" s="7">
        <v>88194690</v>
      </c>
      <c r="AH2774" s="7">
        <v>83699228</v>
      </c>
      <c r="AI2774" s="8">
        <v>30.34</v>
      </c>
      <c r="AJ2774" s="7">
        <v>93</v>
      </c>
      <c r="AK2774" s="7">
        <v>26993715</v>
      </c>
      <c r="AL2774" s="6">
        <v>93.938128000000006</v>
      </c>
      <c r="AM2774" s="7">
        <v>48651992</v>
      </c>
      <c r="AN2774" s="5">
        <v>54.68797</v>
      </c>
    </row>
    <row r="2775" spans="1:40" x14ac:dyDescent="0.3">
      <c r="A2775" s="4" t="s">
        <v>2824</v>
      </c>
      <c r="B2775" s="2">
        <v>7795469</v>
      </c>
      <c r="C2775" s="1" t="s">
        <v>41</v>
      </c>
      <c r="D2775" s="5">
        <v>410.11518239999998</v>
      </c>
      <c r="E2775" s="6">
        <v>418.930182</v>
      </c>
      <c r="F2775" s="6">
        <v>418.930182</v>
      </c>
      <c r="G2775" s="5">
        <v>-6.3E-2</v>
      </c>
      <c r="H2775" s="5" t="s">
        <v>799</v>
      </c>
      <c r="I2775" s="5">
        <v>-6.3E-2</v>
      </c>
      <c r="J2775" s="5" t="s">
        <v>799</v>
      </c>
      <c r="K2775" s="5" t="s">
        <v>799</v>
      </c>
      <c r="L2775" s="5" t="s">
        <v>799</v>
      </c>
      <c r="M2775" s="5" t="s">
        <v>799</v>
      </c>
      <c r="N2775" s="5" t="s">
        <v>799</v>
      </c>
      <c r="O2775" s="5" t="s">
        <v>799</v>
      </c>
      <c r="P2775" s="5" t="s">
        <v>42</v>
      </c>
      <c r="Q2775" s="5" t="s">
        <v>799</v>
      </c>
      <c r="R2775" s="5">
        <v>-4.2698739999999997</v>
      </c>
      <c r="S2775" s="1" t="s">
        <v>49</v>
      </c>
      <c r="T2775" s="7" t="s">
        <v>42</v>
      </c>
      <c r="U2775" s="7" t="s">
        <v>42</v>
      </c>
      <c r="V2775" s="7" t="s">
        <v>42</v>
      </c>
      <c r="W2775" s="7" t="s">
        <v>42</v>
      </c>
      <c r="X2775" s="7" t="s">
        <v>42</v>
      </c>
      <c r="Y2775" s="7" t="s">
        <v>42</v>
      </c>
      <c r="Z2775" s="7" t="s">
        <v>42</v>
      </c>
      <c r="AA2775" s="7" t="s">
        <v>42</v>
      </c>
      <c r="AB2775" s="5" t="s">
        <v>42</v>
      </c>
      <c r="AC2775" s="5" t="s">
        <v>42</v>
      </c>
      <c r="AD2775" s="5" t="s">
        <v>42</v>
      </c>
      <c r="AE2775" s="5" t="s">
        <v>42</v>
      </c>
      <c r="AF2775" s="7">
        <v>324131896</v>
      </c>
      <c r="AG2775" s="7">
        <v>322241883</v>
      </c>
      <c r="AH2775" s="7">
        <v>305129856</v>
      </c>
      <c r="AI2775" s="5">
        <v>5.35</v>
      </c>
      <c r="AJ2775" s="7">
        <v>96</v>
      </c>
      <c r="AK2775" s="7">
        <v>18276029</v>
      </c>
      <c r="AL2775" s="6">
        <v>21.931234</v>
      </c>
      <c r="AM2775" s="7">
        <v>202293717</v>
      </c>
      <c r="AN2775" s="5">
        <v>59.191290000000002</v>
      </c>
    </row>
    <row r="2776" spans="1:40" x14ac:dyDescent="0.3">
      <c r="A2776" s="4" t="s">
        <v>2825</v>
      </c>
      <c r="B2776" s="2">
        <v>8651190</v>
      </c>
      <c r="C2776" s="1" t="s">
        <v>41</v>
      </c>
      <c r="D2776" s="5">
        <v>281.26198647000001</v>
      </c>
      <c r="E2776" s="6">
        <v>-199.716014</v>
      </c>
      <c r="F2776" s="6" t="s">
        <v>42</v>
      </c>
      <c r="G2776" s="5">
        <v>-0.36899999999999999</v>
      </c>
      <c r="H2776" s="5" t="s">
        <v>799</v>
      </c>
      <c r="I2776" s="5">
        <v>-0.36899999999999999</v>
      </c>
      <c r="J2776" s="5" t="s">
        <v>799</v>
      </c>
      <c r="K2776" s="5">
        <v>0.61337262999999997</v>
      </c>
      <c r="L2776" s="5">
        <v>0.61337262999999997</v>
      </c>
      <c r="M2776" s="5" t="s">
        <v>799</v>
      </c>
      <c r="N2776" s="5" t="s">
        <v>42</v>
      </c>
      <c r="O2776" s="5" t="s">
        <v>42</v>
      </c>
      <c r="P2776" s="5" t="s">
        <v>42</v>
      </c>
      <c r="Q2776" s="5">
        <v>1.608058</v>
      </c>
      <c r="R2776" s="5">
        <v>1.608058</v>
      </c>
      <c r="S2776" s="1" t="s">
        <v>49</v>
      </c>
      <c r="T2776" s="7" t="s">
        <v>42</v>
      </c>
      <c r="U2776" s="7" t="s">
        <v>42</v>
      </c>
      <c r="V2776" s="7">
        <v>351367</v>
      </c>
      <c r="W2776" s="7">
        <v>48633</v>
      </c>
      <c r="X2776" s="7" t="s">
        <v>42</v>
      </c>
      <c r="Y2776" s="7" t="s">
        <v>42</v>
      </c>
      <c r="Z2776" s="7" t="s">
        <v>42</v>
      </c>
      <c r="AA2776" s="7" t="s">
        <v>42</v>
      </c>
      <c r="AB2776" s="5" t="s">
        <v>42</v>
      </c>
      <c r="AC2776" s="5" t="s">
        <v>42</v>
      </c>
      <c r="AD2776" s="5" t="s">
        <v>42</v>
      </c>
      <c r="AE2776" s="5" t="s">
        <v>42</v>
      </c>
      <c r="AF2776" s="7">
        <v>84463059</v>
      </c>
      <c r="AG2776" s="7">
        <v>84422000</v>
      </c>
      <c r="AH2776" s="7">
        <v>83435513</v>
      </c>
      <c r="AI2776" s="5">
        <v>54.85</v>
      </c>
      <c r="AJ2776" s="7">
        <v>126</v>
      </c>
      <c r="AK2776" s="7">
        <v>46329648</v>
      </c>
      <c r="AL2776" s="6">
        <v>154.277727</v>
      </c>
      <c r="AM2776" s="7">
        <v>64669069</v>
      </c>
      <c r="AN2776" s="5">
        <v>76.564920000000001</v>
      </c>
    </row>
    <row r="2777" spans="1:40" x14ac:dyDescent="0.3">
      <c r="A2777" s="4" t="s">
        <v>2826</v>
      </c>
      <c r="B2777" s="2">
        <v>10893279</v>
      </c>
      <c r="C2777" s="1" t="s">
        <v>54</v>
      </c>
      <c r="D2777" s="5">
        <v>285.84124800000001</v>
      </c>
      <c r="E2777" s="6">
        <v>408.13282800000002</v>
      </c>
      <c r="F2777" s="6">
        <v>408.132248</v>
      </c>
      <c r="G2777" s="5">
        <v>5.6000000000000001E-2</v>
      </c>
      <c r="H2777" s="5">
        <v>8.3923710000000007</v>
      </c>
      <c r="I2777" s="5">
        <v>5.6000000000000001E-2</v>
      </c>
      <c r="J2777" s="5">
        <v>8.3923710000000007</v>
      </c>
      <c r="K2777" s="5">
        <v>1.03355705</v>
      </c>
      <c r="L2777" s="5">
        <v>1.03355705</v>
      </c>
      <c r="M2777" s="5" t="s">
        <v>799</v>
      </c>
      <c r="N2777" s="5" t="s">
        <v>42</v>
      </c>
      <c r="O2777" s="5" t="s">
        <v>42</v>
      </c>
      <c r="P2777" s="5">
        <v>9.9378770000000003</v>
      </c>
      <c r="Q2777" s="5" t="s">
        <v>42</v>
      </c>
      <c r="R2777" s="5">
        <v>9.9973605722124308</v>
      </c>
      <c r="S2777" s="1" t="s">
        <v>49</v>
      </c>
      <c r="T2777" s="7">
        <v>26750.821</v>
      </c>
      <c r="U2777" s="7">
        <v>18999.973999999998</v>
      </c>
      <c r="V2777" s="7">
        <v>11871.793</v>
      </c>
      <c r="W2777" s="7">
        <v>11276.29</v>
      </c>
      <c r="X2777" s="7">
        <v>41068.411</v>
      </c>
      <c r="Y2777" s="7">
        <v>35540.330999999998</v>
      </c>
      <c r="Z2777" s="7">
        <v>30381.151000000002</v>
      </c>
      <c r="AA2777" s="7">
        <v>26750.821</v>
      </c>
      <c r="AB2777" s="8">
        <v>100</v>
      </c>
      <c r="AC2777" s="8">
        <v>100</v>
      </c>
      <c r="AD2777" s="5" t="s">
        <v>42</v>
      </c>
      <c r="AE2777" s="5" t="s">
        <v>42</v>
      </c>
      <c r="AF2777" s="7">
        <v>18561120</v>
      </c>
      <c r="AG2777" s="7">
        <v>15730126</v>
      </c>
      <c r="AH2777" s="7">
        <v>9972506</v>
      </c>
      <c r="AI2777" s="5">
        <v>23.52</v>
      </c>
      <c r="AJ2777" s="7">
        <v>22</v>
      </c>
      <c r="AK2777" s="7">
        <v>4365738</v>
      </c>
      <c r="AL2777" s="6">
        <v>67.232365000000001</v>
      </c>
      <c r="AM2777" s="7" t="s">
        <v>42</v>
      </c>
      <c r="AN2777" s="5" t="s">
        <v>42</v>
      </c>
    </row>
    <row r="2778" spans="1:40" x14ac:dyDescent="0.3">
      <c r="A2778" s="4" t="s">
        <v>2827</v>
      </c>
      <c r="B2778" s="2">
        <v>4996794</v>
      </c>
      <c r="C2778" s="1" t="s">
        <v>54</v>
      </c>
      <c r="D2778" s="5">
        <v>278.78327124999998</v>
      </c>
      <c r="E2778" s="6">
        <v>513.043271</v>
      </c>
      <c r="F2778" s="6" t="s">
        <v>42</v>
      </c>
      <c r="G2778" s="5">
        <v>0.2</v>
      </c>
      <c r="H2778" s="5">
        <v>25.323944000000001</v>
      </c>
      <c r="I2778" s="5">
        <v>0.2</v>
      </c>
      <c r="J2778" s="5">
        <v>25.323944000000001</v>
      </c>
      <c r="K2778" s="5" t="s">
        <v>799</v>
      </c>
      <c r="L2778" s="5">
        <v>1.3584164400000001</v>
      </c>
      <c r="M2778" s="5">
        <v>18.459959000000001</v>
      </c>
      <c r="N2778" s="5" t="s">
        <v>42</v>
      </c>
      <c r="O2778" s="5" t="s">
        <v>42</v>
      </c>
      <c r="P2778" s="5">
        <v>0.69425599999999998</v>
      </c>
      <c r="Q2778" s="5">
        <v>5.9042770000000004</v>
      </c>
      <c r="R2778" s="5">
        <v>5.9042770000000004</v>
      </c>
      <c r="S2778" s="1" t="s">
        <v>49</v>
      </c>
      <c r="T2778" s="7">
        <v>705473</v>
      </c>
      <c r="U2778" s="7">
        <v>687373</v>
      </c>
      <c r="V2778" s="7">
        <v>677131</v>
      </c>
      <c r="W2778" s="7">
        <v>592571</v>
      </c>
      <c r="X2778" s="7">
        <v>738983</v>
      </c>
      <c r="Y2778" s="7">
        <v>735642</v>
      </c>
      <c r="Z2778" s="7">
        <v>721899</v>
      </c>
      <c r="AA2778" s="7">
        <v>705473</v>
      </c>
      <c r="AB2778" s="5">
        <v>32.290999999999997</v>
      </c>
      <c r="AC2778" s="5">
        <v>32.347999999999999</v>
      </c>
      <c r="AD2778" s="8">
        <v>7.9989999999999997</v>
      </c>
      <c r="AE2778" s="8">
        <v>9.6229999999999993</v>
      </c>
      <c r="AF2778" s="7">
        <v>31006864</v>
      </c>
      <c r="AG2778" s="7">
        <v>30977420</v>
      </c>
      <c r="AH2778" s="7">
        <v>30353100</v>
      </c>
      <c r="AI2778" s="5">
        <v>46.49</v>
      </c>
      <c r="AJ2778" s="7">
        <v>135</v>
      </c>
      <c r="AK2778" s="7">
        <v>14417464</v>
      </c>
      <c r="AL2778" s="6">
        <v>129.613001</v>
      </c>
      <c r="AM2778" s="7">
        <v>18695937</v>
      </c>
      <c r="AN2778" s="8">
        <v>60.289299999999997</v>
      </c>
    </row>
    <row r="2779" spans="1:40" x14ac:dyDescent="0.3">
      <c r="A2779" s="4" t="s">
        <v>2828</v>
      </c>
      <c r="B2779" s="2">
        <v>4098120</v>
      </c>
      <c r="C2779" s="1" t="s">
        <v>54</v>
      </c>
      <c r="D2779" s="5">
        <v>222.67455659999999</v>
      </c>
      <c r="E2779" s="6">
        <v>118.69755600000001</v>
      </c>
      <c r="F2779" s="6">
        <v>118.69755699999999</v>
      </c>
      <c r="G2779" s="5">
        <v>-1.333</v>
      </c>
      <c r="H2779" s="5" t="s">
        <v>799</v>
      </c>
      <c r="I2779" s="5">
        <v>-1.333</v>
      </c>
      <c r="J2779" s="5" t="s">
        <v>799</v>
      </c>
      <c r="K2779" s="5">
        <v>1.3957495700000002</v>
      </c>
      <c r="L2779" s="5">
        <v>1.1349836500000001</v>
      </c>
      <c r="M2779" s="5" t="s">
        <v>799</v>
      </c>
      <c r="N2779" s="5" t="s">
        <v>42</v>
      </c>
      <c r="O2779" s="5" t="s">
        <v>42</v>
      </c>
      <c r="P2779" s="5">
        <v>8.0404000000000003E-2</v>
      </c>
      <c r="Q2779" s="5" t="s">
        <v>799</v>
      </c>
      <c r="R2779" s="5">
        <v>-0.42684100000000003</v>
      </c>
      <c r="S2779" s="1" t="s">
        <v>49</v>
      </c>
      <c r="T2779" s="7">
        <v>1561122</v>
      </c>
      <c r="U2779" s="7">
        <v>1929334</v>
      </c>
      <c r="V2779" s="7">
        <v>2756446</v>
      </c>
      <c r="W2779" s="7">
        <v>2493915</v>
      </c>
      <c r="X2779" s="7">
        <v>1476271</v>
      </c>
      <c r="Y2779" s="7">
        <v>1538156</v>
      </c>
      <c r="Z2779" s="7">
        <v>1562263</v>
      </c>
      <c r="AA2779" s="7">
        <v>1561122</v>
      </c>
      <c r="AB2779" s="5">
        <v>20.114000000000001</v>
      </c>
      <c r="AC2779" s="8">
        <v>16.416</v>
      </c>
      <c r="AD2779" s="5">
        <v>-6.8170000000000002</v>
      </c>
      <c r="AE2779" s="8">
        <v>-13.782999999999999</v>
      </c>
      <c r="AF2779" s="7">
        <v>45817000</v>
      </c>
      <c r="AG2779" s="7">
        <v>45750000</v>
      </c>
      <c r="AH2779" s="7">
        <v>45305000</v>
      </c>
      <c r="AI2779" s="5">
        <v>61.38</v>
      </c>
      <c r="AJ2779" s="7">
        <v>244</v>
      </c>
      <c r="AK2779" s="7">
        <v>28122009</v>
      </c>
      <c r="AL2779" s="6">
        <v>136.67296300000001</v>
      </c>
      <c r="AM2779" s="7">
        <v>44402594</v>
      </c>
      <c r="AN2779" s="5">
        <v>96.911209999999997</v>
      </c>
    </row>
    <row r="2780" spans="1:40" x14ac:dyDescent="0.3">
      <c r="A2780" s="4" t="s">
        <v>2829</v>
      </c>
      <c r="B2780" s="2">
        <v>4344006</v>
      </c>
      <c r="C2780" s="1" t="s">
        <v>41</v>
      </c>
      <c r="D2780" s="5">
        <v>284.67171810000002</v>
      </c>
      <c r="E2780" s="6">
        <v>656.25471800000003</v>
      </c>
      <c r="F2780" s="6" t="s">
        <v>42</v>
      </c>
      <c r="G2780" s="5">
        <v>0.83</v>
      </c>
      <c r="H2780" s="5">
        <v>4.3171809999999997</v>
      </c>
      <c r="I2780" s="5">
        <v>0.83</v>
      </c>
      <c r="J2780" s="5">
        <v>4.3171809999999997</v>
      </c>
      <c r="K2780" s="5">
        <v>1.4013346000000002</v>
      </c>
      <c r="L2780" s="5">
        <v>0.91569767000000002</v>
      </c>
      <c r="M2780" s="5" t="s">
        <v>799</v>
      </c>
      <c r="N2780" s="5" t="s">
        <v>42</v>
      </c>
      <c r="O2780" s="5" t="s">
        <v>42</v>
      </c>
      <c r="P2780" s="5">
        <v>4.0228200000000003</v>
      </c>
      <c r="Q2780" s="5">
        <v>11.380074</v>
      </c>
      <c r="R2780" s="5">
        <v>11.380074</v>
      </c>
      <c r="S2780" s="1" t="s">
        <v>49</v>
      </c>
      <c r="T2780" s="7">
        <v>33919</v>
      </c>
      <c r="U2780" s="7">
        <v>38461</v>
      </c>
      <c r="V2780" s="7">
        <v>35089</v>
      </c>
      <c r="W2780" s="7">
        <v>30456</v>
      </c>
      <c r="X2780" s="7">
        <v>163133</v>
      </c>
      <c r="Y2780" s="7">
        <v>70692</v>
      </c>
      <c r="Z2780" s="7">
        <v>33919</v>
      </c>
      <c r="AA2780" s="7">
        <v>32703</v>
      </c>
      <c r="AB2780" s="5">
        <v>99.171999999999997</v>
      </c>
      <c r="AC2780" s="5">
        <v>74.813999999999993</v>
      </c>
      <c r="AD2780" s="8">
        <v>53.05</v>
      </c>
      <c r="AE2780" s="5">
        <v>35.301000000000002</v>
      </c>
      <c r="AF2780" s="7">
        <v>32275705</v>
      </c>
      <c r="AG2780" s="7">
        <v>32093000</v>
      </c>
      <c r="AH2780" s="7">
        <v>31528977</v>
      </c>
      <c r="AI2780" s="5">
        <v>61.91</v>
      </c>
      <c r="AJ2780" s="7">
        <v>193</v>
      </c>
      <c r="AK2780" s="7">
        <v>19980813</v>
      </c>
      <c r="AL2780" s="6">
        <v>176.23077000000001</v>
      </c>
      <c r="AM2780" s="7">
        <v>29417775</v>
      </c>
      <c r="AN2780" s="5">
        <v>91.145259999999993</v>
      </c>
    </row>
    <row r="2781" spans="1:40" x14ac:dyDescent="0.3">
      <c r="A2781" s="4" t="s">
        <v>2830</v>
      </c>
      <c r="B2781" s="2">
        <v>4113677</v>
      </c>
      <c r="C2781" s="1" t="s">
        <v>54</v>
      </c>
      <c r="D2781" s="5">
        <v>246.08717028999999</v>
      </c>
      <c r="E2781" s="6">
        <v>513.60017000000005</v>
      </c>
      <c r="F2781" s="6" t="s">
        <v>42</v>
      </c>
      <c r="G2781" s="5">
        <v>-0.251</v>
      </c>
      <c r="H2781" s="5" t="s">
        <v>799</v>
      </c>
      <c r="I2781" s="5">
        <v>-0.251</v>
      </c>
      <c r="J2781" s="5" t="s">
        <v>799</v>
      </c>
      <c r="K2781" s="5" t="s">
        <v>799</v>
      </c>
      <c r="L2781" s="5" t="s">
        <v>799</v>
      </c>
      <c r="M2781" s="5" t="s">
        <v>799</v>
      </c>
      <c r="N2781" s="5" t="s">
        <v>42</v>
      </c>
      <c r="O2781" s="5" t="s">
        <v>42</v>
      </c>
      <c r="P2781" s="5">
        <v>0.95596899999999996</v>
      </c>
      <c r="Q2781" s="5">
        <v>3.5437439999999998</v>
      </c>
      <c r="R2781" s="5">
        <v>3.5437439999999998</v>
      </c>
      <c r="S2781" s="1" t="s">
        <v>49</v>
      </c>
      <c r="T2781" s="7">
        <v>532656</v>
      </c>
      <c r="U2781" s="7">
        <v>920997</v>
      </c>
      <c r="V2781" s="7">
        <v>558010</v>
      </c>
      <c r="W2781" s="7">
        <v>346634</v>
      </c>
      <c r="X2781" s="7">
        <v>537256</v>
      </c>
      <c r="Y2781" s="7">
        <v>558294</v>
      </c>
      <c r="Z2781" s="7">
        <v>541718</v>
      </c>
      <c r="AA2781" s="7">
        <v>532656</v>
      </c>
      <c r="AB2781" s="5">
        <v>46.695999999999998</v>
      </c>
      <c r="AC2781" s="5">
        <v>42.158000000000001</v>
      </c>
      <c r="AD2781" s="5">
        <v>32.100999999999999</v>
      </c>
      <c r="AE2781" s="5">
        <v>26.888000000000002</v>
      </c>
      <c r="AF2781" s="7">
        <v>147345000</v>
      </c>
      <c r="AG2781" s="7">
        <v>147163000</v>
      </c>
      <c r="AH2781" s="7">
        <v>146574000</v>
      </c>
      <c r="AI2781" s="5">
        <v>34.96</v>
      </c>
      <c r="AJ2781" s="7">
        <v>164</v>
      </c>
      <c r="AK2781" s="7">
        <v>51519655</v>
      </c>
      <c r="AL2781" s="6">
        <v>86.037823000000003</v>
      </c>
      <c r="AM2781" s="7">
        <v>97780424</v>
      </c>
      <c r="AN2781" s="5">
        <v>66.355879999999999</v>
      </c>
    </row>
    <row r="2782" spans="1:40" x14ac:dyDescent="0.3">
      <c r="A2782" s="4" t="s">
        <v>2831</v>
      </c>
      <c r="B2782" s="2">
        <v>4811264</v>
      </c>
      <c r="C2782" s="1" t="s">
        <v>41</v>
      </c>
      <c r="D2782" s="5">
        <v>267.04707131999999</v>
      </c>
      <c r="E2782" s="6">
        <v>-0.41692899999999999</v>
      </c>
      <c r="F2782" s="6" t="s">
        <v>42</v>
      </c>
      <c r="G2782" s="5">
        <v>-0.06</v>
      </c>
      <c r="H2782" s="5">
        <v>23.708608999999999</v>
      </c>
      <c r="I2782" s="5">
        <v>-0.06</v>
      </c>
      <c r="J2782" s="5">
        <v>23.708608999999999</v>
      </c>
      <c r="K2782" s="5">
        <v>0.68542983000000002</v>
      </c>
      <c r="L2782" s="5">
        <v>0.62751972</v>
      </c>
      <c r="M2782" s="5">
        <v>4.1435190000000004</v>
      </c>
      <c r="N2782" s="5" t="s">
        <v>42</v>
      </c>
      <c r="O2782" s="5" t="s">
        <v>42</v>
      </c>
      <c r="P2782" s="5" t="s">
        <v>799</v>
      </c>
      <c r="Q2782" s="5" t="s">
        <v>799</v>
      </c>
      <c r="R2782" s="5">
        <v>-3.8181E-2</v>
      </c>
      <c r="S2782" s="1" t="s">
        <v>49</v>
      </c>
      <c r="T2782" s="7">
        <v>405472</v>
      </c>
      <c r="U2782" s="7">
        <v>387479</v>
      </c>
      <c r="V2782" s="7">
        <v>233674</v>
      </c>
      <c r="W2782" s="7">
        <v>171721</v>
      </c>
      <c r="X2782" s="7">
        <v>224263</v>
      </c>
      <c r="Y2782" s="7">
        <v>273535</v>
      </c>
      <c r="Z2782" s="7">
        <v>304641</v>
      </c>
      <c r="AA2782" s="7">
        <v>405472</v>
      </c>
      <c r="AB2782" s="8">
        <v>44.25</v>
      </c>
      <c r="AC2782" s="5">
        <v>48.813000000000002</v>
      </c>
      <c r="AD2782" s="5">
        <v>16.675999999999998</v>
      </c>
      <c r="AE2782" s="8">
        <v>4.3630000000000004</v>
      </c>
      <c r="AF2782" s="7">
        <v>74593000</v>
      </c>
      <c r="AG2782" s="7">
        <v>74568000</v>
      </c>
      <c r="AH2782" s="7">
        <v>73483000</v>
      </c>
      <c r="AI2782" s="5">
        <v>85.18</v>
      </c>
      <c r="AJ2782" s="7">
        <v>220</v>
      </c>
      <c r="AK2782" s="7">
        <v>63537365</v>
      </c>
      <c r="AL2782" s="6">
        <v>227.46376599999999</v>
      </c>
      <c r="AM2782" s="7">
        <v>67958356</v>
      </c>
      <c r="AN2782" s="5">
        <v>91.104129999999998</v>
      </c>
    </row>
    <row r="2783" spans="1:40" x14ac:dyDescent="0.3">
      <c r="A2783" s="4" t="s">
        <v>2832</v>
      </c>
      <c r="B2783" s="2">
        <v>5319564</v>
      </c>
      <c r="C2783" s="1" t="s">
        <v>41</v>
      </c>
      <c r="D2783" s="5">
        <v>114.8697482</v>
      </c>
      <c r="E2783" s="6">
        <v>49.938747999999997</v>
      </c>
      <c r="F2783" s="6" t="s">
        <v>42</v>
      </c>
      <c r="G2783" s="5">
        <v>-0.3</v>
      </c>
      <c r="H2783" s="5" t="s">
        <v>799</v>
      </c>
      <c r="I2783" s="5">
        <v>-0.3</v>
      </c>
      <c r="J2783" s="5" t="s">
        <v>799</v>
      </c>
      <c r="K2783" s="5">
        <v>1.0204081600000001</v>
      </c>
      <c r="L2783" s="5">
        <v>1.0204081600000001</v>
      </c>
      <c r="M2783" s="5" t="s">
        <v>799</v>
      </c>
      <c r="N2783" s="5" t="s">
        <v>42</v>
      </c>
      <c r="O2783" s="5" t="s">
        <v>42</v>
      </c>
      <c r="P2783" s="5" t="s">
        <v>42</v>
      </c>
      <c r="Q2783" s="5" t="s">
        <v>799</v>
      </c>
      <c r="R2783" s="5">
        <v>-0.46168599999999999</v>
      </c>
      <c r="S2783" s="1" t="s">
        <v>49</v>
      </c>
      <c r="T2783" s="7" t="s">
        <v>42</v>
      </c>
      <c r="U2783" s="7" t="s">
        <v>42</v>
      </c>
      <c r="V2783" s="7" t="s">
        <v>42</v>
      </c>
      <c r="W2783" s="7" t="s">
        <v>42</v>
      </c>
      <c r="X2783" s="7" t="s">
        <v>42</v>
      </c>
      <c r="Y2783" s="7" t="s">
        <v>42</v>
      </c>
      <c r="Z2783" s="7" t="s">
        <v>42</v>
      </c>
      <c r="AA2783" s="7" t="s">
        <v>42</v>
      </c>
      <c r="AB2783" s="5" t="s">
        <v>42</v>
      </c>
      <c r="AC2783" s="5" t="s">
        <v>42</v>
      </c>
      <c r="AD2783" s="5" t="s">
        <v>42</v>
      </c>
      <c r="AE2783" s="5" t="s">
        <v>42</v>
      </c>
      <c r="AF2783" s="7">
        <v>79220516</v>
      </c>
      <c r="AG2783" s="7">
        <v>78867437</v>
      </c>
      <c r="AH2783" s="7">
        <v>68111019</v>
      </c>
      <c r="AI2783" s="5">
        <v>44.01</v>
      </c>
      <c r="AJ2783" s="7">
        <v>112</v>
      </c>
      <c r="AK2783" s="7">
        <v>34863508</v>
      </c>
      <c r="AL2783" s="6">
        <v>50.552086000000003</v>
      </c>
      <c r="AM2783" s="7">
        <v>55166340</v>
      </c>
      <c r="AN2783" s="5">
        <v>69.636430000000004</v>
      </c>
    </row>
    <row r="2784" spans="1:40" x14ac:dyDescent="0.3">
      <c r="A2784" s="4" t="s">
        <v>2833</v>
      </c>
      <c r="B2784" s="2">
        <v>4996142</v>
      </c>
      <c r="C2784" s="1" t="s">
        <v>41</v>
      </c>
      <c r="D2784" s="5">
        <v>281.49386848</v>
      </c>
      <c r="E2784" s="6">
        <v>216.74286799999999</v>
      </c>
      <c r="F2784" s="6" t="s">
        <v>42</v>
      </c>
      <c r="G2784" s="5">
        <v>-0.17100000000000001</v>
      </c>
      <c r="H2784" s="5">
        <v>23.104396000000001</v>
      </c>
      <c r="I2784" s="5">
        <v>-0.17100000000000001</v>
      </c>
      <c r="J2784" s="5">
        <v>23.104396000000001</v>
      </c>
      <c r="K2784" s="5">
        <v>1.72230186</v>
      </c>
      <c r="L2784" s="5">
        <v>0.69127075000000004</v>
      </c>
      <c r="M2784" s="5">
        <v>12.241630000000001</v>
      </c>
      <c r="N2784" s="5" t="s">
        <v>42</v>
      </c>
      <c r="O2784" s="5" t="s">
        <v>42</v>
      </c>
      <c r="P2784" s="5">
        <v>0.36149900000000001</v>
      </c>
      <c r="Q2784" s="5">
        <v>5.1273390000000001</v>
      </c>
      <c r="R2784" s="5">
        <v>5.1273390000000001</v>
      </c>
      <c r="S2784" s="1" t="s">
        <v>63</v>
      </c>
      <c r="T2784" s="7">
        <v>632801</v>
      </c>
      <c r="U2784" s="7">
        <v>775643</v>
      </c>
      <c r="V2784" s="7">
        <v>805018</v>
      </c>
      <c r="W2784" s="7">
        <v>629516</v>
      </c>
      <c r="X2784" s="7">
        <v>599567</v>
      </c>
      <c r="Y2784" s="7">
        <v>632801</v>
      </c>
      <c r="Z2784" s="7">
        <v>669052</v>
      </c>
      <c r="AA2784" s="7">
        <v>704522</v>
      </c>
      <c r="AB2784" s="5">
        <v>38.886000000000003</v>
      </c>
      <c r="AC2784" s="5">
        <v>38.203000000000003</v>
      </c>
      <c r="AD2784" s="8">
        <v>6.141</v>
      </c>
      <c r="AE2784" s="8">
        <v>5.6890000000000001</v>
      </c>
      <c r="AF2784" s="7">
        <v>33472000</v>
      </c>
      <c r="AG2784" s="7">
        <v>33556000</v>
      </c>
      <c r="AH2784" s="7">
        <v>33697769</v>
      </c>
      <c r="AI2784" s="5">
        <v>89.11</v>
      </c>
      <c r="AJ2784" s="7">
        <v>210</v>
      </c>
      <c r="AK2784" s="7">
        <v>29825745</v>
      </c>
      <c r="AL2784" s="6">
        <v>250.83451500000001</v>
      </c>
      <c r="AM2784" s="7">
        <v>32709582</v>
      </c>
      <c r="AN2784" s="5">
        <v>97.724180000000004</v>
      </c>
    </row>
    <row r="2785" spans="1:40" x14ac:dyDescent="0.3">
      <c r="A2785" s="4" t="s">
        <v>2834</v>
      </c>
      <c r="B2785" s="2">
        <v>5022740</v>
      </c>
      <c r="C2785" s="1" t="s">
        <v>54</v>
      </c>
      <c r="D2785" s="5">
        <v>251.85765462000001</v>
      </c>
      <c r="E2785" s="6">
        <v>1986.728654</v>
      </c>
      <c r="F2785" s="6">
        <v>937.75242000000003</v>
      </c>
      <c r="G2785" s="5">
        <v>6.7000000000000004E-2</v>
      </c>
      <c r="H2785" s="5">
        <v>5.1857142857142904</v>
      </c>
      <c r="I2785" s="5">
        <v>6.7000000000000004E-2</v>
      </c>
      <c r="J2785" s="5">
        <v>5.1857142857142904</v>
      </c>
      <c r="K2785" s="5">
        <v>0.78065987530031611</v>
      </c>
      <c r="L2785" s="5">
        <v>0.76784103952453808</v>
      </c>
      <c r="M2785" s="5">
        <v>12.1</v>
      </c>
      <c r="N2785" s="5" t="s">
        <v>42</v>
      </c>
      <c r="O2785" s="5" t="s">
        <v>42</v>
      </c>
      <c r="P2785" s="5">
        <v>10.09009</v>
      </c>
      <c r="Q2785" s="5">
        <v>13.845788000000001</v>
      </c>
      <c r="R2785" s="5">
        <v>13.845788000000001</v>
      </c>
      <c r="S2785" s="1" t="s">
        <v>49</v>
      </c>
      <c r="T2785" s="7">
        <v>274411</v>
      </c>
      <c r="U2785" s="7">
        <v>45017</v>
      </c>
      <c r="V2785" s="7">
        <v>202937</v>
      </c>
      <c r="W2785" s="7">
        <v>119878</v>
      </c>
      <c r="X2785" s="7">
        <v>250090</v>
      </c>
      <c r="Y2785" s="7">
        <v>289144</v>
      </c>
      <c r="Z2785" s="7">
        <v>296056</v>
      </c>
      <c r="AA2785" s="7">
        <v>274411</v>
      </c>
      <c r="AB2785" s="5">
        <v>36.718000000000004</v>
      </c>
      <c r="AC2785" s="8">
        <v>49.29</v>
      </c>
      <c r="AD2785" s="5">
        <v>21.773</v>
      </c>
      <c r="AE2785" s="5">
        <v>35.521000000000001</v>
      </c>
      <c r="AF2785" s="7">
        <v>148592048</v>
      </c>
      <c r="AG2785" s="7">
        <v>148592048</v>
      </c>
      <c r="AH2785" s="7">
        <v>148433482</v>
      </c>
      <c r="AI2785" s="5">
        <v>58.87</v>
      </c>
      <c r="AJ2785" s="7">
        <v>78</v>
      </c>
      <c r="AK2785" s="7">
        <v>40843796</v>
      </c>
      <c r="AL2785" s="6">
        <v>148.262979</v>
      </c>
      <c r="AM2785" s="7">
        <v>57998547</v>
      </c>
      <c r="AN2785" s="5">
        <v>83.592740000000006</v>
      </c>
    </row>
    <row r="2786" spans="1:40" x14ac:dyDescent="0.3">
      <c r="A2786" s="4" t="s">
        <v>2835</v>
      </c>
      <c r="B2786" s="2">
        <v>5033112</v>
      </c>
      <c r="C2786" s="1" t="s">
        <v>41</v>
      </c>
      <c r="D2786" s="5">
        <v>175.41673077999999</v>
      </c>
      <c r="E2786" s="6">
        <v>51.771729999999998</v>
      </c>
      <c r="F2786" s="6" t="s">
        <v>42</v>
      </c>
      <c r="G2786" s="5">
        <v>-9.4E-2</v>
      </c>
      <c r="H2786" s="5" t="s">
        <v>799</v>
      </c>
      <c r="I2786" s="5">
        <v>-9.4E-2</v>
      </c>
      <c r="J2786" s="5" t="s">
        <v>799</v>
      </c>
      <c r="K2786" s="5">
        <v>157.77777778000001</v>
      </c>
      <c r="L2786" s="5">
        <v>157.77777778000001</v>
      </c>
      <c r="M2786" s="5" t="s">
        <v>799</v>
      </c>
      <c r="N2786" s="5" t="s">
        <v>42</v>
      </c>
      <c r="O2786" s="5" t="s">
        <v>42</v>
      </c>
      <c r="P2786" s="5">
        <v>1.486113</v>
      </c>
      <c r="Q2786" s="5" t="s">
        <v>799</v>
      </c>
      <c r="R2786" s="5">
        <v>-0.70050500000000004</v>
      </c>
      <c r="S2786" s="1" t="s">
        <v>49</v>
      </c>
      <c r="T2786" s="7">
        <v>36855</v>
      </c>
      <c r="U2786" s="7">
        <v>26581</v>
      </c>
      <c r="V2786" s="7">
        <v>43</v>
      </c>
      <c r="W2786" s="7">
        <v>828</v>
      </c>
      <c r="X2786" s="7">
        <v>34837</v>
      </c>
      <c r="Y2786" s="7">
        <v>29937</v>
      </c>
      <c r="Z2786" s="7">
        <v>38298</v>
      </c>
      <c r="AA2786" s="7">
        <v>36855</v>
      </c>
      <c r="AB2786" s="5" t="s">
        <v>799</v>
      </c>
      <c r="AC2786" s="5">
        <v>-107.334</v>
      </c>
      <c r="AD2786" s="5" t="s">
        <v>799</v>
      </c>
      <c r="AE2786" s="5">
        <v>-223.26300000000001</v>
      </c>
      <c r="AF2786" s="7">
        <v>122866659</v>
      </c>
      <c r="AG2786" s="7">
        <v>122675051</v>
      </c>
      <c r="AH2786" s="7">
        <v>120548980</v>
      </c>
      <c r="AI2786" s="5">
        <v>53.15</v>
      </c>
      <c r="AJ2786" s="7">
        <v>141</v>
      </c>
      <c r="AK2786" s="7">
        <v>65662723</v>
      </c>
      <c r="AL2786" s="6">
        <v>93.241066000000004</v>
      </c>
      <c r="AM2786" s="7">
        <v>77916713</v>
      </c>
      <c r="AN2786" s="5">
        <v>63.073650000000001</v>
      </c>
    </row>
    <row r="2787" spans="1:40" x14ac:dyDescent="0.3">
      <c r="A2787" s="4" t="s">
        <v>2836</v>
      </c>
      <c r="B2787" s="2">
        <v>117237558</v>
      </c>
      <c r="C2787" s="1" t="s">
        <v>41</v>
      </c>
      <c r="D2787" s="5">
        <v>212.72437647000001</v>
      </c>
      <c r="E2787" s="6">
        <v>280.56955599999998</v>
      </c>
      <c r="F2787" s="6" t="s">
        <v>42</v>
      </c>
      <c r="G2787" s="5">
        <v>-5.1999999999999998E-2</v>
      </c>
      <c r="H2787" s="5" t="s">
        <v>799</v>
      </c>
      <c r="I2787" s="5">
        <v>-5.1999999999999998E-2</v>
      </c>
      <c r="J2787" s="5" t="s">
        <v>799</v>
      </c>
      <c r="K2787" s="5">
        <v>3.8352826499999999</v>
      </c>
      <c r="L2787" s="5">
        <v>0.62849385000000002</v>
      </c>
      <c r="M2787" s="5">
        <v>83.723404000000002</v>
      </c>
      <c r="N2787" s="5" t="s">
        <v>42</v>
      </c>
      <c r="O2787" s="5" t="s">
        <v>42</v>
      </c>
      <c r="P2787" s="5">
        <v>1.9032750000000001</v>
      </c>
      <c r="Q2787" s="5" t="s">
        <v>799</v>
      </c>
      <c r="R2787" s="5">
        <v>-59.379033999999997</v>
      </c>
      <c r="S2787" s="1" t="s">
        <v>49</v>
      </c>
      <c r="T2787" s="7" t="s">
        <v>42</v>
      </c>
      <c r="U2787" s="7" t="s">
        <v>42</v>
      </c>
      <c r="V2787" s="7" t="s">
        <v>42</v>
      </c>
      <c r="W2787" s="7" t="s">
        <v>42</v>
      </c>
      <c r="X2787" s="7">
        <v>147414.098</v>
      </c>
      <c r="Y2787" s="7" t="s">
        <v>42</v>
      </c>
      <c r="Z2787" s="7" t="s">
        <v>42</v>
      </c>
      <c r="AA2787" s="7" t="s">
        <v>42</v>
      </c>
      <c r="AB2787" s="5" t="s">
        <v>42</v>
      </c>
      <c r="AC2787" s="5">
        <v>20.163</v>
      </c>
      <c r="AD2787" s="5" t="s">
        <v>42</v>
      </c>
      <c r="AE2787" s="5" t="s">
        <v>42</v>
      </c>
      <c r="AF2787" s="7">
        <v>27029781</v>
      </c>
      <c r="AG2787" s="7">
        <v>25960435</v>
      </c>
      <c r="AH2787" s="7" t="s">
        <v>42</v>
      </c>
      <c r="AI2787" s="8">
        <v>55.4</v>
      </c>
      <c r="AJ2787" s="7">
        <v>89</v>
      </c>
      <c r="AK2787" s="7">
        <v>14975624</v>
      </c>
      <c r="AL2787" s="6">
        <v>117.85816</v>
      </c>
      <c r="AM2787" s="7">
        <v>20256846</v>
      </c>
      <c r="AN2787" s="5">
        <v>74.942689999999999</v>
      </c>
    </row>
    <row r="2788" spans="1:40" x14ac:dyDescent="0.3">
      <c r="A2788" s="4" t="s">
        <v>2837</v>
      </c>
      <c r="B2788" s="2">
        <v>4812798</v>
      </c>
      <c r="C2788" s="1" t="s">
        <v>41</v>
      </c>
      <c r="D2788" s="5">
        <v>367.73995344999997</v>
      </c>
      <c r="E2788" s="6">
        <v>318.15595300000001</v>
      </c>
      <c r="F2788" s="6" t="s">
        <v>42</v>
      </c>
      <c r="G2788" s="5">
        <v>-0.315</v>
      </c>
      <c r="H2788" s="5" t="s">
        <v>799</v>
      </c>
      <c r="I2788" s="5">
        <v>-0.315</v>
      </c>
      <c r="J2788" s="5" t="s">
        <v>799</v>
      </c>
      <c r="K2788" s="5">
        <v>3.0719619799999998</v>
      </c>
      <c r="L2788" s="5">
        <v>1.88777639</v>
      </c>
      <c r="M2788" s="5" t="s">
        <v>799</v>
      </c>
      <c r="N2788" s="5" t="s">
        <v>42</v>
      </c>
      <c r="O2788" s="5" t="s">
        <v>42</v>
      </c>
      <c r="P2788" s="5">
        <v>1.086873</v>
      </c>
      <c r="Q2788" s="5" t="s">
        <v>799</v>
      </c>
      <c r="R2788" s="5">
        <v>-30.085668999999999</v>
      </c>
      <c r="S2788" s="1" t="s">
        <v>63</v>
      </c>
      <c r="T2788" s="7">
        <v>303914</v>
      </c>
      <c r="U2788" s="7">
        <v>338752</v>
      </c>
      <c r="V2788" s="7">
        <v>316219</v>
      </c>
      <c r="W2788" s="7">
        <v>291010</v>
      </c>
      <c r="X2788" s="7">
        <v>292726</v>
      </c>
      <c r="Y2788" s="7">
        <v>303914</v>
      </c>
      <c r="Z2788" s="7">
        <v>324008</v>
      </c>
      <c r="AA2788" s="7">
        <v>329538</v>
      </c>
      <c r="AB2788" s="5">
        <v>50.902000000000001</v>
      </c>
      <c r="AC2788" s="5">
        <v>51.707999999999998</v>
      </c>
      <c r="AD2788" s="5">
        <v>-4.7030000000000003</v>
      </c>
      <c r="AE2788" s="5">
        <v>-4.5010000000000003</v>
      </c>
      <c r="AF2788" s="7">
        <v>41004249</v>
      </c>
      <c r="AG2788" s="7">
        <v>40431597</v>
      </c>
      <c r="AH2788" s="7">
        <v>40216641</v>
      </c>
      <c r="AI2788" s="5">
        <v>74.209999999999994</v>
      </c>
      <c r="AJ2788" s="7">
        <v>168</v>
      </c>
      <c r="AK2788" s="7">
        <v>30153226</v>
      </c>
      <c r="AL2788" s="6">
        <v>272.88669499999997</v>
      </c>
      <c r="AM2788" s="7">
        <v>37001113</v>
      </c>
      <c r="AN2788" s="5">
        <v>91.058930000000004</v>
      </c>
    </row>
    <row r="2789" spans="1:40" x14ac:dyDescent="0.3">
      <c r="A2789" s="4" t="s">
        <v>2838</v>
      </c>
      <c r="B2789" s="2">
        <v>10721735</v>
      </c>
      <c r="C2789" s="1" t="s">
        <v>41</v>
      </c>
      <c r="D2789" s="5">
        <v>209.69182154999999</v>
      </c>
      <c r="E2789" s="6">
        <v>100.649821</v>
      </c>
      <c r="F2789" s="6" t="s">
        <v>42</v>
      </c>
      <c r="G2789" s="5">
        <v>-0.13100000000000001</v>
      </c>
      <c r="H2789" s="5" t="s">
        <v>799</v>
      </c>
      <c r="I2789" s="5">
        <v>-0.13100000000000001</v>
      </c>
      <c r="J2789" s="5" t="s">
        <v>799</v>
      </c>
      <c r="K2789" s="5">
        <v>0.93872962000000004</v>
      </c>
      <c r="L2789" s="5">
        <v>0.93872962000000004</v>
      </c>
      <c r="M2789" s="5" t="s">
        <v>799</v>
      </c>
      <c r="N2789" s="5" t="s">
        <v>42</v>
      </c>
      <c r="O2789" s="5" t="s">
        <v>42</v>
      </c>
      <c r="P2789" s="5" t="s">
        <v>42</v>
      </c>
      <c r="Q2789" s="5" t="s">
        <v>799</v>
      </c>
      <c r="R2789" s="5">
        <v>-1.4422790000000001</v>
      </c>
      <c r="S2789" s="1" t="s">
        <v>49</v>
      </c>
      <c r="T2789" s="7" t="s">
        <v>42</v>
      </c>
      <c r="U2789" s="7" t="s">
        <v>42</v>
      </c>
      <c r="V2789" s="7" t="s">
        <v>42</v>
      </c>
      <c r="W2789" s="7" t="s">
        <v>42</v>
      </c>
      <c r="X2789" s="7" t="s">
        <v>42</v>
      </c>
      <c r="Y2789" s="7" t="s">
        <v>42</v>
      </c>
      <c r="Z2789" s="7" t="s">
        <v>42</v>
      </c>
      <c r="AA2789" s="7" t="s">
        <v>42</v>
      </c>
      <c r="AB2789" s="5" t="s">
        <v>42</v>
      </c>
      <c r="AC2789" s="5" t="s">
        <v>42</v>
      </c>
      <c r="AD2789" s="5" t="s">
        <v>42</v>
      </c>
      <c r="AE2789" s="5" t="s">
        <v>42</v>
      </c>
      <c r="AF2789" s="7">
        <v>125560309</v>
      </c>
      <c r="AG2789" s="7">
        <v>125406748</v>
      </c>
      <c r="AH2789" s="7">
        <v>124940774</v>
      </c>
      <c r="AI2789" s="8">
        <v>20.2</v>
      </c>
      <c r="AJ2789" s="7">
        <v>97</v>
      </c>
      <c r="AK2789" s="7">
        <v>25367771</v>
      </c>
      <c r="AL2789" s="6">
        <v>42.364176999999998</v>
      </c>
      <c r="AM2789" s="7">
        <v>41946825</v>
      </c>
      <c r="AN2789" s="5">
        <v>33.406739999999999</v>
      </c>
    </row>
    <row r="2790" spans="1:40" x14ac:dyDescent="0.3">
      <c r="A2790" s="4" t="s">
        <v>2839</v>
      </c>
      <c r="B2790" s="2">
        <v>4150499</v>
      </c>
      <c r="C2790" s="1" t="s">
        <v>41</v>
      </c>
      <c r="D2790" s="5">
        <v>282.12553344000003</v>
      </c>
      <c r="E2790" s="6">
        <v>233.449533</v>
      </c>
      <c r="F2790" s="6" t="s">
        <v>42</v>
      </c>
      <c r="G2790" s="5">
        <v>8.8999999999999996E-2</v>
      </c>
      <c r="H2790" s="5">
        <v>23.432836000000002</v>
      </c>
      <c r="I2790" s="5">
        <v>8.8999999999999996E-2</v>
      </c>
      <c r="J2790" s="5">
        <v>23.432836000000002</v>
      </c>
      <c r="K2790" s="5">
        <v>1.91424507</v>
      </c>
      <c r="L2790" s="5">
        <v>1.5230396099999999</v>
      </c>
      <c r="M2790" s="5">
        <v>36.653695999999997</v>
      </c>
      <c r="N2790" s="5" t="s">
        <v>42</v>
      </c>
      <c r="O2790" s="5" t="s">
        <v>42</v>
      </c>
      <c r="P2790" s="5">
        <v>0.95605099999999998</v>
      </c>
      <c r="Q2790" s="5">
        <v>7.1145440000000004</v>
      </c>
      <c r="R2790" s="5">
        <v>7.1145440000000004</v>
      </c>
      <c r="S2790" s="1" t="s">
        <v>49</v>
      </c>
      <c r="T2790" s="7">
        <v>244383</v>
      </c>
      <c r="U2790" s="7">
        <v>275093</v>
      </c>
      <c r="V2790" s="7">
        <v>248920</v>
      </c>
      <c r="W2790" s="7">
        <v>220774</v>
      </c>
      <c r="X2790" s="7">
        <v>244181</v>
      </c>
      <c r="Y2790" s="7">
        <v>245529</v>
      </c>
      <c r="Z2790" s="7">
        <v>245246</v>
      </c>
      <c r="AA2790" s="7">
        <v>244383</v>
      </c>
      <c r="AB2790" s="5">
        <v>64.795000000000002</v>
      </c>
      <c r="AC2790" s="5">
        <v>65.456999999999994</v>
      </c>
      <c r="AD2790" s="8">
        <v>6.9640000000000004</v>
      </c>
      <c r="AE2790" s="8">
        <v>9.7200000000000006</v>
      </c>
      <c r="AF2790" s="7">
        <v>30218000</v>
      </c>
      <c r="AG2790" s="7">
        <v>30341000</v>
      </c>
      <c r="AH2790" s="7">
        <v>125560000</v>
      </c>
      <c r="AI2790" s="5">
        <v>39.090000000000003</v>
      </c>
      <c r="AJ2790" s="7">
        <v>88</v>
      </c>
      <c r="AK2790" s="7">
        <v>11705844</v>
      </c>
      <c r="AL2790" s="6">
        <v>110.26904999999999</v>
      </c>
      <c r="AM2790" s="7">
        <v>18421468</v>
      </c>
      <c r="AN2790" s="5">
        <v>61.508159999999997</v>
      </c>
    </row>
    <row r="2791" spans="1:40" x14ac:dyDescent="0.3">
      <c r="A2791" s="4" t="s">
        <v>2840</v>
      </c>
      <c r="B2791" s="2">
        <v>4072687</v>
      </c>
      <c r="C2791" s="1" t="s">
        <v>54</v>
      </c>
      <c r="D2791" s="5">
        <v>248.47525060000001</v>
      </c>
      <c r="E2791" s="6">
        <v>346.43722000000002</v>
      </c>
      <c r="F2791" s="6" t="s">
        <v>42</v>
      </c>
      <c r="G2791" s="5">
        <v>0.36</v>
      </c>
      <c r="H2791" s="5">
        <v>6.1036200000000003</v>
      </c>
      <c r="I2791" s="5">
        <v>0.36</v>
      </c>
      <c r="J2791" s="5">
        <v>6.1036200000000003</v>
      </c>
      <c r="K2791" s="5">
        <v>0.97230073000000006</v>
      </c>
      <c r="L2791" s="5">
        <v>0.97230073000000006</v>
      </c>
      <c r="M2791" s="5">
        <v>10.117647</v>
      </c>
      <c r="N2791" s="5" t="s">
        <v>42</v>
      </c>
      <c r="O2791" s="5" t="s">
        <v>42</v>
      </c>
      <c r="P2791" s="5">
        <v>26.318359000000001</v>
      </c>
      <c r="Q2791" s="5" t="s">
        <v>42</v>
      </c>
      <c r="R2791" s="5" t="s">
        <v>42</v>
      </c>
      <c r="S2791" s="1" t="s">
        <v>49</v>
      </c>
      <c r="T2791" s="7">
        <v>13163.329</v>
      </c>
      <c r="U2791" s="7">
        <v>14665.138999999999</v>
      </c>
      <c r="V2791" s="7">
        <v>12230.089</v>
      </c>
      <c r="W2791" s="7">
        <v>12426.96</v>
      </c>
      <c r="X2791" s="7">
        <v>13163.329</v>
      </c>
      <c r="Y2791" s="7">
        <v>14466.315000000001</v>
      </c>
      <c r="Z2791" s="7">
        <v>15769.3</v>
      </c>
      <c r="AA2791" s="7">
        <v>15217.218999999999</v>
      </c>
      <c r="AB2791" s="8">
        <v>100</v>
      </c>
      <c r="AC2791" s="8">
        <v>100</v>
      </c>
      <c r="AD2791" s="5" t="s">
        <v>42</v>
      </c>
      <c r="AE2791" s="5" t="s">
        <v>42</v>
      </c>
      <c r="AF2791" s="7">
        <v>28892471</v>
      </c>
      <c r="AG2791" s="7">
        <v>28892471</v>
      </c>
      <c r="AH2791" s="7">
        <v>28892471</v>
      </c>
      <c r="AI2791" s="5">
        <v>19.71</v>
      </c>
      <c r="AJ2791" s="7">
        <v>63</v>
      </c>
      <c r="AK2791" s="7">
        <v>5695270</v>
      </c>
      <c r="AL2791" s="6">
        <v>48.979322000000003</v>
      </c>
      <c r="AM2791" s="7" t="s">
        <v>42</v>
      </c>
      <c r="AN2791" s="5" t="s">
        <v>42</v>
      </c>
    </row>
    <row r="2792" spans="1:40" x14ac:dyDescent="0.3">
      <c r="A2792" s="4" t="s">
        <v>2841</v>
      </c>
      <c r="B2792" s="2">
        <v>5721488</v>
      </c>
      <c r="C2792" s="1" t="s">
        <v>54</v>
      </c>
      <c r="D2792" s="5">
        <v>248.59289075000001</v>
      </c>
      <c r="E2792" s="6">
        <v>244.37388999999999</v>
      </c>
      <c r="F2792" s="6" t="s">
        <v>42</v>
      </c>
      <c r="G2792" s="8">
        <v>2.7959999999999998</v>
      </c>
      <c r="H2792" s="5">
        <v>2.8563350000000001</v>
      </c>
      <c r="I2792" s="8">
        <v>2.7959999999999998</v>
      </c>
      <c r="J2792" s="5">
        <v>2.8563350000000001</v>
      </c>
      <c r="K2792" s="5">
        <v>0.78236351000000004</v>
      </c>
      <c r="L2792" s="5">
        <v>0.78236351000000004</v>
      </c>
      <c r="M2792" s="5" t="s">
        <v>42</v>
      </c>
      <c r="N2792" s="5" t="s">
        <v>42</v>
      </c>
      <c r="O2792" s="5" t="s">
        <v>42</v>
      </c>
      <c r="P2792" s="5">
        <v>101.610765</v>
      </c>
      <c r="Q2792" s="5" t="s">
        <v>42</v>
      </c>
      <c r="R2792" s="5" t="s">
        <v>42</v>
      </c>
      <c r="S2792" s="1" t="s">
        <v>49</v>
      </c>
      <c r="T2792" s="7">
        <v>2140</v>
      </c>
      <c r="U2792" s="7">
        <v>2009</v>
      </c>
      <c r="V2792" s="7">
        <v>1788</v>
      </c>
      <c r="W2792" s="7">
        <v>2462</v>
      </c>
      <c r="X2792" s="7">
        <v>2405</v>
      </c>
      <c r="Y2792" s="10">
        <v>2272.5</v>
      </c>
      <c r="Z2792" s="7">
        <v>2140</v>
      </c>
      <c r="AA2792" s="7">
        <v>2106</v>
      </c>
      <c r="AB2792" s="8">
        <v>100</v>
      </c>
      <c r="AC2792" s="8">
        <v>100</v>
      </c>
      <c r="AD2792" s="5" t="s">
        <v>42</v>
      </c>
      <c r="AE2792" s="5" t="s">
        <v>42</v>
      </c>
      <c r="AF2792" s="7">
        <v>9791329</v>
      </c>
      <c r="AG2792" s="7">
        <v>9791329</v>
      </c>
      <c r="AH2792" s="7">
        <v>10145504</v>
      </c>
      <c r="AI2792" s="5">
        <v>33.090000000000003</v>
      </c>
      <c r="AJ2792" s="7">
        <v>56</v>
      </c>
      <c r="AK2792" s="7">
        <v>3239936</v>
      </c>
      <c r="AL2792" s="6">
        <v>81.808384000000004</v>
      </c>
      <c r="AM2792" s="7" t="s">
        <v>42</v>
      </c>
      <c r="AN2792" s="5" t="s">
        <v>42</v>
      </c>
    </row>
    <row r="2793" spans="1:40" x14ac:dyDescent="0.3">
      <c r="A2793" s="4" t="s">
        <v>2842</v>
      </c>
      <c r="B2793" s="2">
        <v>4102320</v>
      </c>
      <c r="C2793" s="1" t="s">
        <v>41</v>
      </c>
      <c r="D2793" s="5">
        <v>243.48047344</v>
      </c>
      <c r="E2793" s="6" t="s">
        <v>42</v>
      </c>
      <c r="F2793" s="6">
        <v>762.20047299999987</v>
      </c>
      <c r="G2793" s="5">
        <v>0.25800000000000001</v>
      </c>
      <c r="H2793" s="5">
        <v>18.783593</v>
      </c>
      <c r="I2793" s="5">
        <v>0.25800000000000001</v>
      </c>
      <c r="J2793" s="5">
        <v>18.783593</v>
      </c>
      <c r="K2793" s="5">
        <v>0.71252280000000001</v>
      </c>
      <c r="L2793" s="5">
        <v>0.71252280000000001</v>
      </c>
      <c r="M2793" s="5">
        <v>10.168453</v>
      </c>
      <c r="N2793" s="5" t="s">
        <v>42</v>
      </c>
      <c r="O2793" s="5" t="s">
        <v>42</v>
      </c>
      <c r="P2793" s="5" t="s">
        <v>42</v>
      </c>
      <c r="Q2793" s="5" t="s">
        <v>42</v>
      </c>
      <c r="R2793" s="5" t="s">
        <v>42</v>
      </c>
      <c r="S2793" s="1" t="s">
        <v>49</v>
      </c>
      <c r="T2793" s="7">
        <v>130744</v>
      </c>
      <c r="U2793" s="7">
        <v>161541</v>
      </c>
      <c r="V2793" s="7">
        <v>262700</v>
      </c>
      <c r="W2793" s="7">
        <v>291177</v>
      </c>
      <c r="X2793" s="7">
        <v>133232</v>
      </c>
      <c r="Y2793" s="7">
        <v>132560</v>
      </c>
      <c r="Z2793" s="7">
        <v>131173</v>
      </c>
      <c r="AA2793" s="7">
        <v>130744</v>
      </c>
      <c r="AB2793" s="5" t="s">
        <v>42</v>
      </c>
      <c r="AC2793" s="5" t="s">
        <v>42</v>
      </c>
      <c r="AD2793" s="5" t="s">
        <v>42</v>
      </c>
      <c r="AE2793" s="5" t="s">
        <v>42</v>
      </c>
      <c r="AF2793" s="7">
        <v>18350000</v>
      </c>
      <c r="AG2793" s="7">
        <v>18524000</v>
      </c>
      <c r="AH2793" s="7">
        <v>19998000</v>
      </c>
      <c r="AI2793" s="5">
        <v>59.81</v>
      </c>
      <c r="AJ2793" s="7">
        <v>115</v>
      </c>
      <c r="AK2793" s="7">
        <v>11058074</v>
      </c>
      <c r="AL2793" s="6">
        <v>146.85122200000001</v>
      </c>
      <c r="AM2793" s="7">
        <v>15898390</v>
      </c>
      <c r="AN2793" s="5">
        <v>85.987639999999999</v>
      </c>
    </row>
    <row r="2794" spans="1:40" x14ac:dyDescent="0.3">
      <c r="A2794" s="4" t="s">
        <v>2843</v>
      </c>
      <c r="B2794" s="2">
        <v>5006766</v>
      </c>
      <c r="C2794" s="1" t="s">
        <v>54</v>
      </c>
      <c r="D2794" s="5">
        <v>269.89702848000002</v>
      </c>
      <c r="E2794" s="6">
        <v>84.417028000000002</v>
      </c>
      <c r="F2794" s="6" t="s">
        <v>42</v>
      </c>
      <c r="G2794" s="5">
        <v>-0.27200000000000002</v>
      </c>
      <c r="H2794" s="5" t="s">
        <v>799</v>
      </c>
      <c r="I2794" s="5">
        <v>-0.27200000000000002</v>
      </c>
      <c r="J2794" s="5" t="s">
        <v>799</v>
      </c>
      <c r="K2794" s="5">
        <v>1.6606868299999999</v>
      </c>
      <c r="L2794" s="5">
        <v>1.6517970900000001</v>
      </c>
      <c r="M2794" s="5" t="s">
        <v>799</v>
      </c>
      <c r="N2794" s="5" t="s">
        <v>42</v>
      </c>
      <c r="O2794" s="5" t="s">
        <v>42</v>
      </c>
      <c r="P2794" s="5">
        <v>0.560025</v>
      </c>
      <c r="Q2794" s="5" t="s">
        <v>799</v>
      </c>
      <c r="R2794" s="5">
        <v>-2.0246559999999998</v>
      </c>
      <c r="S2794" s="1" t="s">
        <v>49</v>
      </c>
      <c r="T2794" s="7">
        <v>163708</v>
      </c>
      <c r="U2794" s="7">
        <v>190872</v>
      </c>
      <c r="V2794" s="7">
        <v>203613</v>
      </c>
      <c r="W2794" s="7">
        <v>156941</v>
      </c>
      <c r="X2794" s="7">
        <v>150738</v>
      </c>
      <c r="Y2794" s="7">
        <v>153635</v>
      </c>
      <c r="Z2794" s="7">
        <v>158372</v>
      </c>
      <c r="AA2794" s="7">
        <v>163708</v>
      </c>
      <c r="AB2794" s="5">
        <v>73.322999999999993</v>
      </c>
      <c r="AC2794" s="5">
        <v>74.650999999999996</v>
      </c>
      <c r="AD2794" s="5">
        <v>-30.138999999999999</v>
      </c>
      <c r="AE2794" s="5">
        <v>-29.163</v>
      </c>
      <c r="AF2794" s="7">
        <v>42032232</v>
      </c>
      <c r="AG2794" s="7">
        <v>41973042</v>
      </c>
      <c r="AH2794" s="7">
        <v>42595628</v>
      </c>
      <c r="AI2794" s="5">
        <v>43.11</v>
      </c>
      <c r="AJ2794" s="7">
        <v>132</v>
      </c>
      <c r="AK2794" s="7">
        <v>17954614</v>
      </c>
      <c r="AL2794" s="6">
        <v>116.34589800000001</v>
      </c>
      <c r="AM2794" s="7">
        <v>25910218</v>
      </c>
      <c r="AN2794" s="5">
        <v>62.20825</v>
      </c>
    </row>
    <row r="2795" spans="1:40" x14ac:dyDescent="0.3">
      <c r="A2795" s="4" t="s">
        <v>2844</v>
      </c>
      <c r="B2795" s="2">
        <v>4068099</v>
      </c>
      <c r="C2795" s="1" t="s">
        <v>54</v>
      </c>
      <c r="D2795" s="5">
        <v>248.26794649999999</v>
      </c>
      <c r="E2795" s="6">
        <v>1551.1369460000001</v>
      </c>
      <c r="F2795" s="6" t="s">
        <v>42</v>
      </c>
      <c r="G2795" s="5">
        <v>0.24</v>
      </c>
      <c r="H2795" s="5" t="s">
        <v>799</v>
      </c>
      <c r="I2795" s="5">
        <v>0.24</v>
      </c>
      <c r="J2795" s="5" t="s">
        <v>799</v>
      </c>
      <c r="K2795" s="5">
        <v>2.4307836699999998</v>
      </c>
      <c r="L2795" s="5">
        <v>0.77859612</v>
      </c>
      <c r="M2795" s="5" t="s">
        <v>799</v>
      </c>
      <c r="N2795" s="5" t="s">
        <v>42</v>
      </c>
      <c r="O2795" s="5" t="s">
        <v>42</v>
      </c>
      <c r="P2795" s="5">
        <v>0.50856299999999999</v>
      </c>
      <c r="Q2795" s="5">
        <v>4.1898609999999996</v>
      </c>
      <c r="R2795" s="5">
        <v>4.1898609999999996</v>
      </c>
      <c r="S2795" s="1" t="s">
        <v>45</v>
      </c>
      <c r="T2795" s="7">
        <v>3074976</v>
      </c>
      <c r="U2795" s="7">
        <v>3315428</v>
      </c>
      <c r="V2795" s="7">
        <v>3196583</v>
      </c>
      <c r="W2795" s="7">
        <v>2234719</v>
      </c>
      <c r="X2795" s="7">
        <v>3050038</v>
      </c>
      <c r="Y2795" s="7">
        <v>3059173</v>
      </c>
      <c r="Z2795" s="7">
        <v>3079490</v>
      </c>
      <c r="AA2795" s="7">
        <v>3074976</v>
      </c>
      <c r="AB2795" s="5">
        <v>31.704000000000001</v>
      </c>
      <c r="AC2795" s="5">
        <v>31.238</v>
      </c>
      <c r="AD2795" s="8">
        <v>4.3570000000000002</v>
      </c>
      <c r="AE2795" s="8">
        <v>3.2589999999999999</v>
      </c>
      <c r="AF2795" s="7">
        <v>47873000</v>
      </c>
      <c r="AG2795" s="7">
        <v>55490000</v>
      </c>
      <c r="AH2795" s="7">
        <v>56785733</v>
      </c>
      <c r="AI2795" s="5">
        <v>84.49</v>
      </c>
      <c r="AJ2795" s="7">
        <v>213</v>
      </c>
      <c r="AK2795" s="7">
        <v>40494565</v>
      </c>
      <c r="AL2795" s="6">
        <v>209.76184599999999</v>
      </c>
      <c r="AM2795" s="7">
        <v>27268037</v>
      </c>
      <c r="AN2795" s="5">
        <v>56.893540000000002</v>
      </c>
    </row>
    <row r="2796" spans="1:40" x14ac:dyDescent="0.3">
      <c r="A2796" s="4" t="s">
        <v>2845</v>
      </c>
      <c r="B2796" s="2">
        <v>4306429</v>
      </c>
      <c r="C2796" s="1" t="s">
        <v>41</v>
      </c>
      <c r="D2796" s="5">
        <v>273.27615441069997</v>
      </c>
      <c r="E2796" s="6">
        <v>250.39415399999999</v>
      </c>
      <c r="F2796" s="6" t="s">
        <v>42</v>
      </c>
      <c r="G2796" s="5">
        <v>-8.6999999999999994E-2</v>
      </c>
      <c r="H2796" s="5" t="s">
        <v>799</v>
      </c>
      <c r="I2796" s="5">
        <v>-8.6999999999999994E-2</v>
      </c>
      <c r="J2796" s="5" t="s">
        <v>799</v>
      </c>
      <c r="K2796" s="5">
        <v>10.60340909</v>
      </c>
      <c r="L2796" s="5">
        <v>4.9370370399999999</v>
      </c>
      <c r="M2796" s="5" t="s">
        <v>799</v>
      </c>
      <c r="N2796" s="5" t="s">
        <v>42</v>
      </c>
      <c r="O2796" s="5" t="s">
        <v>42</v>
      </c>
      <c r="P2796" s="5">
        <v>63.182980999999998</v>
      </c>
      <c r="Q2796" s="5" t="s">
        <v>799</v>
      </c>
      <c r="R2796" s="5">
        <v>-2.8609939999999998</v>
      </c>
      <c r="S2796" s="1" t="s">
        <v>49</v>
      </c>
      <c r="T2796" s="7">
        <v>6225</v>
      </c>
      <c r="U2796" s="7">
        <v>31992</v>
      </c>
      <c r="V2796" s="7">
        <v>90722</v>
      </c>
      <c r="W2796" s="7">
        <v>151178</v>
      </c>
      <c r="X2796" s="7">
        <v>3963</v>
      </c>
      <c r="Y2796" s="7">
        <v>4389</v>
      </c>
      <c r="Z2796" s="7">
        <v>5439</v>
      </c>
      <c r="AA2796" s="7">
        <v>6225</v>
      </c>
      <c r="AB2796" s="5" t="s">
        <v>799</v>
      </c>
      <c r="AC2796" s="5" t="s">
        <v>799</v>
      </c>
      <c r="AD2796" s="5" t="s">
        <v>799</v>
      </c>
      <c r="AE2796" s="5" t="s">
        <v>799</v>
      </c>
      <c r="AF2796" s="7">
        <v>292869097</v>
      </c>
      <c r="AG2796" s="7">
        <v>252656151</v>
      </c>
      <c r="AH2796" s="7">
        <v>256398527</v>
      </c>
      <c r="AI2796" s="5">
        <v>30.54</v>
      </c>
      <c r="AJ2796" s="7">
        <v>159</v>
      </c>
      <c r="AK2796" s="7">
        <v>89446321</v>
      </c>
      <c r="AL2796" s="6">
        <v>83.462361999999999</v>
      </c>
      <c r="AM2796" s="7">
        <v>139016315</v>
      </c>
      <c r="AN2796" s="5">
        <v>47.46705</v>
      </c>
    </row>
    <row r="2797" spans="1:40" x14ac:dyDescent="0.3">
      <c r="A2797" s="4" t="s">
        <v>2846</v>
      </c>
      <c r="B2797" s="2">
        <v>3001871</v>
      </c>
      <c r="C2797" s="1" t="s">
        <v>41</v>
      </c>
      <c r="D2797" s="5">
        <v>273.2565626</v>
      </c>
      <c r="E2797" s="6">
        <v>448.041562</v>
      </c>
      <c r="F2797" s="6" t="s">
        <v>42</v>
      </c>
      <c r="G2797" s="5">
        <v>-0.53</v>
      </c>
      <c r="H2797" s="5">
        <v>51.888112</v>
      </c>
      <c r="I2797" s="5">
        <v>-0.53</v>
      </c>
      <c r="J2797" s="5">
        <v>44.698794999999997</v>
      </c>
      <c r="K2797" s="5" t="s">
        <v>799</v>
      </c>
      <c r="L2797" s="5" t="s">
        <v>799</v>
      </c>
      <c r="M2797" s="5" t="s">
        <v>799</v>
      </c>
      <c r="N2797" s="5" t="s">
        <v>42</v>
      </c>
      <c r="O2797" s="5" t="s">
        <v>42</v>
      </c>
      <c r="P2797" s="5">
        <v>3.4882249999999999</v>
      </c>
      <c r="Q2797" s="5" t="s">
        <v>799</v>
      </c>
      <c r="R2797" s="5" t="s">
        <v>799</v>
      </c>
      <c r="S2797" s="1" t="s">
        <v>63</v>
      </c>
      <c r="T2797" s="7">
        <v>128261</v>
      </c>
      <c r="U2797" s="7">
        <v>103269</v>
      </c>
      <c r="V2797" s="7">
        <v>111270</v>
      </c>
      <c r="W2797" s="7">
        <v>100874</v>
      </c>
      <c r="X2797" s="7">
        <v>128444</v>
      </c>
      <c r="Y2797" s="7">
        <v>128261</v>
      </c>
      <c r="Z2797" s="7">
        <v>121522</v>
      </c>
      <c r="AA2797" s="7">
        <v>112354</v>
      </c>
      <c r="AB2797" s="5">
        <v>32.628999999999998</v>
      </c>
      <c r="AC2797" s="5">
        <v>34.652000000000001</v>
      </c>
      <c r="AD2797" s="5">
        <v>0.91300000000000003</v>
      </c>
      <c r="AE2797" s="5">
        <v>-0.52500000000000002</v>
      </c>
      <c r="AF2797" s="7">
        <v>30898255</v>
      </c>
      <c r="AG2797" s="7">
        <v>30563000</v>
      </c>
      <c r="AH2797" s="7">
        <v>30456000</v>
      </c>
      <c r="AI2797" s="5">
        <v>29.58</v>
      </c>
      <c r="AJ2797" s="7">
        <v>93</v>
      </c>
      <c r="AK2797" s="7">
        <v>10892096</v>
      </c>
      <c r="AL2797" s="6">
        <v>80.819351999999995</v>
      </c>
      <c r="AM2797" s="7">
        <v>21408602</v>
      </c>
      <c r="AN2797" s="5">
        <v>58.132849999999998</v>
      </c>
    </row>
    <row r="2798" spans="1:40" x14ac:dyDescent="0.3">
      <c r="A2798" s="4" t="s">
        <v>2847</v>
      </c>
      <c r="B2798" s="2">
        <v>5721967</v>
      </c>
      <c r="C2798" s="1" t="s">
        <v>54</v>
      </c>
      <c r="D2798" s="5">
        <v>272.04607235999998</v>
      </c>
      <c r="E2798" s="6">
        <v>300.867772</v>
      </c>
      <c r="F2798" s="6" t="s">
        <v>42</v>
      </c>
      <c r="G2798" s="5">
        <v>0.25</v>
      </c>
      <c r="H2798" s="5">
        <v>8.4708740000000002</v>
      </c>
      <c r="I2798" s="5">
        <v>0.25</v>
      </c>
      <c r="J2798" s="5">
        <v>8.4708740000000002</v>
      </c>
      <c r="K2798" s="5">
        <v>0.94940152</v>
      </c>
      <c r="L2798" s="5">
        <v>0.94940152</v>
      </c>
      <c r="M2798" s="5">
        <v>6.1916029999999997</v>
      </c>
      <c r="N2798" s="5" t="s">
        <v>42</v>
      </c>
      <c r="O2798" s="5" t="s">
        <v>42</v>
      </c>
      <c r="P2798" s="5">
        <v>9.8270529999999994</v>
      </c>
      <c r="Q2798" s="5" t="s">
        <v>42</v>
      </c>
      <c r="R2798" s="5" t="s">
        <v>42</v>
      </c>
      <c r="S2798" s="1" t="s">
        <v>63</v>
      </c>
      <c r="T2798" s="7">
        <v>30616.276000000002</v>
      </c>
      <c r="U2798" s="7">
        <v>26036.268</v>
      </c>
      <c r="V2798" s="7">
        <v>20075.544999999998</v>
      </c>
      <c r="W2798" s="7">
        <v>20060.045999999998</v>
      </c>
      <c r="X2798" s="7">
        <v>30616.276000000002</v>
      </c>
      <c r="Y2798" s="7">
        <v>29888.846000000001</v>
      </c>
      <c r="Z2798" s="7">
        <v>29161.416000000001</v>
      </c>
      <c r="AA2798" s="7">
        <v>27598.842000000001</v>
      </c>
      <c r="AB2798" s="8">
        <v>100</v>
      </c>
      <c r="AC2798" s="8">
        <v>100</v>
      </c>
      <c r="AD2798" s="5" t="s">
        <v>42</v>
      </c>
      <c r="AE2798" s="5" t="s">
        <v>42</v>
      </c>
      <c r="AF2798" s="7">
        <v>25983388</v>
      </c>
      <c r="AG2798" s="7">
        <v>25983388</v>
      </c>
      <c r="AH2798" s="7">
        <v>25983388</v>
      </c>
      <c r="AI2798" s="5">
        <v>69.819999999999993</v>
      </c>
      <c r="AJ2798" s="7">
        <v>74</v>
      </c>
      <c r="AK2798" s="7">
        <v>18141441</v>
      </c>
      <c r="AL2798" s="6">
        <v>189.940887</v>
      </c>
      <c r="AM2798" s="7" t="s">
        <v>42</v>
      </c>
      <c r="AN2798" s="5" t="s">
        <v>42</v>
      </c>
    </row>
    <row r="2799" spans="1:40" x14ac:dyDescent="0.3">
      <c r="A2799" s="4" t="s">
        <v>2848</v>
      </c>
      <c r="B2799" s="2">
        <v>10254586</v>
      </c>
      <c r="C2799" s="1" t="s">
        <v>54</v>
      </c>
      <c r="D2799" s="5">
        <v>253.8588025</v>
      </c>
      <c r="E2799" s="6">
        <v>288.06177200000002</v>
      </c>
      <c r="F2799" s="6">
        <v>289.85937839764085</v>
      </c>
      <c r="G2799" s="5">
        <v>9.0042783631510859E-2</v>
      </c>
      <c r="H2799" s="5">
        <v>8.9883389999999999</v>
      </c>
      <c r="I2799" s="5">
        <v>9.0042783631510859E-2</v>
      </c>
      <c r="J2799" s="5">
        <v>8.9883389999999999</v>
      </c>
      <c r="K2799" s="5">
        <v>1.4085341399999998</v>
      </c>
      <c r="L2799" s="5">
        <v>1.14458913</v>
      </c>
      <c r="M2799" s="5">
        <v>7.377472</v>
      </c>
      <c r="N2799" s="5">
        <v>8.2395395371347693</v>
      </c>
      <c r="O2799" s="5">
        <v>5.9209786768137098</v>
      </c>
      <c r="P2799" s="5">
        <v>1.4319550000000001</v>
      </c>
      <c r="Q2799" s="5">
        <v>3.6352980000000001</v>
      </c>
      <c r="R2799" s="5">
        <v>3.6352980000000001</v>
      </c>
      <c r="S2799" s="1" t="s">
        <v>49</v>
      </c>
      <c r="T2799" s="7">
        <v>229956.8471353534</v>
      </c>
      <c r="U2799" s="7">
        <v>218659.64071563783</v>
      </c>
      <c r="V2799" s="7">
        <v>305079.48948646686</v>
      </c>
      <c r="W2799" s="7">
        <v>134881.16715773821</v>
      </c>
      <c r="X2799" s="7">
        <v>195958.42407316054</v>
      </c>
      <c r="Y2799" s="7">
        <v>209795.56425821717</v>
      </c>
      <c r="Z2799" s="7">
        <v>223388.540670382</v>
      </c>
      <c r="AA2799" s="7">
        <v>229956.8471353534</v>
      </c>
      <c r="AB2799" s="5">
        <v>41.777000000000001</v>
      </c>
      <c r="AC2799" s="5">
        <v>41.661000000000001</v>
      </c>
      <c r="AD2799" s="5">
        <v>28.927</v>
      </c>
      <c r="AE2799" s="5">
        <v>31.306000000000001</v>
      </c>
      <c r="AF2799" s="7">
        <v>101541617</v>
      </c>
      <c r="AG2799" s="7">
        <v>101543513</v>
      </c>
      <c r="AH2799" s="7">
        <v>102178949</v>
      </c>
      <c r="AI2799" s="8">
        <v>8.0299999999999994</v>
      </c>
      <c r="AJ2799" s="7">
        <v>15</v>
      </c>
      <c r="AK2799" s="7">
        <v>8153924</v>
      </c>
      <c r="AL2799" s="6">
        <v>20.384810000000002</v>
      </c>
      <c r="AM2799" s="7">
        <v>10191312</v>
      </c>
      <c r="AN2799" s="8">
        <v>10.0364</v>
      </c>
    </row>
    <row r="2800" spans="1:40" x14ac:dyDescent="0.3">
      <c r="A2800" s="4" t="s">
        <v>2849</v>
      </c>
      <c r="B2800" s="2">
        <v>4279706</v>
      </c>
      <c r="C2800" s="1" t="s">
        <v>41</v>
      </c>
      <c r="D2800" s="5">
        <v>359.95785274999997</v>
      </c>
      <c r="E2800" s="6">
        <v>245.932852</v>
      </c>
      <c r="F2800" s="6" t="s">
        <v>42</v>
      </c>
      <c r="G2800" s="5">
        <v>0.01</v>
      </c>
      <c r="H2800" s="5" t="s">
        <v>799</v>
      </c>
      <c r="I2800" s="5">
        <v>0.01</v>
      </c>
      <c r="J2800" s="5" t="s">
        <v>799</v>
      </c>
      <c r="K2800" s="5">
        <v>2.46096402</v>
      </c>
      <c r="L2800" s="5">
        <v>1.58469945</v>
      </c>
      <c r="M2800" s="5">
        <v>10.342368</v>
      </c>
      <c r="N2800" s="5" t="s">
        <v>42</v>
      </c>
      <c r="O2800" s="5" t="s">
        <v>42</v>
      </c>
      <c r="P2800" s="5">
        <v>0.27219500000000002</v>
      </c>
      <c r="Q2800" s="5">
        <v>29.752341000000001</v>
      </c>
      <c r="R2800" s="5">
        <v>29.752341000000001</v>
      </c>
      <c r="S2800" s="1" t="s">
        <v>49</v>
      </c>
      <c r="T2800" s="7">
        <v>935818</v>
      </c>
      <c r="U2800" s="7">
        <v>992082</v>
      </c>
      <c r="V2800" s="7">
        <v>1015630</v>
      </c>
      <c r="W2800" s="7">
        <v>767142</v>
      </c>
      <c r="X2800" s="7">
        <v>903518</v>
      </c>
      <c r="Y2800" s="7">
        <v>909356</v>
      </c>
      <c r="Z2800" s="7">
        <v>921008</v>
      </c>
      <c r="AA2800" s="7">
        <v>935818</v>
      </c>
      <c r="AB2800" s="5">
        <v>19.747</v>
      </c>
      <c r="AC2800" s="5">
        <v>20.948</v>
      </c>
      <c r="AD2800" s="5">
        <v>0.505</v>
      </c>
      <c r="AE2800" s="8">
        <v>0.28999999999999998</v>
      </c>
      <c r="AF2800" s="7">
        <v>49654192</v>
      </c>
      <c r="AG2800" s="7">
        <v>49215351</v>
      </c>
      <c r="AH2800" s="7">
        <v>50598994</v>
      </c>
      <c r="AI2800" s="5">
        <v>39.54</v>
      </c>
      <c r="AJ2800" s="7">
        <v>122</v>
      </c>
      <c r="AK2800" s="7">
        <v>19632535</v>
      </c>
      <c r="AL2800" s="6">
        <v>142.33587800000001</v>
      </c>
      <c r="AM2800" s="7">
        <v>34820220</v>
      </c>
      <c r="AN2800" s="5">
        <v>70.132270000000005</v>
      </c>
    </row>
    <row r="2801" spans="1:40" x14ac:dyDescent="0.3">
      <c r="A2801" s="4" t="s">
        <v>2850</v>
      </c>
      <c r="B2801" s="2">
        <v>11110131</v>
      </c>
      <c r="C2801" s="1" t="s">
        <v>41</v>
      </c>
      <c r="D2801" s="5">
        <v>284.2181387</v>
      </c>
      <c r="E2801" s="6">
        <v>645.81913799999995</v>
      </c>
      <c r="F2801" s="6" t="s">
        <v>42</v>
      </c>
      <c r="G2801" s="5">
        <v>0.03</v>
      </c>
      <c r="H2801" s="5">
        <v>27.608695999999998</v>
      </c>
      <c r="I2801" s="5">
        <v>0.03</v>
      </c>
      <c r="J2801" s="5">
        <v>27.608695999999998</v>
      </c>
      <c r="K2801" s="5" t="s">
        <v>799</v>
      </c>
      <c r="L2801" s="5">
        <v>4.1126943000000002</v>
      </c>
      <c r="M2801" s="5">
        <v>5.4180890000000002</v>
      </c>
      <c r="N2801" s="5" t="s">
        <v>42</v>
      </c>
      <c r="O2801" s="5" t="s">
        <v>42</v>
      </c>
      <c r="P2801" s="5">
        <v>2.8895710000000001</v>
      </c>
      <c r="Q2801" s="5">
        <v>9.1334789999999995</v>
      </c>
      <c r="R2801" s="5">
        <v>9.1334789999999995</v>
      </c>
      <c r="S2801" s="1" t="s">
        <v>49</v>
      </c>
      <c r="T2801" s="7">
        <v>221024</v>
      </c>
      <c r="U2801" s="7">
        <v>207351</v>
      </c>
      <c r="V2801" s="7">
        <v>178678</v>
      </c>
      <c r="W2801" s="7">
        <v>103407</v>
      </c>
      <c r="X2801" s="7">
        <v>223500</v>
      </c>
      <c r="Y2801" s="7">
        <v>223787</v>
      </c>
      <c r="Z2801" s="7">
        <v>223006</v>
      </c>
      <c r="AA2801" s="7">
        <v>221024</v>
      </c>
      <c r="AB2801" s="5">
        <v>71.661000000000001</v>
      </c>
      <c r="AC2801" s="5">
        <v>73.105000000000004</v>
      </c>
      <c r="AD2801" s="5">
        <v>29.423999999999999</v>
      </c>
      <c r="AE2801" s="8">
        <v>30.73</v>
      </c>
      <c r="AF2801" s="7">
        <v>44747397</v>
      </c>
      <c r="AG2801" s="7">
        <v>47711539</v>
      </c>
      <c r="AH2801" s="7">
        <v>50131924</v>
      </c>
      <c r="AI2801" s="5">
        <v>66.08</v>
      </c>
      <c r="AJ2801" s="7">
        <v>157</v>
      </c>
      <c r="AK2801" s="7">
        <v>29576233</v>
      </c>
      <c r="AL2801" s="6">
        <v>187.809079</v>
      </c>
      <c r="AM2801" s="7">
        <v>28828886</v>
      </c>
      <c r="AN2801" s="5">
        <v>64.409480000000002</v>
      </c>
    </row>
    <row r="2802" spans="1:40" x14ac:dyDescent="0.3">
      <c r="A2802" s="4" t="s">
        <v>2851</v>
      </c>
      <c r="B2802" s="2">
        <v>4616102</v>
      </c>
      <c r="C2802" s="1" t="s">
        <v>41</v>
      </c>
      <c r="D2802" s="5">
        <v>149.12145215999999</v>
      </c>
      <c r="E2802" s="6">
        <v>1363.0724520000001</v>
      </c>
      <c r="F2802" s="6" t="s">
        <v>42</v>
      </c>
      <c r="G2802" s="5">
        <v>-1.87</v>
      </c>
      <c r="H2802" s="5" t="s">
        <v>799</v>
      </c>
      <c r="I2802" s="5">
        <v>-1.87</v>
      </c>
      <c r="J2802" s="5" t="s">
        <v>799</v>
      </c>
      <c r="K2802" s="5" t="s">
        <v>799</v>
      </c>
      <c r="L2802" s="5" t="s">
        <v>799</v>
      </c>
      <c r="M2802" s="5" t="s">
        <v>799</v>
      </c>
      <c r="N2802" s="5" t="s">
        <v>42</v>
      </c>
      <c r="O2802" s="5" t="s">
        <v>42</v>
      </c>
      <c r="P2802" s="5">
        <v>0.48897400000000002</v>
      </c>
      <c r="Q2802" s="5">
        <v>9.9548109999999994</v>
      </c>
      <c r="R2802" s="5">
        <v>9.9548109999999994</v>
      </c>
      <c r="S2802" s="1" t="s">
        <v>49</v>
      </c>
      <c r="T2802" s="7">
        <v>2751170</v>
      </c>
      <c r="U2802" s="7">
        <v>2504393</v>
      </c>
      <c r="V2802" s="7">
        <v>1996892</v>
      </c>
      <c r="W2802" s="7">
        <v>1368675</v>
      </c>
      <c r="X2802" s="7">
        <v>2787619</v>
      </c>
      <c r="Y2802" s="7">
        <v>2772507</v>
      </c>
      <c r="Z2802" s="7">
        <v>2773315</v>
      </c>
      <c r="AA2802" s="7">
        <v>2751170</v>
      </c>
      <c r="AB2802" s="5">
        <v>16.245999999999999</v>
      </c>
      <c r="AC2802" s="5">
        <v>15.516</v>
      </c>
      <c r="AD2802" s="8">
        <v>5.1760000000000002</v>
      </c>
      <c r="AE2802" s="8">
        <v>4.6970000000000001</v>
      </c>
      <c r="AF2802" s="7">
        <v>14298957</v>
      </c>
      <c r="AG2802" s="7">
        <v>14255486</v>
      </c>
      <c r="AH2802" s="7">
        <v>14196361</v>
      </c>
      <c r="AI2802" s="5">
        <v>84.07</v>
      </c>
      <c r="AJ2802" s="7">
        <v>143</v>
      </c>
      <c r="AK2802" s="7">
        <v>12007875</v>
      </c>
      <c r="AL2802" s="6">
        <v>125.36221500000001</v>
      </c>
      <c r="AM2802" s="7">
        <v>9923186</v>
      </c>
      <c r="AN2802" s="5">
        <v>69.472269999999995</v>
      </c>
    </row>
    <row r="2803" spans="1:40" x14ac:dyDescent="0.3">
      <c r="A2803" s="4" t="s">
        <v>2852</v>
      </c>
      <c r="B2803" s="2">
        <v>4916951</v>
      </c>
      <c r="C2803" s="1" t="s">
        <v>54</v>
      </c>
      <c r="D2803" s="5">
        <v>237.20020939</v>
      </c>
      <c r="E2803" s="6">
        <v>1322.561209</v>
      </c>
      <c r="F2803" s="6" t="s">
        <v>42</v>
      </c>
      <c r="G2803" s="5">
        <v>-0.63</v>
      </c>
      <c r="H2803" s="5" t="s">
        <v>799</v>
      </c>
      <c r="I2803" s="5">
        <v>-0.63</v>
      </c>
      <c r="J2803" s="5" t="s">
        <v>799</v>
      </c>
      <c r="K2803" s="5" t="s">
        <v>799</v>
      </c>
      <c r="L2803" s="5" t="s">
        <v>799</v>
      </c>
      <c r="M2803" s="5">
        <v>9.6954670000000007</v>
      </c>
      <c r="N2803" s="5" t="s">
        <v>42</v>
      </c>
      <c r="O2803" s="5" t="s">
        <v>42</v>
      </c>
      <c r="P2803" s="5">
        <v>0.48202099999999998</v>
      </c>
      <c r="Q2803" s="5">
        <v>6.4572039999999999</v>
      </c>
      <c r="R2803" s="5">
        <v>6.4572039999999999</v>
      </c>
      <c r="S2803" s="1" t="s">
        <v>49</v>
      </c>
      <c r="T2803" s="7">
        <v>2815879</v>
      </c>
      <c r="U2803" s="7">
        <v>2525391</v>
      </c>
      <c r="V2803" s="7">
        <v>2330191</v>
      </c>
      <c r="W2803" s="7">
        <v>2375439</v>
      </c>
      <c r="X2803" s="7">
        <v>2743783</v>
      </c>
      <c r="Y2803" s="7">
        <v>2794468</v>
      </c>
      <c r="Z2803" s="7">
        <v>2809846</v>
      </c>
      <c r="AA2803" s="7">
        <v>2815879</v>
      </c>
      <c r="AB2803" s="8">
        <v>10.326000000000001</v>
      </c>
      <c r="AC2803" s="8">
        <v>10.409000000000001</v>
      </c>
      <c r="AD2803" s="8">
        <v>6.0789999999999997</v>
      </c>
      <c r="AE2803" s="8">
        <v>5.9459999999999997</v>
      </c>
      <c r="AF2803" s="7">
        <v>17326531</v>
      </c>
      <c r="AG2803" s="7">
        <v>17318907</v>
      </c>
      <c r="AH2803" s="7">
        <v>17197479</v>
      </c>
      <c r="AI2803" s="8">
        <v>65.959999999999994</v>
      </c>
      <c r="AJ2803" s="7">
        <v>116</v>
      </c>
      <c r="AK2803" s="7">
        <v>11428598</v>
      </c>
      <c r="AL2803" s="6">
        <v>156.457506</v>
      </c>
      <c r="AM2803" s="7">
        <v>15795444</v>
      </c>
      <c r="AN2803" s="5">
        <v>91.163340000000005</v>
      </c>
    </row>
    <row r="2804" spans="1:40" x14ac:dyDescent="0.3">
      <c r="A2804" s="4" t="s">
        <v>2853</v>
      </c>
      <c r="B2804" s="2">
        <v>4560517</v>
      </c>
      <c r="C2804" s="1" t="s">
        <v>54</v>
      </c>
      <c r="D2804" s="5">
        <v>235.04215386000001</v>
      </c>
      <c r="E2804" s="6">
        <v>360.62015300000002</v>
      </c>
      <c r="F2804" s="6" t="s">
        <v>42</v>
      </c>
      <c r="G2804" s="5">
        <v>0.54</v>
      </c>
      <c r="H2804" s="5">
        <v>3.8178290000000001</v>
      </c>
      <c r="I2804" s="5">
        <v>0.54</v>
      </c>
      <c r="J2804" s="5">
        <v>3.8178290000000001</v>
      </c>
      <c r="K2804" s="5">
        <v>0.56706966000000003</v>
      </c>
      <c r="L2804" s="5">
        <v>0.56706966000000003</v>
      </c>
      <c r="M2804" s="5">
        <v>54.722222000000002</v>
      </c>
      <c r="N2804" s="5" t="s">
        <v>42</v>
      </c>
      <c r="O2804" s="5" t="s">
        <v>42</v>
      </c>
      <c r="P2804" s="5">
        <v>1.1837390000000001</v>
      </c>
      <c r="Q2804" s="5">
        <v>2.4287130000000001</v>
      </c>
      <c r="R2804" s="5">
        <v>2.4287130000000001</v>
      </c>
      <c r="S2804" s="1" t="s">
        <v>49</v>
      </c>
      <c r="T2804" s="7">
        <v>289696</v>
      </c>
      <c r="U2804" s="7">
        <v>408256</v>
      </c>
      <c r="V2804" s="7">
        <v>336216</v>
      </c>
      <c r="W2804" s="7">
        <v>202144</v>
      </c>
      <c r="X2804" s="7">
        <v>304645</v>
      </c>
      <c r="Y2804" s="7">
        <v>311557</v>
      </c>
      <c r="Z2804" s="7">
        <v>299625</v>
      </c>
      <c r="AA2804" s="7">
        <v>289696</v>
      </c>
      <c r="AB2804" s="5">
        <v>44.633000000000003</v>
      </c>
      <c r="AC2804" s="5">
        <v>46.654000000000003</v>
      </c>
      <c r="AD2804" s="5">
        <v>39.439</v>
      </c>
      <c r="AE2804" s="5">
        <v>45.390999999999998</v>
      </c>
      <c r="AF2804" s="7">
        <v>39789500</v>
      </c>
      <c r="AG2804" s="7">
        <v>39637947</v>
      </c>
      <c r="AH2804" s="7">
        <v>39062856</v>
      </c>
      <c r="AI2804" s="5">
        <v>49.05</v>
      </c>
      <c r="AJ2804" s="7">
        <v>173</v>
      </c>
      <c r="AK2804" s="7">
        <v>19506025</v>
      </c>
      <c r="AL2804" s="6">
        <v>115.280607</v>
      </c>
      <c r="AM2804" s="7">
        <v>36250397</v>
      </c>
      <c r="AN2804" s="5">
        <v>91.149540000000002</v>
      </c>
    </row>
    <row r="2805" spans="1:40" x14ac:dyDescent="0.3">
      <c r="A2805" s="4" t="s">
        <v>2854</v>
      </c>
      <c r="B2805" s="2">
        <v>9083493</v>
      </c>
      <c r="C2805" s="1" t="s">
        <v>54</v>
      </c>
      <c r="D2805" s="5">
        <v>332.02666746</v>
      </c>
      <c r="E2805" s="6">
        <v>169.50466700000001</v>
      </c>
      <c r="F2805" s="6" t="s">
        <v>42</v>
      </c>
      <c r="G2805" s="5">
        <v>2.5000000000000001E-2</v>
      </c>
      <c r="H2805" s="5">
        <v>63.921568999999998</v>
      </c>
      <c r="I2805" s="5">
        <v>2.5000000000000001E-2</v>
      </c>
      <c r="J2805" s="5">
        <v>63.921568999999998</v>
      </c>
      <c r="K2805" s="5">
        <v>2.2701949899999998</v>
      </c>
      <c r="L2805" s="5">
        <v>2.2686151699999999</v>
      </c>
      <c r="M2805" s="5">
        <v>27.627119</v>
      </c>
      <c r="N2805" s="5" t="s">
        <v>42</v>
      </c>
      <c r="O2805" s="5" t="s">
        <v>42</v>
      </c>
      <c r="P2805" s="5">
        <v>2.900242</v>
      </c>
      <c r="Q2805" s="5" t="s">
        <v>799</v>
      </c>
      <c r="R2805" s="5">
        <v>-53.286597999999998</v>
      </c>
      <c r="S2805" s="1" t="s">
        <v>49</v>
      </c>
      <c r="T2805" s="7">
        <v>53505</v>
      </c>
      <c r="U2805" s="7">
        <v>47300</v>
      </c>
      <c r="V2805" s="7">
        <v>40760</v>
      </c>
      <c r="W2805" s="7">
        <v>29873</v>
      </c>
      <c r="X2805" s="7">
        <v>58445</v>
      </c>
      <c r="Y2805" s="7">
        <v>56867</v>
      </c>
      <c r="Z2805" s="7">
        <v>55649</v>
      </c>
      <c r="AA2805" s="7">
        <v>53505</v>
      </c>
      <c r="AB2805" s="5">
        <v>80.563000000000002</v>
      </c>
      <c r="AC2805" s="5">
        <v>79.828999999999994</v>
      </c>
      <c r="AD2805" s="5">
        <v>-10.154</v>
      </c>
      <c r="AE2805" s="5">
        <v>-6.1970000000000001</v>
      </c>
      <c r="AF2805" s="7">
        <v>101279899</v>
      </c>
      <c r="AG2805" s="7">
        <v>101848671</v>
      </c>
      <c r="AH2805" s="7">
        <v>117566548</v>
      </c>
      <c r="AI2805" s="5">
        <v>10.65</v>
      </c>
      <c r="AJ2805" s="7">
        <v>13</v>
      </c>
      <c r="AK2805" s="7">
        <v>10850374</v>
      </c>
      <c r="AL2805" s="6">
        <v>35.372219000000001</v>
      </c>
      <c r="AM2805" s="7">
        <v>71900337</v>
      </c>
      <c r="AN2805" s="5">
        <v>70.595259999999996</v>
      </c>
    </row>
    <row r="2806" spans="1:40" x14ac:dyDescent="0.3">
      <c r="A2806" s="4" t="s">
        <v>2855</v>
      </c>
      <c r="B2806" s="2">
        <v>7793614</v>
      </c>
      <c r="C2806" s="1" t="s">
        <v>54</v>
      </c>
      <c r="D2806" s="5">
        <v>227.5016056</v>
      </c>
      <c r="E2806" s="6">
        <v>299.21360499999997</v>
      </c>
      <c r="F2806" s="6" t="s">
        <v>42</v>
      </c>
      <c r="G2806" s="5">
        <v>0.14000000000000001</v>
      </c>
      <c r="H2806" s="5">
        <v>8.8391909999999996</v>
      </c>
      <c r="I2806" s="5">
        <v>0.14000000000000001</v>
      </c>
      <c r="J2806" s="5">
        <v>8.8391909999999996</v>
      </c>
      <c r="K2806" s="5">
        <v>1.6187225699999999</v>
      </c>
      <c r="L2806" s="5">
        <v>1.5186167800000001</v>
      </c>
      <c r="M2806" s="5">
        <v>4.5071950000000003</v>
      </c>
      <c r="N2806" s="5" t="s">
        <v>42</v>
      </c>
      <c r="O2806" s="5" t="s">
        <v>42</v>
      </c>
      <c r="P2806" s="5">
        <v>0.461868</v>
      </c>
      <c r="Q2806" s="5">
        <v>0.72873699999999997</v>
      </c>
      <c r="R2806" s="5">
        <v>0.72873699999999997</v>
      </c>
      <c r="S2806" s="1" t="s">
        <v>49</v>
      </c>
      <c r="T2806" s="7">
        <v>625625</v>
      </c>
      <c r="U2806" s="7">
        <v>640949</v>
      </c>
      <c r="V2806" s="7">
        <v>658394</v>
      </c>
      <c r="W2806" s="7">
        <v>603713</v>
      </c>
      <c r="X2806" s="7">
        <v>647834</v>
      </c>
      <c r="Y2806" s="7">
        <v>644781</v>
      </c>
      <c r="Z2806" s="7">
        <v>625650</v>
      </c>
      <c r="AA2806" s="7">
        <v>625625</v>
      </c>
      <c r="AB2806" s="5">
        <v>23.045000000000002</v>
      </c>
      <c r="AC2806" s="5">
        <v>26.277999999999999</v>
      </c>
      <c r="AD2806" s="8">
        <v>6.3890000000000002</v>
      </c>
      <c r="AE2806" s="8">
        <v>7.8070000000000004</v>
      </c>
      <c r="AF2806" s="7">
        <v>13718000</v>
      </c>
      <c r="AG2806" s="7">
        <v>13926000</v>
      </c>
      <c r="AH2806" s="7">
        <v>13985000</v>
      </c>
      <c r="AI2806" s="5">
        <v>37.22</v>
      </c>
      <c r="AJ2806" s="7">
        <v>111</v>
      </c>
      <c r="AK2806" s="7">
        <v>5101145</v>
      </c>
      <c r="AL2806" s="6">
        <v>84.679006999999999</v>
      </c>
      <c r="AM2806" s="7">
        <v>6411155</v>
      </c>
      <c r="AN2806" s="5">
        <v>46.779969999999999</v>
      </c>
    </row>
    <row r="2807" spans="1:40" x14ac:dyDescent="0.3">
      <c r="A2807" s="4" t="s">
        <v>2856</v>
      </c>
      <c r="B2807" s="2">
        <v>5721282</v>
      </c>
      <c r="C2807" s="1" t="s">
        <v>54</v>
      </c>
      <c r="D2807" s="5">
        <v>243.57678799999999</v>
      </c>
      <c r="E2807" s="6">
        <v>428.48778800000002</v>
      </c>
      <c r="F2807" s="6" t="s">
        <v>42</v>
      </c>
      <c r="G2807" s="5">
        <v>-4.3999999999999997E-2</v>
      </c>
      <c r="H2807" s="5" t="s">
        <v>42</v>
      </c>
      <c r="I2807" s="5">
        <v>-4.3999999999999997E-2</v>
      </c>
      <c r="J2807" s="5" t="s">
        <v>42</v>
      </c>
      <c r="K2807" s="5" t="s">
        <v>42</v>
      </c>
      <c r="L2807" s="5" t="s">
        <v>42</v>
      </c>
      <c r="M2807" s="5" t="s">
        <v>42</v>
      </c>
      <c r="N2807" s="5" t="s">
        <v>42</v>
      </c>
      <c r="O2807" s="5" t="s">
        <v>42</v>
      </c>
      <c r="P2807" s="5" t="s">
        <v>42</v>
      </c>
      <c r="Q2807" s="5" t="s">
        <v>42</v>
      </c>
      <c r="R2807" s="5" t="s">
        <v>42</v>
      </c>
      <c r="S2807" s="1" t="s">
        <v>49</v>
      </c>
      <c r="T2807" s="7">
        <v>22233</v>
      </c>
      <c r="U2807" s="7">
        <v>24425</v>
      </c>
      <c r="V2807" s="7">
        <v>24802</v>
      </c>
      <c r="W2807" s="7">
        <v>26405</v>
      </c>
      <c r="X2807" s="7">
        <v>21879</v>
      </c>
      <c r="Y2807" s="7">
        <v>22233</v>
      </c>
      <c r="Z2807" s="7">
        <v>22623.5</v>
      </c>
      <c r="AA2807" s="7">
        <v>23014</v>
      </c>
      <c r="AB2807" s="8">
        <v>100</v>
      </c>
      <c r="AC2807" s="8">
        <v>100</v>
      </c>
      <c r="AD2807" s="5" t="s">
        <v>42</v>
      </c>
      <c r="AE2807" s="5" t="s">
        <v>42</v>
      </c>
      <c r="AF2807" s="7">
        <v>33428000</v>
      </c>
      <c r="AG2807" s="7">
        <v>33428000</v>
      </c>
      <c r="AH2807" s="7">
        <v>33428000</v>
      </c>
      <c r="AI2807" s="5">
        <v>86.67</v>
      </c>
      <c r="AJ2807" s="7">
        <v>74</v>
      </c>
      <c r="AK2807" s="7">
        <v>28972177</v>
      </c>
      <c r="AL2807" s="6">
        <v>210.91744800000001</v>
      </c>
      <c r="AM2807" s="7" t="s">
        <v>42</v>
      </c>
      <c r="AN2807" s="5" t="s">
        <v>42</v>
      </c>
    </row>
    <row r="2808" spans="1:40" x14ac:dyDescent="0.3">
      <c r="A2808" s="4" t="s">
        <v>2857</v>
      </c>
      <c r="B2808" s="2">
        <v>4811254</v>
      </c>
      <c r="C2808" s="1" t="s">
        <v>41</v>
      </c>
      <c r="D2808" s="5">
        <v>252.8536273</v>
      </c>
      <c r="E2808" s="6">
        <v>289.904627</v>
      </c>
      <c r="F2808" s="6" t="s">
        <v>42</v>
      </c>
      <c r="G2808" s="5">
        <v>7.0000000000000007E-2</v>
      </c>
      <c r="H2808" s="5">
        <v>53.648648999999999</v>
      </c>
      <c r="I2808" s="5">
        <v>7.0000000000000007E-2</v>
      </c>
      <c r="J2808" s="5">
        <v>53.648648999999999</v>
      </c>
      <c r="K2808" s="5">
        <v>32.016129030000002</v>
      </c>
      <c r="L2808" s="5">
        <v>7.0640569400000004</v>
      </c>
      <c r="M2808" s="5">
        <v>16.541667</v>
      </c>
      <c r="N2808" s="5" t="s">
        <v>42</v>
      </c>
      <c r="O2808" s="5" t="s">
        <v>42</v>
      </c>
      <c r="P2808" s="5">
        <v>1.496939</v>
      </c>
      <c r="Q2808" s="5">
        <v>16.990248999999999</v>
      </c>
      <c r="R2808" s="5">
        <v>16.990248999999999</v>
      </c>
      <c r="S2808" s="1" t="s">
        <v>49</v>
      </c>
      <c r="T2808" s="7">
        <v>184322</v>
      </c>
      <c r="U2808" s="7">
        <v>158167</v>
      </c>
      <c r="V2808" s="7">
        <v>130301</v>
      </c>
      <c r="W2808" s="7">
        <v>80122</v>
      </c>
      <c r="X2808" s="7">
        <v>193665</v>
      </c>
      <c r="Y2808" s="7">
        <v>193614</v>
      </c>
      <c r="Z2808" s="7">
        <v>188683</v>
      </c>
      <c r="AA2808" s="7">
        <v>184322</v>
      </c>
      <c r="AB2808" s="5">
        <v>79.384</v>
      </c>
      <c r="AC2808" s="5">
        <v>79.686000000000007</v>
      </c>
      <c r="AD2808" s="8">
        <v>8.218</v>
      </c>
      <c r="AE2808" s="8">
        <v>6.984</v>
      </c>
      <c r="AF2808" s="7">
        <v>31840092</v>
      </c>
      <c r="AG2808" s="7">
        <v>31725742</v>
      </c>
      <c r="AH2808" s="7">
        <v>34220824</v>
      </c>
      <c r="AI2808" s="5">
        <v>28.18</v>
      </c>
      <c r="AJ2808" s="7">
        <v>137</v>
      </c>
      <c r="AK2808" s="7">
        <v>8973206</v>
      </c>
      <c r="AL2808" s="6">
        <v>71.247254999999996</v>
      </c>
      <c r="AM2808" s="7">
        <v>16987460</v>
      </c>
      <c r="AN2808" s="5">
        <v>53.343290000000003</v>
      </c>
    </row>
    <row r="2809" spans="1:40" x14ac:dyDescent="0.3">
      <c r="A2809" s="4" t="s">
        <v>2858</v>
      </c>
      <c r="B2809" s="2">
        <v>9775745</v>
      </c>
      <c r="C2809" s="1" t="s">
        <v>54</v>
      </c>
      <c r="D2809" s="5">
        <v>260.10825899999998</v>
      </c>
      <c r="E2809" s="6">
        <v>355.09636899999998</v>
      </c>
      <c r="F2809" s="6" t="s">
        <v>42</v>
      </c>
      <c r="G2809" s="5">
        <v>0.16800000000000001</v>
      </c>
      <c r="H2809" s="5">
        <v>11.502783000000001</v>
      </c>
      <c r="I2809" s="5">
        <v>0.16800000000000001</v>
      </c>
      <c r="J2809" s="5">
        <v>11.502783000000001</v>
      </c>
      <c r="K2809" s="5">
        <v>0.91715975999999999</v>
      </c>
      <c r="L2809" s="5">
        <v>0.91715975999999999</v>
      </c>
      <c r="M2809" s="5">
        <v>9.2261900000000008</v>
      </c>
      <c r="N2809" s="5" t="s">
        <v>42</v>
      </c>
      <c r="O2809" s="5" t="s">
        <v>42</v>
      </c>
      <c r="P2809" s="5">
        <v>15.855798999999999</v>
      </c>
      <c r="Q2809" s="5" t="s">
        <v>42</v>
      </c>
      <c r="R2809" s="5" t="s">
        <v>42</v>
      </c>
      <c r="S2809" s="1" t="s">
        <v>82</v>
      </c>
      <c r="T2809" s="7">
        <v>22055.329000000002</v>
      </c>
      <c r="U2809" s="7">
        <v>19287.97</v>
      </c>
      <c r="V2809" s="7">
        <v>19101.899000000001</v>
      </c>
      <c r="W2809" s="7">
        <v>20241.778999999999</v>
      </c>
      <c r="X2809" s="7">
        <v>22395.363000000001</v>
      </c>
      <c r="Y2809" s="7">
        <v>22225.346000000001</v>
      </c>
      <c r="Z2809" s="7">
        <v>22055.329000000002</v>
      </c>
      <c r="AA2809" s="7">
        <v>21797.026000000002</v>
      </c>
      <c r="AB2809" s="8">
        <v>100</v>
      </c>
      <c r="AC2809" s="8">
        <v>100</v>
      </c>
      <c r="AD2809" s="5" t="s">
        <v>42</v>
      </c>
      <c r="AE2809" s="5" t="s">
        <v>42</v>
      </c>
      <c r="AF2809" s="7">
        <v>42014880</v>
      </c>
      <c r="AG2809" s="7">
        <v>42014880</v>
      </c>
      <c r="AH2809" s="7">
        <v>43439944</v>
      </c>
      <c r="AI2809" s="5">
        <v>35.909999999999997</v>
      </c>
      <c r="AJ2809" s="7">
        <v>63</v>
      </c>
      <c r="AK2809" s="7">
        <v>15065557</v>
      </c>
      <c r="AL2809" s="6">
        <v>93.406452999999999</v>
      </c>
      <c r="AM2809" s="7" t="s">
        <v>42</v>
      </c>
      <c r="AN2809" s="5" t="s">
        <v>42</v>
      </c>
    </row>
    <row r="2810" spans="1:40" x14ac:dyDescent="0.3">
      <c r="A2810" s="4" t="s">
        <v>2859</v>
      </c>
      <c r="B2810" s="2">
        <v>13376088</v>
      </c>
      <c r="C2810" s="1" t="s">
        <v>41</v>
      </c>
      <c r="D2810" s="5">
        <v>173.396001294</v>
      </c>
      <c r="E2810" s="6">
        <v>-228.68799899999999</v>
      </c>
      <c r="F2810" s="6" t="s">
        <v>42</v>
      </c>
      <c r="G2810" s="5">
        <v>-0.17399999999999999</v>
      </c>
      <c r="H2810" s="5" t="s">
        <v>799</v>
      </c>
      <c r="I2810" s="5">
        <v>-0.17399999999999999</v>
      </c>
      <c r="J2810" s="5" t="s">
        <v>799</v>
      </c>
      <c r="K2810" s="5">
        <v>0.30029013999999998</v>
      </c>
      <c r="L2810" s="5">
        <v>0.30029013999999998</v>
      </c>
      <c r="M2810" s="5" t="s">
        <v>799</v>
      </c>
      <c r="N2810" s="5" t="s">
        <v>42</v>
      </c>
      <c r="O2810" s="5" t="s">
        <v>42</v>
      </c>
      <c r="P2810" s="5" t="s">
        <v>799</v>
      </c>
      <c r="Q2810" s="5">
        <v>1.3045519999999999</v>
      </c>
      <c r="R2810" s="5">
        <v>1.3045519999999999</v>
      </c>
      <c r="S2810" s="1" t="s">
        <v>49</v>
      </c>
      <c r="T2810" s="7">
        <v>130</v>
      </c>
      <c r="U2810" s="7">
        <v>84683</v>
      </c>
      <c r="V2810" s="7">
        <v>10650</v>
      </c>
      <c r="W2810" s="7">
        <v>7756</v>
      </c>
      <c r="X2810" s="7">
        <v>63</v>
      </c>
      <c r="Y2810" s="7">
        <v>54</v>
      </c>
      <c r="Z2810" s="7">
        <v>68</v>
      </c>
      <c r="AA2810" s="7">
        <v>130</v>
      </c>
      <c r="AB2810" s="8">
        <v>100</v>
      </c>
      <c r="AC2810" s="8">
        <v>100</v>
      </c>
      <c r="AD2810" s="5" t="s">
        <v>799</v>
      </c>
      <c r="AE2810" s="5" t="s">
        <v>799</v>
      </c>
      <c r="AF2810" s="7">
        <v>256563684</v>
      </c>
      <c r="AG2810" s="7">
        <v>255948333</v>
      </c>
      <c r="AH2810" s="7">
        <v>249567343</v>
      </c>
      <c r="AI2810" s="5">
        <v>48.24</v>
      </c>
      <c r="AJ2810" s="7">
        <v>148</v>
      </c>
      <c r="AK2810" s="7">
        <v>134693187</v>
      </c>
      <c r="AL2810" s="6">
        <v>83.644469000000001</v>
      </c>
      <c r="AM2810" s="7">
        <v>203597546</v>
      </c>
      <c r="AN2810" s="5">
        <v>72.916370000000001</v>
      </c>
    </row>
    <row r="2811" spans="1:40" x14ac:dyDescent="0.3">
      <c r="A2811" s="4" t="s">
        <v>2860</v>
      </c>
      <c r="B2811" s="2">
        <v>7278701</v>
      </c>
      <c r="C2811" s="1" t="s">
        <v>54</v>
      </c>
      <c r="D2811" s="5">
        <v>216.83121292000001</v>
      </c>
      <c r="E2811" s="6">
        <v>1447.2312119999999</v>
      </c>
      <c r="F2811" s="6" t="s">
        <v>42</v>
      </c>
      <c r="G2811" s="5">
        <v>-0.86</v>
      </c>
      <c r="H2811" s="5" t="s">
        <v>799</v>
      </c>
      <c r="I2811" s="5">
        <v>-0.86</v>
      </c>
      <c r="J2811" s="5" t="s">
        <v>799</v>
      </c>
      <c r="K2811" s="5" t="s">
        <v>799</v>
      </c>
      <c r="L2811" s="5">
        <v>2.2544951599999998</v>
      </c>
      <c r="M2811" s="5">
        <v>5.8475339999999996</v>
      </c>
      <c r="N2811" s="5" t="s">
        <v>42</v>
      </c>
      <c r="O2811" s="5" t="s">
        <v>42</v>
      </c>
      <c r="P2811" s="5">
        <v>0.76170099999999996</v>
      </c>
      <c r="Q2811" s="5">
        <v>7.1047190000000002</v>
      </c>
      <c r="R2811" s="5">
        <v>7.1047190000000002</v>
      </c>
      <c r="S2811" s="1" t="s">
        <v>49</v>
      </c>
      <c r="T2811" s="7">
        <v>1876800</v>
      </c>
      <c r="U2811" s="7">
        <v>1571800</v>
      </c>
      <c r="V2811" s="7">
        <v>1212800</v>
      </c>
      <c r="W2811" s="7">
        <v>873600</v>
      </c>
      <c r="X2811" s="7">
        <v>1900000</v>
      </c>
      <c r="Y2811" s="7">
        <v>1917400</v>
      </c>
      <c r="Z2811" s="7">
        <v>1897700</v>
      </c>
      <c r="AA2811" s="7">
        <v>1876800</v>
      </c>
      <c r="AB2811" s="5">
        <v>27.024999999999999</v>
      </c>
      <c r="AC2811" s="5">
        <v>26.853000000000002</v>
      </c>
      <c r="AD2811" s="8">
        <v>9.3030000000000008</v>
      </c>
      <c r="AE2811" s="8">
        <v>8.4</v>
      </c>
      <c r="AF2811" s="7">
        <v>33092441</v>
      </c>
      <c r="AG2811" s="7">
        <v>32950141</v>
      </c>
      <c r="AH2811" s="7">
        <v>32368112</v>
      </c>
      <c r="AI2811" s="5">
        <v>45.68</v>
      </c>
      <c r="AJ2811" s="7">
        <v>124</v>
      </c>
      <c r="AK2811" s="7">
        <v>15190628</v>
      </c>
      <c r="AL2811" s="6">
        <v>99.042894000000004</v>
      </c>
      <c r="AM2811" s="7">
        <v>18498315</v>
      </c>
      <c r="AN2811" s="5">
        <v>55.623460000000001</v>
      </c>
    </row>
    <row r="2812" spans="1:40" x14ac:dyDescent="0.3">
      <c r="A2812" s="4" t="s">
        <v>2861</v>
      </c>
      <c r="B2812" s="2">
        <v>4009156</v>
      </c>
      <c r="C2812" s="1" t="s">
        <v>54</v>
      </c>
      <c r="D2812" s="5">
        <v>236.95047081000001</v>
      </c>
      <c r="E2812" s="6">
        <v>583.34646999999995</v>
      </c>
      <c r="F2812" s="6">
        <v>599.55147099999999</v>
      </c>
      <c r="G2812" s="5">
        <v>-1.081</v>
      </c>
      <c r="H2812" s="5" t="s">
        <v>799</v>
      </c>
      <c r="I2812" s="5">
        <v>-1.081</v>
      </c>
      <c r="J2812" s="5" t="s">
        <v>799</v>
      </c>
      <c r="K2812" s="5">
        <v>0.40562181094072597</v>
      </c>
      <c r="L2812" s="5">
        <v>0.40562181094072597</v>
      </c>
      <c r="M2812" s="5" t="s">
        <v>799</v>
      </c>
      <c r="N2812" s="5" t="s">
        <v>42</v>
      </c>
      <c r="O2812" s="5" t="s">
        <v>42</v>
      </c>
      <c r="P2812" s="5">
        <v>11.431666</v>
      </c>
      <c r="Q2812" s="5">
        <v>69.644993999999997</v>
      </c>
      <c r="R2812" s="5" t="s">
        <v>799</v>
      </c>
      <c r="S2812" s="1" t="s">
        <v>49</v>
      </c>
      <c r="T2812" s="7">
        <v>80589</v>
      </c>
      <c r="U2812" s="7">
        <v>267567</v>
      </c>
      <c r="V2812" s="7">
        <v>74433</v>
      </c>
      <c r="W2812" s="7">
        <v>81745</v>
      </c>
      <c r="X2812" s="7">
        <v>68708</v>
      </c>
      <c r="Y2812" s="7">
        <v>72940</v>
      </c>
      <c r="Z2812" s="7">
        <v>76302</v>
      </c>
      <c r="AA2812" s="7">
        <v>80589</v>
      </c>
      <c r="AB2812" s="5">
        <v>48.093000000000004</v>
      </c>
      <c r="AC2812" s="5">
        <v>45.985999999999997</v>
      </c>
      <c r="AD2812" s="8">
        <v>12.231</v>
      </c>
      <c r="AE2812" s="5">
        <v>16.414000000000001</v>
      </c>
      <c r="AF2812" s="7">
        <v>16152043</v>
      </c>
      <c r="AG2812" s="7">
        <v>16152043</v>
      </c>
      <c r="AH2812" s="7">
        <v>16152043</v>
      </c>
      <c r="AI2812" s="8">
        <v>3.01</v>
      </c>
      <c r="AJ2812" s="7">
        <v>46</v>
      </c>
      <c r="AK2812" s="7">
        <v>485915</v>
      </c>
      <c r="AL2812" s="6">
        <v>7.1283729999999998</v>
      </c>
      <c r="AM2812" s="7">
        <v>1455761</v>
      </c>
      <c r="AN2812" s="8">
        <v>9.0128599999999999</v>
      </c>
    </row>
    <row r="2813" spans="1:40" x14ac:dyDescent="0.3">
      <c r="A2813" s="4" t="s">
        <v>2862</v>
      </c>
      <c r="B2813" s="2">
        <v>26461936</v>
      </c>
      <c r="C2813" s="1" t="s">
        <v>41</v>
      </c>
      <c r="D2813" s="5">
        <v>140.60610556</v>
      </c>
      <c r="E2813" s="6">
        <v>62.221105000000001</v>
      </c>
      <c r="F2813" s="6" t="s">
        <v>42</v>
      </c>
      <c r="G2813" s="5">
        <v>-0.90500000000000003</v>
      </c>
      <c r="H2813" s="5" t="s">
        <v>799</v>
      </c>
      <c r="I2813" s="5">
        <v>-0.90500000000000003</v>
      </c>
      <c r="J2813" s="5" t="s">
        <v>799</v>
      </c>
      <c r="K2813" s="5">
        <v>1.85114504</v>
      </c>
      <c r="L2813" s="5">
        <v>1.85114504</v>
      </c>
      <c r="M2813" s="5" t="s">
        <v>799</v>
      </c>
      <c r="N2813" s="5" t="s">
        <v>42</v>
      </c>
      <c r="O2813" s="5" t="s">
        <v>42</v>
      </c>
      <c r="P2813" s="5" t="s">
        <v>42</v>
      </c>
      <c r="Q2813" s="5" t="s">
        <v>799</v>
      </c>
      <c r="R2813" s="5">
        <v>-0.43174200000000001</v>
      </c>
      <c r="S2813" s="1" t="s">
        <v>49</v>
      </c>
      <c r="T2813" s="7" t="s">
        <v>42</v>
      </c>
      <c r="U2813" s="7" t="s">
        <v>42</v>
      </c>
      <c r="V2813" s="7" t="s">
        <v>42</v>
      </c>
      <c r="W2813" s="7" t="s">
        <v>42</v>
      </c>
      <c r="X2813" s="7" t="s">
        <v>42</v>
      </c>
      <c r="Y2813" s="7" t="s">
        <v>42</v>
      </c>
      <c r="Z2813" s="7" t="s">
        <v>42</v>
      </c>
      <c r="AA2813" s="7" t="s">
        <v>42</v>
      </c>
      <c r="AB2813" s="5" t="s">
        <v>42</v>
      </c>
      <c r="AC2813" s="5" t="s">
        <v>42</v>
      </c>
      <c r="AD2813" s="5" t="s">
        <v>42</v>
      </c>
      <c r="AE2813" s="5" t="s">
        <v>42</v>
      </c>
      <c r="AF2813" s="7">
        <v>36238280</v>
      </c>
      <c r="AG2813" s="7">
        <v>36184485</v>
      </c>
      <c r="AH2813" s="7">
        <v>35698847</v>
      </c>
      <c r="AI2813" s="5">
        <v>54.01</v>
      </c>
      <c r="AJ2813" s="7">
        <v>123</v>
      </c>
      <c r="AK2813" s="7">
        <v>19573528</v>
      </c>
      <c r="AL2813" s="6">
        <v>75.945288000000005</v>
      </c>
      <c r="AM2813" s="7">
        <v>22455085</v>
      </c>
      <c r="AN2813" s="8">
        <v>61.964399999999998</v>
      </c>
    </row>
    <row r="2814" spans="1:40" x14ac:dyDescent="0.3">
      <c r="A2814" s="4" t="s">
        <v>2863</v>
      </c>
      <c r="B2814" s="2">
        <v>9508387</v>
      </c>
      <c r="C2814" s="1" t="s">
        <v>54</v>
      </c>
      <c r="D2814" s="5">
        <v>253.2818547</v>
      </c>
      <c r="E2814" s="6">
        <v>347.92609399999998</v>
      </c>
      <c r="F2814" s="6" t="s">
        <v>42</v>
      </c>
      <c r="G2814" s="5">
        <v>0.151</v>
      </c>
      <c r="H2814" s="5" t="s">
        <v>42</v>
      </c>
      <c r="I2814" s="5">
        <v>0.151</v>
      </c>
      <c r="J2814" s="5" t="s">
        <v>42</v>
      </c>
      <c r="K2814" s="5" t="s">
        <v>42</v>
      </c>
      <c r="L2814" s="5" t="s">
        <v>42</v>
      </c>
      <c r="M2814" s="5" t="s">
        <v>42</v>
      </c>
      <c r="N2814" s="5" t="s">
        <v>42</v>
      </c>
      <c r="O2814" s="5" t="s">
        <v>42</v>
      </c>
      <c r="P2814" s="5" t="s">
        <v>42</v>
      </c>
      <c r="Q2814" s="5" t="s">
        <v>42</v>
      </c>
      <c r="R2814" s="5" t="s">
        <v>42</v>
      </c>
      <c r="S2814" s="1" t="s">
        <v>56</v>
      </c>
      <c r="T2814" s="7">
        <v>23360.505000000001</v>
      </c>
      <c r="U2814" s="7">
        <v>19380.406999999999</v>
      </c>
      <c r="V2814" s="7">
        <v>20552.116000000002</v>
      </c>
      <c r="W2814" s="7">
        <v>22407.791000000001</v>
      </c>
      <c r="X2814" s="7">
        <v>22839.01</v>
      </c>
      <c r="Y2814" s="7">
        <v>23099.757000000001</v>
      </c>
      <c r="Z2814" s="7">
        <v>23360.505000000001</v>
      </c>
      <c r="AA2814" s="7">
        <v>22684.828000000001</v>
      </c>
      <c r="AB2814" s="8">
        <v>100</v>
      </c>
      <c r="AC2814" s="8">
        <v>100</v>
      </c>
      <c r="AD2814" s="5" t="s">
        <v>42</v>
      </c>
      <c r="AE2814" s="5" t="s">
        <v>42</v>
      </c>
      <c r="AF2814" s="7">
        <v>55423238</v>
      </c>
      <c r="AG2814" s="7">
        <v>55423238</v>
      </c>
      <c r="AH2814" s="7">
        <v>58461031</v>
      </c>
      <c r="AI2814" s="5">
        <v>22.03</v>
      </c>
      <c r="AJ2814" s="7">
        <v>87</v>
      </c>
      <c r="AK2814" s="7">
        <v>12184640</v>
      </c>
      <c r="AL2814" s="6">
        <v>55.805650999999997</v>
      </c>
      <c r="AM2814" s="7" t="s">
        <v>42</v>
      </c>
      <c r="AN2814" s="5" t="s">
        <v>42</v>
      </c>
    </row>
    <row r="2815" spans="1:40" x14ac:dyDescent="0.3">
      <c r="A2815" s="4" t="s">
        <v>2864</v>
      </c>
      <c r="B2815" s="2">
        <v>5721296</v>
      </c>
      <c r="C2815" s="1" t="s">
        <v>54</v>
      </c>
      <c r="D2815" s="5">
        <v>245.51212889999999</v>
      </c>
      <c r="E2815" s="6">
        <v>426.039018</v>
      </c>
      <c r="F2815" s="6" t="s">
        <v>42</v>
      </c>
      <c r="G2815" s="5">
        <v>6.3E-2</v>
      </c>
      <c r="H2815" s="5">
        <v>22.825112000000001</v>
      </c>
      <c r="I2815" s="5">
        <v>6.3E-2</v>
      </c>
      <c r="J2815" s="5">
        <v>22.825112000000001</v>
      </c>
      <c r="K2815" s="5">
        <v>0.84495352000000001</v>
      </c>
      <c r="L2815" s="5">
        <v>0.84495352000000001</v>
      </c>
      <c r="M2815" s="5">
        <v>15.239521</v>
      </c>
      <c r="N2815" s="5" t="s">
        <v>42</v>
      </c>
      <c r="O2815" s="5" t="s">
        <v>42</v>
      </c>
      <c r="P2815" s="5">
        <v>21.343675000000001</v>
      </c>
      <c r="Q2815" s="5" t="s">
        <v>42</v>
      </c>
      <c r="R2815" s="5" t="s">
        <v>42</v>
      </c>
      <c r="S2815" s="1" t="s">
        <v>80</v>
      </c>
      <c r="T2815" s="7">
        <v>19960.902999999998</v>
      </c>
      <c r="U2815" s="7">
        <v>19587.432000000001</v>
      </c>
      <c r="V2815" s="7">
        <v>20155.922999999999</v>
      </c>
      <c r="W2815" s="7">
        <v>15162.687</v>
      </c>
      <c r="X2815" s="7">
        <v>19960.902999999998</v>
      </c>
      <c r="Y2815" s="7">
        <v>19804.990000000002</v>
      </c>
      <c r="Z2815" s="7">
        <v>19649.075000000001</v>
      </c>
      <c r="AA2815" s="7">
        <v>19618.253000000001</v>
      </c>
      <c r="AB2815" s="8">
        <v>100</v>
      </c>
      <c r="AC2815" s="8">
        <v>100</v>
      </c>
      <c r="AD2815" s="5" t="s">
        <v>42</v>
      </c>
      <c r="AE2815" s="5" t="s">
        <v>42</v>
      </c>
      <c r="AF2815" s="7">
        <v>24117105</v>
      </c>
      <c r="AG2815" s="7">
        <v>24117105</v>
      </c>
      <c r="AH2815" s="7">
        <v>24318174</v>
      </c>
      <c r="AI2815" s="5">
        <v>16.170000000000002</v>
      </c>
      <c r="AJ2815" s="7">
        <v>56</v>
      </c>
      <c r="AK2815" s="7">
        <v>3898602</v>
      </c>
      <c r="AL2815" s="6">
        <v>39.687767999999998</v>
      </c>
      <c r="AM2815" s="7" t="s">
        <v>42</v>
      </c>
      <c r="AN2815" s="5" t="s">
        <v>42</v>
      </c>
    </row>
    <row r="2816" spans="1:40" x14ac:dyDescent="0.3">
      <c r="A2816" s="4" t="s">
        <v>2865</v>
      </c>
      <c r="B2816" s="2">
        <v>4812257</v>
      </c>
      <c r="C2816" s="1" t="s">
        <v>41</v>
      </c>
      <c r="D2816" s="5">
        <v>237.99093500000001</v>
      </c>
      <c r="E2816" s="6">
        <v>203.156935</v>
      </c>
      <c r="F2816" s="6" t="s">
        <v>42</v>
      </c>
      <c r="G2816" s="5">
        <v>-2.0299999999999998</v>
      </c>
      <c r="H2816" s="5" t="s">
        <v>799</v>
      </c>
      <c r="I2816" s="5">
        <v>-2.0299999999999998</v>
      </c>
      <c r="J2816" s="5" t="s">
        <v>799</v>
      </c>
      <c r="K2816" s="5">
        <v>1.41181581</v>
      </c>
      <c r="L2816" s="5">
        <v>1.3275059200000001</v>
      </c>
      <c r="M2816" s="5" t="s">
        <v>799</v>
      </c>
      <c r="N2816" s="5" t="s">
        <v>42</v>
      </c>
      <c r="O2816" s="5" t="s">
        <v>42</v>
      </c>
      <c r="P2816" s="5">
        <v>1.2374940000000001</v>
      </c>
      <c r="Q2816" s="5" t="s">
        <v>799</v>
      </c>
      <c r="R2816" s="5">
        <v>-51.406106999999999</v>
      </c>
      <c r="S2816" s="1" t="s">
        <v>49</v>
      </c>
      <c r="T2816" s="7">
        <v>166662</v>
      </c>
      <c r="U2816" s="7">
        <v>156236</v>
      </c>
      <c r="V2816" s="7">
        <v>147794</v>
      </c>
      <c r="W2816" s="7">
        <v>130457</v>
      </c>
      <c r="X2816" s="7">
        <v>164168</v>
      </c>
      <c r="Y2816" s="7">
        <v>166880</v>
      </c>
      <c r="Z2816" s="7">
        <v>169261</v>
      </c>
      <c r="AA2816" s="7">
        <v>166662</v>
      </c>
      <c r="AB2816" s="5">
        <v>62.302999999999997</v>
      </c>
      <c r="AC2816" s="5">
        <v>48.872999999999998</v>
      </c>
      <c r="AD2816" s="8">
        <v>1.51</v>
      </c>
      <c r="AE2816" s="5">
        <v>-4.9059999999999997</v>
      </c>
      <c r="AF2816" s="7">
        <v>14694000</v>
      </c>
      <c r="AG2816" s="7">
        <v>14839000</v>
      </c>
      <c r="AH2816" s="7">
        <v>14637000</v>
      </c>
      <c r="AI2816" s="5">
        <v>66.930000000000007</v>
      </c>
      <c r="AJ2816" s="7">
        <v>151</v>
      </c>
      <c r="AK2816" s="7">
        <v>9802788</v>
      </c>
      <c r="AL2816" s="6">
        <v>159.29530500000001</v>
      </c>
      <c r="AM2816" s="7">
        <v>10638156</v>
      </c>
      <c r="AN2816" s="5">
        <v>72.637240000000006</v>
      </c>
    </row>
    <row r="2817" spans="1:40" x14ac:dyDescent="0.3">
      <c r="A2817" s="4" t="s">
        <v>2866</v>
      </c>
      <c r="B2817" s="2">
        <v>5720640</v>
      </c>
      <c r="C2817" s="1" t="s">
        <v>54</v>
      </c>
      <c r="D2817" s="5">
        <v>245.038228</v>
      </c>
      <c r="E2817" s="6">
        <v>321.789828</v>
      </c>
      <c r="F2817" s="6" t="s">
        <v>42</v>
      </c>
      <c r="G2817" s="5">
        <v>-7.2999999999999995E-2</v>
      </c>
      <c r="H2817" s="5">
        <v>30.831098999999998</v>
      </c>
      <c r="I2817" s="5">
        <v>-7.2999999999999995E-2</v>
      </c>
      <c r="J2817" s="5">
        <v>30.831098999999998</v>
      </c>
      <c r="K2817" s="5">
        <v>0.95364457999999996</v>
      </c>
      <c r="L2817" s="5">
        <v>0.95364457999999996</v>
      </c>
      <c r="M2817" s="5">
        <v>3.6906289999999999</v>
      </c>
      <c r="N2817" s="5" t="s">
        <v>42</v>
      </c>
      <c r="O2817" s="5" t="s">
        <v>42</v>
      </c>
      <c r="P2817" s="5">
        <v>20.822935999999999</v>
      </c>
      <c r="Q2817" s="5" t="s">
        <v>42</v>
      </c>
      <c r="R2817" s="5" t="s">
        <v>42</v>
      </c>
      <c r="S2817" s="1" t="s">
        <v>49</v>
      </c>
      <c r="T2817" s="7">
        <v>15516.567999999999</v>
      </c>
      <c r="U2817" s="7">
        <v>14329.584999999999</v>
      </c>
      <c r="V2817" s="7">
        <v>18589.795999999998</v>
      </c>
      <c r="W2817" s="7">
        <v>23063.805</v>
      </c>
      <c r="X2817" s="7">
        <v>15453.624</v>
      </c>
      <c r="Y2817" s="7">
        <v>15485.096</v>
      </c>
      <c r="Z2817" s="7">
        <v>15516.567999999999</v>
      </c>
      <c r="AA2817" s="7">
        <v>15751.618</v>
      </c>
      <c r="AB2817" s="8">
        <v>100</v>
      </c>
      <c r="AC2817" s="8">
        <v>100</v>
      </c>
      <c r="AD2817" s="5" t="s">
        <v>42</v>
      </c>
      <c r="AE2817" s="5" t="s">
        <v>42</v>
      </c>
      <c r="AF2817" s="7">
        <v>21307672</v>
      </c>
      <c r="AG2817" s="7">
        <v>21307672</v>
      </c>
      <c r="AH2817" s="7">
        <v>21307672</v>
      </c>
      <c r="AI2817" s="8">
        <v>33.4</v>
      </c>
      <c r="AJ2817" s="7">
        <v>55</v>
      </c>
      <c r="AK2817" s="7">
        <v>7116350</v>
      </c>
      <c r="AL2817" s="6">
        <v>81.838025000000002</v>
      </c>
      <c r="AM2817" s="7" t="s">
        <v>42</v>
      </c>
      <c r="AN2817" s="5" t="s">
        <v>42</v>
      </c>
    </row>
    <row r="2818" spans="1:40" x14ac:dyDescent="0.3">
      <c r="A2818" s="4" t="s">
        <v>2867</v>
      </c>
      <c r="B2818" s="2">
        <v>4812771</v>
      </c>
      <c r="C2818" s="1" t="s">
        <v>41</v>
      </c>
      <c r="D2818" s="5">
        <v>276.73971863999998</v>
      </c>
      <c r="E2818" s="6">
        <v>448.022718</v>
      </c>
      <c r="F2818" s="6">
        <v>448.02271899999994</v>
      </c>
      <c r="G2818" s="5">
        <v>-0.66</v>
      </c>
      <c r="H2818" s="5" t="s">
        <v>799</v>
      </c>
      <c r="I2818" s="5">
        <v>-0.66</v>
      </c>
      <c r="J2818" s="5" t="s">
        <v>799</v>
      </c>
      <c r="K2818" s="5" t="s">
        <v>799</v>
      </c>
      <c r="L2818" s="5">
        <v>1.6031864600000001</v>
      </c>
      <c r="M2818" s="5" t="s">
        <v>799</v>
      </c>
      <c r="N2818" s="5" t="s">
        <v>799</v>
      </c>
      <c r="O2818" s="5">
        <v>31.7199866002261</v>
      </c>
      <c r="P2818" s="5">
        <v>1.3267910000000001</v>
      </c>
      <c r="Q2818" s="5">
        <v>34.808695</v>
      </c>
      <c r="R2818" s="5">
        <v>34.808695</v>
      </c>
      <c r="S2818" s="1" t="s">
        <v>49</v>
      </c>
      <c r="T2818" s="7">
        <v>339435</v>
      </c>
      <c r="U2818" s="7">
        <v>326648</v>
      </c>
      <c r="V2818" s="7">
        <v>280629</v>
      </c>
      <c r="W2818" s="7">
        <v>264488</v>
      </c>
      <c r="X2818" s="7">
        <v>337674</v>
      </c>
      <c r="Y2818" s="7">
        <v>336557</v>
      </c>
      <c r="Z2818" s="7">
        <v>336449</v>
      </c>
      <c r="AA2818" s="7">
        <v>339435</v>
      </c>
      <c r="AB2818" s="5">
        <v>48.188000000000002</v>
      </c>
      <c r="AC2818" s="8">
        <v>49.31</v>
      </c>
      <c r="AD2818" s="8">
        <v>5.516</v>
      </c>
      <c r="AE2818" s="8">
        <v>3.3079999999999998</v>
      </c>
      <c r="AF2818" s="7">
        <v>14325928</v>
      </c>
      <c r="AG2818" s="7">
        <v>14313927</v>
      </c>
      <c r="AH2818" s="7">
        <v>14205685</v>
      </c>
      <c r="AI2818" s="5">
        <v>73.41</v>
      </c>
      <c r="AJ2818" s="7">
        <v>116</v>
      </c>
      <c r="AK2818" s="7">
        <v>10515393</v>
      </c>
      <c r="AL2818" s="6">
        <v>203.15739199999999</v>
      </c>
      <c r="AM2818" s="7">
        <v>12094167</v>
      </c>
      <c r="AN2818" s="5">
        <v>84.432879999999997</v>
      </c>
    </row>
    <row r="2819" spans="1:40" x14ac:dyDescent="0.3">
      <c r="A2819" s="4" t="s">
        <v>2868</v>
      </c>
      <c r="B2819" s="2">
        <v>4584761</v>
      </c>
      <c r="C2819" s="1" t="s">
        <v>54</v>
      </c>
      <c r="D2819" s="5">
        <v>229.57473336000001</v>
      </c>
      <c r="E2819" s="6">
        <v>425.26173299999999</v>
      </c>
      <c r="F2819" s="6">
        <v>495.47573300000005</v>
      </c>
      <c r="G2819" s="5">
        <v>-0.41199999999999998</v>
      </c>
      <c r="H2819" s="5" t="s">
        <v>799</v>
      </c>
      <c r="I2819" s="5">
        <v>-0.41199999999999998</v>
      </c>
      <c r="J2819" s="5" t="s">
        <v>799</v>
      </c>
      <c r="K2819" s="5">
        <v>0.66269295799692207</v>
      </c>
      <c r="L2819" s="5">
        <v>0.66057828069610092</v>
      </c>
      <c r="M2819" s="5" t="s">
        <v>799</v>
      </c>
      <c r="N2819" s="5" t="s">
        <v>42</v>
      </c>
      <c r="O2819" s="5" t="s">
        <v>42</v>
      </c>
      <c r="P2819" s="5">
        <v>7.5455870000000003</v>
      </c>
      <c r="Q2819" s="5" t="s">
        <v>799</v>
      </c>
      <c r="R2819" s="5" t="s">
        <v>799</v>
      </c>
      <c r="S2819" s="1" t="s">
        <v>49</v>
      </c>
      <c r="T2819" s="7">
        <v>-17911</v>
      </c>
      <c r="U2819" s="7">
        <v>93428</v>
      </c>
      <c r="V2819" s="7">
        <v>117286</v>
      </c>
      <c r="W2819" s="7">
        <v>115177</v>
      </c>
      <c r="X2819" s="7">
        <v>15410</v>
      </c>
      <c r="Y2819" s="7">
        <v>20984</v>
      </c>
      <c r="Z2819" s="7">
        <v>23572</v>
      </c>
      <c r="AA2819" s="7">
        <v>-17911</v>
      </c>
      <c r="AB2819" s="5">
        <v>-48.789000000000001</v>
      </c>
      <c r="AC2819" s="5">
        <v>53.902999999999999</v>
      </c>
      <c r="AD2819" s="8">
        <v>-297.47000000000003</v>
      </c>
      <c r="AE2819" s="5">
        <v>-14.763999999999999</v>
      </c>
      <c r="AF2819" s="7">
        <v>56268317</v>
      </c>
      <c r="AG2819" s="7">
        <v>56268317</v>
      </c>
      <c r="AH2819" s="7">
        <v>56182522</v>
      </c>
      <c r="AI2819" s="5">
        <v>51.21</v>
      </c>
      <c r="AJ2819" s="7">
        <v>109</v>
      </c>
      <c r="AK2819" s="7">
        <v>28816545</v>
      </c>
      <c r="AL2819" s="6">
        <v>117.57150300000001</v>
      </c>
      <c r="AM2819" s="7">
        <v>36219932</v>
      </c>
      <c r="AN2819" s="5">
        <v>64.37003</v>
      </c>
    </row>
    <row r="2820" spans="1:40" x14ac:dyDescent="0.3">
      <c r="A2820" s="4" t="s">
        <v>2869</v>
      </c>
      <c r="B2820" s="2">
        <v>9219457</v>
      </c>
      <c r="C2820" s="1" t="s">
        <v>41</v>
      </c>
      <c r="D2820" s="5">
        <v>236.79703076000001</v>
      </c>
      <c r="E2820" s="6">
        <v>4839.3770299999996</v>
      </c>
      <c r="F2820" s="6">
        <v>4849.0740310000001</v>
      </c>
      <c r="G2820" s="5">
        <v>-0.38</v>
      </c>
      <c r="H2820" s="5" t="s">
        <v>799</v>
      </c>
      <c r="I2820" s="5">
        <v>-0.38</v>
      </c>
      <c r="J2820" s="5" t="s">
        <v>799</v>
      </c>
      <c r="K2820" s="5">
        <v>0.62793727644701791</v>
      </c>
      <c r="L2820" s="5">
        <v>0.40416774325468302</v>
      </c>
      <c r="M2820" s="5">
        <v>31.681415999999999</v>
      </c>
      <c r="N2820" s="5" t="s">
        <v>42</v>
      </c>
      <c r="O2820" s="5" t="s">
        <v>42</v>
      </c>
      <c r="P2820" s="5">
        <v>10.981214</v>
      </c>
      <c r="Q2820" s="5">
        <v>15.682121</v>
      </c>
      <c r="R2820" s="5">
        <v>14.950957755509799</v>
      </c>
      <c r="S2820" s="1" t="s">
        <v>49</v>
      </c>
      <c r="T2820" s="7">
        <v>446151</v>
      </c>
      <c r="U2820" s="7">
        <v>397892</v>
      </c>
      <c r="V2820" s="7">
        <v>260792</v>
      </c>
      <c r="W2820" s="7">
        <v>255217</v>
      </c>
      <c r="X2820" s="7">
        <v>450899</v>
      </c>
      <c r="Y2820" s="7">
        <v>450917</v>
      </c>
      <c r="Z2820" s="7">
        <v>447596</v>
      </c>
      <c r="AA2820" s="7">
        <v>446151</v>
      </c>
      <c r="AB2820" s="5">
        <v>86.203000000000003</v>
      </c>
      <c r="AC2820" s="5">
        <v>86.340999999999994</v>
      </c>
      <c r="AD2820" s="5">
        <v>69.537000000000006</v>
      </c>
      <c r="AE2820" s="5">
        <v>69.625</v>
      </c>
      <c r="AF2820" s="7">
        <v>66144422</v>
      </c>
      <c r="AG2820" s="7">
        <v>65992509</v>
      </c>
      <c r="AH2820" s="7">
        <v>65845073</v>
      </c>
      <c r="AI2820" s="5">
        <v>51.92</v>
      </c>
      <c r="AJ2820" s="7">
        <v>198</v>
      </c>
      <c r="AK2820" s="7">
        <v>34342042</v>
      </c>
      <c r="AL2820" s="6">
        <v>122.94450999999999</v>
      </c>
      <c r="AM2820" s="7">
        <v>59086195</v>
      </c>
      <c r="AN2820" s="5">
        <v>89.329070000000002</v>
      </c>
    </row>
    <row r="2821" spans="1:40" x14ac:dyDescent="0.3">
      <c r="A2821" s="4" t="s">
        <v>2870</v>
      </c>
      <c r="B2821" s="2">
        <v>19353248</v>
      </c>
      <c r="C2821" s="1" t="s">
        <v>54</v>
      </c>
      <c r="D2821" s="5">
        <v>237.64508369999999</v>
      </c>
      <c r="E2821" s="6">
        <v>533.19708300000002</v>
      </c>
      <c r="F2821" s="6">
        <v>548.81625299999996</v>
      </c>
      <c r="G2821" s="5">
        <v>0.21</v>
      </c>
      <c r="H2821" s="5">
        <v>75.681818181818201</v>
      </c>
      <c r="I2821" s="5">
        <v>0.21</v>
      </c>
      <c r="J2821" s="5">
        <v>75.681818181818201</v>
      </c>
      <c r="K2821" s="5">
        <v>1.14679988038798</v>
      </c>
      <c r="L2821" s="5">
        <v>0.95590063103745604</v>
      </c>
      <c r="M2821" s="5">
        <v>8.1577660000000005</v>
      </c>
      <c r="N2821" s="5" t="s">
        <v>42</v>
      </c>
      <c r="O2821" s="5" t="s">
        <v>42</v>
      </c>
      <c r="P2821" s="5">
        <v>10.660316999999999</v>
      </c>
      <c r="Q2821" s="5">
        <v>15.081236000000001</v>
      </c>
      <c r="R2821" s="5">
        <v>13.447094131771699</v>
      </c>
      <c r="S2821" s="1" t="s">
        <v>49</v>
      </c>
      <c r="T2821" s="7">
        <v>45933</v>
      </c>
      <c r="U2821" s="7">
        <v>45203</v>
      </c>
      <c r="V2821" s="7">
        <v>30128</v>
      </c>
      <c r="W2821" s="7">
        <v>19248</v>
      </c>
      <c r="X2821" s="7">
        <v>50266</v>
      </c>
      <c r="Y2821" s="7">
        <v>48409</v>
      </c>
      <c r="Z2821" s="7">
        <v>47302</v>
      </c>
      <c r="AA2821" s="7">
        <v>45933</v>
      </c>
      <c r="AB2821" s="8">
        <v>84</v>
      </c>
      <c r="AC2821" s="5">
        <v>84.569000000000003</v>
      </c>
      <c r="AD2821" s="8">
        <v>70</v>
      </c>
      <c r="AE2821" s="5">
        <v>70.686000000000007</v>
      </c>
      <c r="AF2821" s="7">
        <v>14251933</v>
      </c>
      <c r="AG2821" s="7">
        <v>13626589</v>
      </c>
      <c r="AH2821" s="7">
        <v>13769609</v>
      </c>
      <c r="AI2821" s="5">
        <v>71.86</v>
      </c>
      <c r="AJ2821" s="7">
        <v>148</v>
      </c>
      <c r="AK2821" s="7">
        <v>10256035</v>
      </c>
      <c r="AL2821" s="6">
        <v>170.76298199999999</v>
      </c>
      <c r="AM2821" s="7">
        <v>13021022</v>
      </c>
      <c r="AN2821" s="5">
        <v>91.228489999999994</v>
      </c>
    </row>
    <row r="2822" spans="1:40" x14ac:dyDescent="0.3">
      <c r="A2822" s="4" t="s">
        <v>2871</v>
      </c>
      <c r="B2822" s="2">
        <v>5069629</v>
      </c>
      <c r="C2822" s="1" t="s">
        <v>41</v>
      </c>
      <c r="D2822" s="5">
        <v>264.96366809</v>
      </c>
      <c r="E2822" s="6">
        <v>212.99366800000001</v>
      </c>
      <c r="F2822" s="6" t="s">
        <v>42</v>
      </c>
      <c r="G2822" s="5">
        <v>-0.36</v>
      </c>
      <c r="H2822" s="5" t="s">
        <v>799</v>
      </c>
      <c r="I2822" s="5">
        <v>-0.36</v>
      </c>
      <c r="J2822" s="5" t="s">
        <v>799</v>
      </c>
      <c r="K2822" s="5">
        <v>2.8934885700000001</v>
      </c>
      <c r="L2822" s="5">
        <v>2.8205128200000003</v>
      </c>
      <c r="M2822" s="5" t="s">
        <v>799</v>
      </c>
      <c r="N2822" s="5" t="s">
        <v>42</v>
      </c>
      <c r="O2822" s="5" t="s">
        <v>42</v>
      </c>
      <c r="P2822" s="5">
        <v>2.6858550000000001</v>
      </c>
      <c r="Q2822" s="5" t="s">
        <v>799</v>
      </c>
      <c r="R2822" s="5">
        <v>-4.1592200000000004</v>
      </c>
      <c r="S2822" s="1" t="s">
        <v>49</v>
      </c>
      <c r="T2822" s="7">
        <v>68675</v>
      </c>
      <c r="U2822" s="7">
        <v>53662</v>
      </c>
      <c r="V2822" s="7">
        <v>48416</v>
      </c>
      <c r="W2822" s="7">
        <v>32733</v>
      </c>
      <c r="X2822" s="7">
        <v>79302</v>
      </c>
      <c r="Y2822" s="7">
        <v>76583</v>
      </c>
      <c r="Z2822" s="7">
        <v>72994</v>
      </c>
      <c r="AA2822" s="7">
        <v>68675</v>
      </c>
      <c r="AB2822" s="5">
        <v>73.902000000000001</v>
      </c>
      <c r="AC2822" s="5">
        <v>74.161000000000001</v>
      </c>
      <c r="AD2822" s="5">
        <v>-87.932000000000002</v>
      </c>
      <c r="AE2822" s="5">
        <v>-69.358999999999995</v>
      </c>
      <c r="AF2822" s="7">
        <v>39487879</v>
      </c>
      <c r="AG2822" s="7">
        <v>39151861</v>
      </c>
      <c r="AH2822" s="7">
        <v>38301446</v>
      </c>
      <c r="AI2822" s="5">
        <v>92.59</v>
      </c>
      <c r="AJ2822" s="7">
        <v>147</v>
      </c>
      <c r="AK2822" s="7">
        <v>36561521</v>
      </c>
      <c r="AL2822" s="6">
        <v>245.32780500000001</v>
      </c>
      <c r="AM2822" s="7">
        <v>37821341</v>
      </c>
      <c r="AN2822" s="5">
        <v>95.779619999999994</v>
      </c>
    </row>
    <row r="2823" spans="1:40" x14ac:dyDescent="0.3">
      <c r="A2823" s="4" t="s">
        <v>2872</v>
      </c>
      <c r="B2823" s="2">
        <v>4144109</v>
      </c>
      <c r="C2823" s="1" t="s">
        <v>41</v>
      </c>
      <c r="D2823" s="5">
        <v>235.19287431999999</v>
      </c>
      <c r="E2823" s="6" t="s">
        <v>42</v>
      </c>
      <c r="F2823" s="6">
        <v>77.760874000000001</v>
      </c>
      <c r="G2823" s="5">
        <v>-0.68</v>
      </c>
      <c r="H2823" s="5">
        <v>21.1975308641975</v>
      </c>
      <c r="I2823" s="5">
        <v>-0.68</v>
      </c>
      <c r="J2823" s="5">
        <v>21.1975308641975</v>
      </c>
      <c r="K2823" s="5">
        <v>0.96683346002852999</v>
      </c>
      <c r="L2823" s="5">
        <v>0.89939225826188707</v>
      </c>
      <c r="M2823" s="5">
        <v>18.083202</v>
      </c>
      <c r="N2823" s="5" t="s">
        <v>42</v>
      </c>
      <c r="O2823" s="5" t="s">
        <v>42</v>
      </c>
      <c r="P2823" s="5" t="s">
        <v>42</v>
      </c>
      <c r="Q2823" s="5" t="s">
        <v>42</v>
      </c>
      <c r="R2823" s="5" t="s">
        <v>42</v>
      </c>
      <c r="S2823" s="1" t="s">
        <v>49</v>
      </c>
      <c r="T2823" s="7">
        <v>72238</v>
      </c>
      <c r="U2823" s="7">
        <v>72945</v>
      </c>
      <c r="V2823" s="7">
        <v>67267</v>
      </c>
      <c r="W2823" s="7">
        <v>53656</v>
      </c>
      <c r="X2823" s="7">
        <v>72442</v>
      </c>
      <c r="Y2823" s="7">
        <v>72161</v>
      </c>
      <c r="Z2823" s="7">
        <v>71636</v>
      </c>
      <c r="AA2823" s="7">
        <v>72238</v>
      </c>
      <c r="AB2823" s="5" t="s">
        <v>42</v>
      </c>
      <c r="AC2823" s="5" t="s">
        <v>42</v>
      </c>
      <c r="AD2823" s="5" t="s">
        <v>42</v>
      </c>
      <c r="AE2823" s="5" t="s">
        <v>42</v>
      </c>
      <c r="AF2823" s="7">
        <v>6848948</v>
      </c>
      <c r="AG2823" s="7">
        <v>6349603</v>
      </c>
      <c r="AH2823" s="7">
        <v>6299331</v>
      </c>
      <c r="AI2823" s="5">
        <v>43.45</v>
      </c>
      <c r="AJ2823" s="7">
        <v>86</v>
      </c>
      <c r="AK2823" s="7">
        <v>2976064</v>
      </c>
      <c r="AL2823" s="6">
        <v>102.198037</v>
      </c>
      <c r="AM2823" s="7">
        <v>5197378</v>
      </c>
      <c r="AN2823" s="5">
        <v>75.88579</v>
      </c>
    </row>
    <row r="2824" spans="1:40" x14ac:dyDescent="0.3">
      <c r="A2824" s="4" t="s">
        <v>2873</v>
      </c>
      <c r="B2824" s="2">
        <v>5268781</v>
      </c>
      <c r="C2824" s="1" t="s">
        <v>41</v>
      </c>
      <c r="D2824" s="5">
        <v>168.44408060000001</v>
      </c>
      <c r="E2824" s="6">
        <v>-254.11892</v>
      </c>
      <c r="F2824" s="6" t="s">
        <v>42</v>
      </c>
      <c r="G2824" s="5">
        <v>-0.433</v>
      </c>
      <c r="H2824" s="5" t="s">
        <v>799</v>
      </c>
      <c r="I2824" s="5">
        <v>-0.433</v>
      </c>
      <c r="J2824" s="5" t="s">
        <v>799</v>
      </c>
      <c r="K2824" s="5">
        <v>1.41680395</v>
      </c>
      <c r="L2824" s="5">
        <v>1.41680395</v>
      </c>
      <c r="M2824" s="5" t="s">
        <v>799</v>
      </c>
      <c r="N2824" s="5" t="s">
        <v>42</v>
      </c>
      <c r="O2824" s="5" t="s">
        <v>42</v>
      </c>
      <c r="P2824" s="5" t="s">
        <v>799</v>
      </c>
      <c r="Q2824" s="5">
        <v>1.5184420000000001</v>
      </c>
      <c r="R2824" s="5">
        <v>1.5184420000000001</v>
      </c>
      <c r="S2824" s="1" t="s">
        <v>49</v>
      </c>
      <c r="T2824" s="7">
        <v>97062</v>
      </c>
      <c r="U2824" s="7">
        <v>133617</v>
      </c>
      <c r="V2824" s="7">
        <v>207085</v>
      </c>
      <c r="W2824" s="7">
        <v>21098</v>
      </c>
      <c r="X2824" s="7">
        <v>61508</v>
      </c>
      <c r="Y2824" s="7">
        <v>55275</v>
      </c>
      <c r="Z2824" s="7">
        <v>96406</v>
      </c>
      <c r="AA2824" s="7">
        <v>97062</v>
      </c>
      <c r="AB2824" s="8">
        <v>-97.93</v>
      </c>
      <c r="AC2824" s="5">
        <v>-204.35400000000001</v>
      </c>
      <c r="AD2824" s="5">
        <v>-150.435</v>
      </c>
      <c r="AE2824" s="5">
        <v>-288.40800000000002</v>
      </c>
      <c r="AF2824" s="7">
        <v>97929897</v>
      </c>
      <c r="AG2824" s="7">
        <v>97321062</v>
      </c>
      <c r="AH2824" s="7">
        <v>84136381</v>
      </c>
      <c r="AI2824" s="5">
        <v>74.52</v>
      </c>
      <c r="AJ2824" s="7">
        <v>198</v>
      </c>
      <c r="AK2824" s="7">
        <v>72980286</v>
      </c>
      <c r="AL2824" s="6">
        <v>125.52609099999999</v>
      </c>
      <c r="AM2824" s="7">
        <v>72289438</v>
      </c>
      <c r="AN2824" s="8">
        <v>73.8155</v>
      </c>
    </row>
    <row r="2825" spans="1:40" x14ac:dyDescent="0.3">
      <c r="A2825" s="4" t="s">
        <v>2874</v>
      </c>
      <c r="B2825" s="2">
        <v>5721602</v>
      </c>
      <c r="C2825" s="1" t="s">
        <v>54</v>
      </c>
      <c r="D2825" s="5">
        <v>240.52576683999999</v>
      </c>
      <c r="E2825" s="6">
        <v>388.12476600000002</v>
      </c>
      <c r="F2825" s="6" t="s">
        <v>42</v>
      </c>
      <c r="G2825" s="5">
        <v>0.108</v>
      </c>
      <c r="H2825" s="5">
        <v>24.122136999999999</v>
      </c>
      <c r="I2825" s="5">
        <v>0.108</v>
      </c>
      <c r="J2825" s="5">
        <v>24.122136999999999</v>
      </c>
      <c r="K2825" s="5">
        <v>0.95612708000000002</v>
      </c>
      <c r="L2825" s="5">
        <v>0.95612708000000002</v>
      </c>
      <c r="M2825" s="5">
        <v>13.004115000000001</v>
      </c>
      <c r="N2825" s="5" t="s">
        <v>42</v>
      </c>
      <c r="O2825" s="5" t="s">
        <v>42</v>
      </c>
      <c r="P2825" s="5">
        <v>21.451653</v>
      </c>
      <c r="Q2825" s="5" t="s">
        <v>42</v>
      </c>
      <c r="R2825" s="5" t="s">
        <v>42</v>
      </c>
      <c r="S2825" s="1" t="s">
        <v>45</v>
      </c>
      <c r="T2825" s="7">
        <v>18269</v>
      </c>
      <c r="U2825" s="7">
        <v>19488</v>
      </c>
      <c r="V2825" s="7">
        <v>22016.724999999999</v>
      </c>
      <c r="W2825" s="7">
        <v>31007</v>
      </c>
      <c r="X2825" s="7">
        <v>18093</v>
      </c>
      <c r="Y2825" s="7">
        <v>18181</v>
      </c>
      <c r="Z2825" s="7">
        <v>18269</v>
      </c>
      <c r="AA2825" s="7">
        <v>18517</v>
      </c>
      <c r="AB2825" s="8">
        <v>100</v>
      </c>
      <c r="AC2825" s="8">
        <v>100</v>
      </c>
      <c r="AD2825" s="5" t="s">
        <v>42</v>
      </c>
      <c r="AE2825" s="5" t="s">
        <v>42</v>
      </c>
      <c r="AF2825" s="7">
        <v>76115749</v>
      </c>
      <c r="AG2825" s="7">
        <v>76115749</v>
      </c>
      <c r="AH2825" s="7">
        <v>76115749</v>
      </c>
      <c r="AI2825" s="8">
        <v>34.299999999999997</v>
      </c>
      <c r="AJ2825" s="7">
        <v>90</v>
      </c>
      <c r="AK2825" s="7">
        <v>26104013</v>
      </c>
      <c r="AL2825" s="6">
        <v>82.488681</v>
      </c>
      <c r="AM2825" s="7" t="s">
        <v>42</v>
      </c>
      <c r="AN2825" s="5" t="s">
        <v>42</v>
      </c>
    </row>
    <row r="2826" spans="1:40" x14ac:dyDescent="0.3">
      <c r="A2826" s="4" t="s">
        <v>2875</v>
      </c>
      <c r="B2826" s="2">
        <v>5721228</v>
      </c>
      <c r="C2826" s="1" t="s">
        <v>54</v>
      </c>
      <c r="D2826" s="5">
        <v>234.46838156000001</v>
      </c>
      <c r="E2826" s="6">
        <v>408.75338099999999</v>
      </c>
      <c r="F2826" s="6" t="s">
        <v>42</v>
      </c>
      <c r="G2826" s="5">
        <v>-6.6000000000000003E-2</v>
      </c>
      <c r="H2826" s="5">
        <v>143.870968</v>
      </c>
      <c r="I2826" s="5">
        <v>-6.6000000000000003E-2</v>
      </c>
      <c r="J2826" s="5">
        <v>143.870968</v>
      </c>
      <c r="K2826" s="5">
        <v>0.94331640999999999</v>
      </c>
      <c r="L2826" s="5">
        <v>0.94331640999999999</v>
      </c>
      <c r="M2826" s="5" t="s">
        <v>42</v>
      </c>
      <c r="N2826" s="5" t="s">
        <v>42</v>
      </c>
      <c r="O2826" s="5" t="s">
        <v>42</v>
      </c>
      <c r="P2826" s="5">
        <v>19.934327</v>
      </c>
      <c r="Q2826" s="5" t="s">
        <v>42</v>
      </c>
      <c r="R2826" s="5" t="s">
        <v>42</v>
      </c>
      <c r="S2826" s="1" t="s">
        <v>49</v>
      </c>
      <c r="T2826" s="7">
        <v>20955</v>
      </c>
      <c r="U2826" s="7">
        <v>22450</v>
      </c>
      <c r="V2826" s="7">
        <v>23097</v>
      </c>
      <c r="W2826" s="7">
        <v>24456</v>
      </c>
      <c r="X2826" s="7">
        <v>20505</v>
      </c>
      <c r="Y2826" s="7">
        <v>20730</v>
      </c>
      <c r="Z2826" s="7">
        <v>20955</v>
      </c>
      <c r="AA2826" s="7">
        <v>21242</v>
      </c>
      <c r="AB2826" s="8">
        <v>100</v>
      </c>
      <c r="AC2826" s="8">
        <v>100</v>
      </c>
      <c r="AD2826" s="5" t="s">
        <v>42</v>
      </c>
      <c r="AE2826" s="5" t="s">
        <v>42</v>
      </c>
      <c r="AF2826" s="7">
        <v>26254000</v>
      </c>
      <c r="AG2826" s="7">
        <v>26254000</v>
      </c>
      <c r="AH2826" s="7">
        <v>26202000</v>
      </c>
      <c r="AI2826" s="5">
        <v>75.97</v>
      </c>
      <c r="AJ2826" s="7">
        <v>65</v>
      </c>
      <c r="AK2826" s="7">
        <v>19944860</v>
      </c>
      <c r="AL2826" s="6">
        <v>177.908151</v>
      </c>
      <c r="AM2826" s="7" t="s">
        <v>42</v>
      </c>
      <c r="AN2826" s="5" t="s">
        <v>42</v>
      </c>
    </row>
    <row r="2827" spans="1:40" x14ac:dyDescent="0.3">
      <c r="A2827" s="4" t="s">
        <v>2876</v>
      </c>
      <c r="B2827" s="2">
        <v>5720694</v>
      </c>
      <c r="C2827" s="1" t="s">
        <v>54</v>
      </c>
      <c r="D2827" s="5">
        <v>240.39264761999999</v>
      </c>
      <c r="E2827" s="6">
        <v>289.47980699999999</v>
      </c>
      <c r="F2827" s="6" t="s">
        <v>42</v>
      </c>
      <c r="G2827" s="5">
        <v>9.7000000000000003E-2</v>
      </c>
      <c r="H2827" s="5">
        <v>7.9655709999999997</v>
      </c>
      <c r="I2827" s="5">
        <v>9.7000000000000003E-2</v>
      </c>
      <c r="J2827" s="5">
        <v>7.9655709999999997</v>
      </c>
      <c r="K2827" s="5">
        <v>0.87607573000000005</v>
      </c>
      <c r="L2827" s="5">
        <v>0.87607573000000005</v>
      </c>
      <c r="M2827" s="5">
        <v>9.8262549999999997</v>
      </c>
      <c r="N2827" s="5" t="s">
        <v>42</v>
      </c>
      <c r="O2827" s="5" t="s">
        <v>42</v>
      </c>
      <c r="P2827" s="5">
        <v>9.3629759999999997</v>
      </c>
      <c r="Q2827" s="5" t="s">
        <v>42</v>
      </c>
      <c r="R2827" s="5" t="s">
        <v>42</v>
      </c>
      <c r="S2827" s="1" t="s">
        <v>49</v>
      </c>
      <c r="T2827" s="7">
        <v>26703.046999999999</v>
      </c>
      <c r="U2827" s="7">
        <v>25444.847000000002</v>
      </c>
      <c r="V2827" s="7">
        <v>31420.917000000001</v>
      </c>
      <c r="W2827" s="7">
        <v>23348.98</v>
      </c>
      <c r="X2827" s="7">
        <v>30917.5</v>
      </c>
      <c r="Y2827" s="7">
        <v>28810.273000000001</v>
      </c>
      <c r="Z2827" s="7">
        <v>26703.046999999999</v>
      </c>
      <c r="AA2827" s="7">
        <v>25892.642</v>
      </c>
      <c r="AB2827" s="8">
        <v>100</v>
      </c>
      <c r="AC2827" s="8">
        <v>100</v>
      </c>
      <c r="AD2827" s="5" t="s">
        <v>42</v>
      </c>
      <c r="AE2827" s="5" t="s">
        <v>42</v>
      </c>
      <c r="AF2827" s="7">
        <v>47228418</v>
      </c>
      <c r="AG2827" s="7">
        <v>47228418</v>
      </c>
      <c r="AH2827" s="7">
        <v>47378418</v>
      </c>
      <c r="AI2827" s="5">
        <v>37.590000000000003</v>
      </c>
      <c r="AJ2827" s="7">
        <v>96</v>
      </c>
      <c r="AK2827" s="7">
        <v>17751693</v>
      </c>
      <c r="AL2827" s="6">
        <v>90.356116999999998</v>
      </c>
      <c r="AM2827" s="7" t="s">
        <v>42</v>
      </c>
      <c r="AN2827" s="5" t="s">
        <v>42</v>
      </c>
    </row>
    <row r="2828" spans="1:40" x14ac:dyDescent="0.3">
      <c r="A2828" s="4" t="s">
        <v>2877</v>
      </c>
      <c r="B2828" s="2">
        <v>5720678</v>
      </c>
      <c r="C2828" s="1" t="s">
        <v>54</v>
      </c>
      <c r="D2828" s="5">
        <v>252.88450539999999</v>
      </c>
      <c r="E2828" s="6">
        <v>250.709945</v>
      </c>
      <c r="F2828" s="6" t="s">
        <v>42</v>
      </c>
      <c r="G2828" s="5">
        <v>0.48099999999999998</v>
      </c>
      <c r="H2828" s="5" t="s">
        <v>799</v>
      </c>
      <c r="I2828" s="5">
        <v>0.48099999999999998</v>
      </c>
      <c r="J2828" s="5" t="s">
        <v>799</v>
      </c>
      <c r="K2828" s="5">
        <v>1.0215728799999999</v>
      </c>
      <c r="L2828" s="5">
        <v>1.0215728799999999</v>
      </c>
      <c r="M2828" s="5" t="s">
        <v>42</v>
      </c>
      <c r="N2828" s="5" t="s">
        <v>42</v>
      </c>
      <c r="O2828" s="5" t="s">
        <v>42</v>
      </c>
      <c r="P2828" s="5">
        <v>10.310764000000001</v>
      </c>
      <c r="Q2828" s="5" t="s">
        <v>42</v>
      </c>
      <c r="R2828" s="5" t="s">
        <v>42</v>
      </c>
      <c r="S2828" s="1" t="s">
        <v>49</v>
      </c>
      <c r="T2828" s="7">
        <v>24315.360000000001</v>
      </c>
      <c r="U2828" s="7">
        <v>35466.269999999997</v>
      </c>
      <c r="V2828" s="7">
        <v>34401.887999999999</v>
      </c>
      <c r="W2828" s="7">
        <v>57575.182000000001</v>
      </c>
      <c r="X2828" s="7">
        <v>24315.360000000001</v>
      </c>
      <c r="Y2828" s="7">
        <v>26447.832999999999</v>
      </c>
      <c r="Z2828" s="7">
        <v>28580.306</v>
      </c>
      <c r="AA2828" s="7">
        <v>32023.288</v>
      </c>
      <c r="AB2828" s="8">
        <v>100</v>
      </c>
      <c r="AC2828" s="8">
        <v>100</v>
      </c>
      <c r="AD2828" s="5" t="s">
        <v>42</v>
      </c>
      <c r="AE2828" s="5" t="s">
        <v>42</v>
      </c>
      <c r="AF2828" s="7">
        <v>28255252</v>
      </c>
      <c r="AG2828" s="7">
        <v>28255252</v>
      </c>
      <c r="AH2828" s="7">
        <v>51360964</v>
      </c>
      <c r="AI2828" s="5">
        <v>39.71</v>
      </c>
      <c r="AJ2828" s="7">
        <v>88</v>
      </c>
      <c r="AK2828" s="7">
        <v>11220849</v>
      </c>
      <c r="AL2828" s="6">
        <v>100.426598</v>
      </c>
      <c r="AM2828" s="7" t="s">
        <v>42</v>
      </c>
      <c r="AN2828" s="5" t="s">
        <v>42</v>
      </c>
    </row>
    <row r="2829" spans="1:40" x14ac:dyDescent="0.3">
      <c r="A2829" s="4" t="s">
        <v>2878</v>
      </c>
      <c r="B2829" s="2">
        <v>4985210</v>
      </c>
      <c r="C2829" s="1" t="s">
        <v>54</v>
      </c>
      <c r="D2829" s="5">
        <v>273.30809425000001</v>
      </c>
      <c r="E2829" s="6">
        <v>279.10509400000001</v>
      </c>
      <c r="F2829" s="6" t="s">
        <v>42</v>
      </c>
      <c r="G2829" s="5">
        <v>0.08</v>
      </c>
      <c r="H2829" s="5">
        <v>34.132840999999999</v>
      </c>
      <c r="I2829" s="5">
        <v>0.08</v>
      </c>
      <c r="J2829" s="5">
        <v>34.132840999999999</v>
      </c>
      <c r="K2829" s="5">
        <v>2.5067750699999998</v>
      </c>
      <c r="L2829" s="5">
        <v>2.5067750699999998</v>
      </c>
      <c r="M2829" s="5">
        <v>94.387754999999999</v>
      </c>
      <c r="N2829" s="5" t="s">
        <v>42</v>
      </c>
      <c r="O2829" s="5" t="s">
        <v>42</v>
      </c>
      <c r="P2829" s="5">
        <v>1.5640080000000001</v>
      </c>
      <c r="Q2829" s="5">
        <v>19.635929000000001</v>
      </c>
      <c r="R2829" s="5">
        <v>19.635929000000001</v>
      </c>
      <c r="S2829" s="1" t="s">
        <v>49</v>
      </c>
      <c r="T2829" s="7">
        <v>188058</v>
      </c>
      <c r="U2829" s="7">
        <v>136092</v>
      </c>
      <c r="V2829" s="7">
        <v>43268</v>
      </c>
      <c r="W2829" s="7">
        <v>53141</v>
      </c>
      <c r="X2829" s="7">
        <v>178455</v>
      </c>
      <c r="Y2829" s="7">
        <v>175982</v>
      </c>
      <c r="Z2829" s="7">
        <v>180425</v>
      </c>
      <c r="AA2829" s="7">
        <v>188058</v>
      </c>
      <c r="AB2829" s="8">
        <v>12.901999999999999</v>
      </c>
      <c r="AC2829" s="5">
        <v>20.475000000000001</v>
      </c>
      <c r="AD2829" s="5">
        <v>-3.242</v>
      </c>
      <c r="AE2829" s="8">
        <v>5.7759999999999998</v>
      </c>
      <c r="AF2829" s="7">
        <v>29540463</v>
      </c>
      <c r="AG2829" s="7">
        <v>29510141</v>
      </c>
      <c r="AH2829" s="7">
        <v>29246622</v>
      </c>
      <c r="AI2829" s="5">
        <v>14.42</v>
      </c>
      <c r="AJ2829" s="7">
        <v>50</v>
      </c>
      <c r="AK2829" s="7">
        <v>4261516</v>
      </c>
      <c r="AL2829" s="6">
        <v>39.419023000000003</v>
      </c>
      <c r="AM2829" s="7">
        <v>28451427</v>
      </c>
      <c r="AN2829" s="5">
        <v>96.292680000000004</v>
      </c>
    </row>
    <row r="2830" spans="1:40" x14ac:dyDescent="0.3">
      <c r="A2830" s="4" t="s">
        <v>2879</v>
      </c>
      <c r="B2830" s="2">
        <v>19756930</v>
      </c>
      <c r="C2830" s="1" t="s">
        <v>41</v>
      </c>
      <c r="D2830" s="5">
        <v>157.36052574000001</v>
      </c>
      <c r="E2830" s="6">
        <v>-155.090475</v>
      </c>
      <c r="F2830" s="6" t="s">
        <v>42</v>
      </c>
      <c r="G2830" s="5">
        <v>-0.79900000000000004</v>
      </c>
      <c r="H2830" s="5" t="s">
        <v>799</v>
      </c>
      <c r="I2830" s="5">
        <v>-0.79900000000000004</v>
      </c>
      <c r="J2830" s="5" t="s">
        <v>799</v>
      </c>
      <c r="K2830" s="5">
        <v>0.51982315999999995</v>
      </c>
      <c r="L2830" s="5">
        <v>0.51982315999999995</v>
      </c>
      <c r="M2830" s="5" t="s">
        <v>799</v>
      </c>
      <c r="N2830" s="5" t="s">
        <v>42</v>
      </c>
      <c r="O2830" s="5" t="s">
        <v>42</v>
      </c>
      <c r="P2830" s="5" t="s">
        <v>42</v>
      </c>
      <c r="Q2830" s="5">
        <v>1.3487180000000001</v>
      </c>
      <c r="R2830" s="5">
        <v>1.3487180000000001</v>
      </c>
      <c r="S2830" s="1" t="s">
        <v>49</v>
      </c>
      <c r="T2830" s="7" t="s">
        <v>42</v>
      </c>
      <c r="U2830" s="7">
        <v>7025</v>
      </c>
      <c r="V2830" s="7">
        <v>5656</v>
      </c>
      <c r="W2830" s="7" t="s">
        <v>42</v>
      </c>
      <c r="X2830" s="7" t="s">
        <v>42</v>
      </c>
      <c r="Y2830" s="7" t="s">
        <v>42</v>
      </c>
      <c r="Z2830" s="7" t="s">
        <v>42</v>
      </c>
      <c r="AA2830" s="7">
        <v>282</v>
      </c>
      <c r="AB2830" s="5" t="s">
        <v>42</v>
      </c>
      <c r="AC2830" s="5" t="s">
        <v>42</v>
      </c>
      <c r="AD2830" s="5" t="s">
        <v>42</v>
      </c>
      <c r="AE2830" s="5" t="s">
        <v>42</v>
      </c>
      <c r="AF2830" s="7">
        <v>43167337</v>
      </c>
      <c r="AG2830" s="7">
        <v>627589</v>
      </c>
      <c r="AH2830" s="7">
        <v>769457</v>
      </c>
      <c r="AI2830" s="5">
        <v>39.94</v>
      </c>
      <c r="AJ2830" s="7">
        <v>108</v>
      </c>
      <c r="AK2830" s="7">
        <v>17241487</v>
      </c>
      <c r="AL2830" s="6">
        <v>62.845219999999998</v>
      </c>
      <c r="AM2830" s="7">
        <v>22397594</v>
      </c>
      <c r="AN2830" s="5">
        <v>51.880380000000002</v>
      </c>
    </row>
    <row r="2831" spans="1:40" x14ac:dyDescent="0.3">
      <c r="A2831" s="4" t="s">
        <v>2880</v>
      </c>
      <c r="B2831" s="2">
        <v>100690</v>
      </c>
      <c r="C2831" s="1" t="s">
        <v>41</v>
      </c>
      <c r="D2831" s="5">
        <v>233.169783</v>
      </c>
      <c r="E2831" s="6" t="s">
        <v>42</v>
      </c>
      <c r="F2831" s="6">
        <v>212.306783</v>
      </c>
      <c r="G2831" s="8">
        <v>1.198</v>
      </c>
      <c r="H2831" s="5">
        <v>10.840707964601799</v>
      </c>
      <c r="I2831" s="8">
        <v>1.198</v>
      </c>
      <c r="J2831" s="5">
        <v>10.840707964601799</v>
      </c>
      <c r="K2831" s="5">
        <v>1.17221884524468</v>
      </c>
      <c r="L2831" s="5">
        <v>1.05627939217055</v>
      </c>
      <c r="M2831" s="5">
        <v>9.1537459999999999</v>
      </c>
      <c r="N2831" s="5" t="s">
        <v>42</v>
      </c>
      <c r="O2831" s="5" t="s">
        <v>42</v>
      </c>
      <c r="P2831" s="5" t="s">
        <v>42</v>
      </c>
      <c r="Q2831" s="5" t="s">
        <v>42</v>
      </c>
      <c r="R2831" s="5" t="s">
        <v>42</v>
      </c>
      <c r="S2831" s="1" t="s">
        <v>49</v>
      </c>
      <c r="T2831" s="7">
        <v>96596</v>
      </c>
      <c r="U2831" s="7">
        <v>95555</v>
      </c>
      <c r="V2831" s="7">
        <v>88575</v>
      </c>
      <c r="W2831" s="7">
        <v>84122</v>
      </c>
      <c r="X2831" s="7">
        <v>95193</v>
      </c>
      <c r="Y2831" s="7">
        <v>94309</v>
      </c>
      <c r="Z2831" s="7">
        <v>94972</v>
      </c>
      <c r="AA2831" s="7">
        <v>96596</v>
      </c>
      <c r="AB2831" s="5" t="s">
        <v>42</v>
      </c>
      <c r="AC2831" s="5" t="s">
        <v>42</v>
      </c>
      <c r="AD2831" s="5" t="s">
        <v>42</v>
      </c>
      <c r="AE2831" s="5" t="s">
        <v>42</v>
      </c>
      <c r="AF2831" s="7">
        <v>4756577</v>
      </c>
      <c r="AG2831" s="7">
        <v>4754518</v>
      </c>
      <c r="AH2831" s="7">
        <v>4721072</v>
      </c>
      <c r="AI2831" s="5">
        <v>43.77</v>
      </c>
      <c r="AJ2831" s="7">
        <v>85</v>
      </c>
      <c r="AK2831" s="7">
        <v>2082889</v>
      </c>
      <c r="AL2831" s="6">
        <v>102.061561</v>
      </c>
      <c r="AM2831" s="7">
        <v>2797736</v>
      </c>
      <c r="AN2831" s="5">
        <v>58.793669999999999</v>
      </c>
    </row>
    <row r="2832" spans="1:40" x14ac:dyDescent="0.3">
      <c r="A2832" s="4" t="s">
        <v>2881</v>
      </c>
      <c r="B2832" s="2">
        <v>4230628</v>
      </c>
      <c r="C2832" s="1" t="s">
        <v>54</v>
      </c>
      <c r="D2832" s="5">
        <v>203.25200004000001</v>
      </c>
      <c r="E2832" s="6">
        <v>109.86</v>
      </c>
      <c r="F2832" s="6">
        <v>729.996892</v>
      </c>
      <c r="G2832" s="5">
        <v>0.05</v>
      </c>
      <c r="H2832" s="5" t="s">
        <v>799</v>
      </c>
      <c r="I2832" s="5">
        <v>0.05</v>
      </c>
      <c r="J2832" s="5" t="s">
        <v>799</v>
      </c>
      <c r="K2832" s="5">
        <v>2.52920548032652</v>
      </c>
      <c r="L2832" s="5">
        <v>0.48037969310363499</v>
      </c>
      <c r="M2832" s="5">
        <v>4.6065009999999997</v>
      </c>
      <c r="N2832" s="5" t="s">
        <v>42</v>
      </c>
      <c r="O2832" s="5" t="s">
        <v>42</v>
      </c>
      <c r="P2832" s="5">
        <v>0.352321</v>
      </c>
      <c r="Q2832" s="5">
        <v>1.2700579999999999</v>
      </c>
      <c r="R2832" s="5">
        <v>12.109699280714</v>
      </c>
      <c r="S2832" s="1" t="s">
        <v>49</v>
      </c>
      <c r="T2832" s="7">
        <v>355389</v>
      </c>
      <c r="U2832" s="7">
        <v>355548</v>
      </c>
      <c r="V2832" s="7">
        <v>329536</v>
      </c>
      <c r="W2832" s="7">
        <v>266341</v>
      </c>
      <c r="X2832" s="7">
        <v>316136</v>
      </c>
      <c r="Y2832" s="7">
        <v>344086</v>
      </c>
      <c r="Z2832" s="7">
        <v>348272</v>
      </c>
      <c r="AA2832" s="7">
        <v>355389</v>
      </c>
      <c r="AB2832" s="8">
        <v>74.25</v>
      </c>
      <c r="AC2832" s="5">
        <v>74.049000000000007</v>
      </c>
      <c r="AD2832" s="5">
        <v>19.937000000000001</v>
      </c>
      <c r="AE2832" s="5">
        <v>22.457000000000001</v>
      </c>
      <c r="AF2832" s="7">
        <v>18872053</v>
      </c>
      <c r="AG2832" s="7">
        <v>18854663</v>
      </c>
      <c r="AH2832" s="7">
        <v>18213498</v>
      </c>
      <c r="AI2832" s="5">
        <v>67.150000000000006</v>
      </c>
      <c r="AJ2832" s="7">
        <v>140</v>
      </c>
      <c r="AK2832" s="7">
        <v>12673211</v>
      </c>
      <c r="AL2832" s="6">
        <v>136.49048199999999</v>
      </c>
      <c r="AM2832" s="7">
        <v>14723550</v>
      </c>
      <c r="AN2832" s="5">
        <v>78.017750000000007</v>
      </c>
    </row>
    <row r="2833" spans="1:40" x14ac:dyDescent="0.3">
      <c r="A2833" s="4" t="s">
        <v>2882</v>
      </c>
      <c r="B2833" s="2">
        <v>9956445</v>
      </c>
      <c r="C2833" s="1" t="s">
        <v>54</v>
      </c>
      <c r="D2833" s="5">
        <v>255.94330475000001</v>
      </c>
      <c r="E2833" s="6">
        <v>125.81730399999999</v>
      </c>
      <c r="F2833" s="6" t="s">
        <v>42</v>
      </c>
      <c r="G2833" s="5">
        <v>-0.7</v>
      </c>
      <c r="H2833" s="5" t="s">
        <v>799</v>
      </c>
      <c r="I2833" s="5">
        <v>-0.7</v>
      </c>
      <c r="J2833" s="5" t="s">
        <v>799</v>
      </c>
      <c r="K2833" s="5">
        <v>2.0084566599999998</v>
      </c>
      <c r="L2833" s="5">
        <v>1.9783423600000001</v>
      </c>
      <c r="M2833" s="5" t="s">
        <v>799</v>
      </c>
      <c r="N2833" s="5" t="s">
        <v>42</v>
      </c>
      <c r="O2833" s="5" t="s">
        <v>42</v>
      </c>
      <c r="P2833" s="5">
        <v>15.766579</v>
      </c>
      <c r="Q2833" s="5" t="s">
        <v>799</v>
      </c>
      <c r="R2833" s="5">
        <v>-0.90024499999999996</v>
      </c>
      <c r="S2833" s="1" t="s">
        <v>49</v>
      </c>
      <c r="T2833" s="7">
        <v>4312</v>
      </c>
      <c r="U2833" s="7">
        <v>4192</v>
      </c>
      <c r="V2833" s="7">
        <v>9265</v>
      </c>
      <c r="W2833" s="7">
        <v>4843</v>
      </c>
      <c r="X2833" s="7">
        <v>7980</v>
      </c>
      <c r="Y2833" s="7">
        <v>6540</v>
      </c>
      <c r="Z2833" s="7">
        <v>5271</v>
      </c>
      <c r="AA2833" s="7">
        <v>4312</v>
      </c>
      <c r="AB2833" s="5">
        <v>-136.50299999999999</v>
      </c>
      <c r="AC2833" s="5">
        <v>-48.033000000000001</v>
      </c>
      <c r="AD2833" s="5" t="s">
        <v>799</v>
      </c>
      <c r="AE2833" s="5" t="s">
        <v>799</v>
      </c>
      <c r="AF2833" s="7">
        <v>53832057</v>
      </c>
      <c r="AG2833" s="7">
        <v>53176660</v>
      </c>
      <c r="AH2833" s="7">
        <v>44633423</v>
      </c>
      <c r="AI2833" s="5">
        <v>12.65</v>
      </c>
      <c r="AJ2833" s="7">
        <v>95</v>
      </c>
      <c r="AK2833" s="7">
        <v>6814029</v>
      </c>
      <c r="AL2833" s="6">
        <v>32.366636999999997</v>
      </c>
      <c r="AM2833" s="7">
        <v>18876801</v>
      </c>
      <c r="AN2833" s="5">
        <v>35.033070000000002</v>
      </c>
    </row>
    <row r="2834" spans="1:40" x14ac:dyDescent="0.3">
      <c r="A2834" s="4" t="s">
        <v>2883</v>
      </c>
      <c r="B2834" s="2">
        <v>4402584</v>
      </c>
      <c r="C2834" s="1" t="s">
        <v>41</v>
      </c>
      <c r="D2834" s="5">
        <v>231.48514075</v>
      </c>
      <c r="E2834" s="6">
        <v>1292.5111400000001</v>
      </c>
      <c r="F2834" s="6">
        <v>1292.511141</v>
      </c>
      <c r="G2834" s="5">
        <v>-0.443</v>
      </c>
      <c r="H2834" s="5" t="s">
        <v>799</v>
      </c>
      <c r="I2834" s="5">
        <v>-0.443</v>
      </c>
      <c r="J2834" s="5" t="s">
        <v>799</v>
      </c>
      <c r="K2834" s="5" t="s">
        <v>799</v>
      </c>
      <c r="L2834" s="5">
        <v>0.83462399000000009</v>
      </c>
      <c r="M2834" s="5" t="s">
        <v>799</v>
      </c>
      <c r="N2834" s="5" t="s">
        <v>799</v>
      </c>
      <c r="O2834" s="5" t="s">
        <v>799</v>
      </c>
      <c r="P2834" s="5">
        <v>0.57030999999999998</v>
      </c>
      <c r="Q2834" s="5">
        <v>5.5609640000000002</v>
      </c>
      <c r="R2834" s="5">
        <v>5.5609640000000002</v>
      </c>
      <c r="S2834" s="1" t="s">
        <v>49</v>
      </c>
      <c r="T2834" s="7">
        <v>2462817</v>
      </c>
      <c r="U2834" s="7">
        <v>2443707</v>
      </c>
      <c r="V2834" s="7">
        <v>2273062</v>
      </c>
      <c r="W2834" s="7">
        <v>1949248</v>
      </c>
      <c r="X2834" s="7">
        <v>2266331</v>
      </c>
      <c r="Y2834" s="7">
        <v>2339860</v>
      </c>
      <c r="Z2834" s="7">
        <v>2406169</v>
      </c>
      <c r="AA2834" s="7">
        <v>2462817</v>
      </c>
      <c r="AB2834" s="5">
        <v>23.096</v>
      </c>
      <c r="AC2834" s="5">
        <v>22.611999999999998</v>
      </c>
      <c r="AD2834" s="8">
        <v>9.7750000000000004</v>
      </c>
      <c r="AE2834" s="8">
        <v>7.9710000000000001</v>
      </c>
      <c r="AF2834" s="7">
        <v>47724298</v>
      </c>
      <c r="AG2834" s="7">
        <v>47608318</v>
      </c>
      <c r="AH2834" s="7">
        <v>47418697</v>
      </c>
      <c r="AI2834" s="5">
        <v>39.03</v>
      </c>
      <c r="AJ2834" s="7">
        <v>150</v>
      </c>
      <c r="AK2834" s="7">
        <v>18630612</v>
      </c>
      <c r="AL2834" s="6">
        <v>90.358468000000002</v>
      </c>
      <c r="AM2834" s="7">
        <v>19594535</v>
      </c>
      <c r="AN2834" s="5">
        <v>41.053820000000002</v>
      </c>
    </row>
    <row r="2835" spans="1:40" x14ac:dyDescent="0.3">
      <c r="A2835" s="4" t="s">
        <v>2884</v>
      </c>
      <c r="B2835" s="2">
        <v>4335211</v>
      </c>
      <c r="C2835" s="1" t="s">
        <v>41</v>
      </c>
      <c r="D2835" s="5">
        <v>221.73905952000001</v>
      </c>
      <c r="E2835" s="6">
        <v>563.37105899999995</v>
      </c>
      <c r="F2835" s="6">
        <v>563.37105999999994</v>
      </c>
      <c r="G2835" s="5">
        <v>-0.29499999999999998</v>
      </c>
      <c r="H2835" s="5">
        <v>21.390135000000001</v>
      </c>
      <c r="I2835" s="5">
        <v>-0.29499999999999998</v>
      </c>
      <c r="J2835" s="5">
        <v>21.390135000000001</v>
      </c>
      <c r="K2835" s="5">
        <v>0.74688796999999996</v>
      </c>
      <c r="L2835" s="5">
        <v>0.74688796999999996</v>
      </c>
      <c r="M2835" s="5">
        <v>3.0170780000000001</v>
      </c>
      <c r="N2835" s="5" t="s">
        <v>42</v>
      </c>
      <c r="O2835" s="5" t="s">
        <v>42</v>
      </c>
      <c r="P2835" s="5">
        <v>5.781663</v>
      </c>
      <c r="Q2835" s="5" t="s">
        <v>42</v>
      </c>
      <c r="R2835" s="5">
        <v>13.938617930625</v>
      </c>
      <c r="S2835" s="1" t="s">
        <v>49</v>
      </c>
      <c r="T2835" s="7">
        <v>103260</v>
      </c>
      <c r="U2835" s="7">
        <v>87527</v>
      </c>
      <c r="V2835" s="7">
        <v>72143</v>
      </c>
      <c r="W2835" s="7">
        <v>61699</v>
      </c>
      <c r="X2835" s="7">
        <v>97441</v>
      </c>
      <c r="Y2835" s="7">
        <v>100458</v>
      </c>
      <c r="Z2835" s="7">
        <v>102571</v>
      </c>
      <c r="AA2835" s="7">
        <v>103260</v>
      </c>
      <c r="AB2835" s="8">
        <v>100</v>
      </c>
      <c r="AC2835" s="8">
        <v>100</v>
      </c>
      <c r="AD2835" s="5" t="s">
        <v>42</v>
      </c>
      <c r="AE2835" s="5" t="s">
        <v>42</v>
      </c>
      <c r="AF2835" s="7">
        <v>23243088</v>
      </c>
      <c r="AG2835" s="7">
        <v>23243088</v>
      </c>
      <c r="AH2835" s="7">
        <v>23243088</v>
      </c>
      <c r="AI2835" s="5">
        <v>15.13</v>
      </c>
      <c r="AJ2835" s="7">
        <v>62</v>
      </c>
      <c r="AK2835" s="7">
        <v>3517212</v>
      </c>
      <c r="AL2835" s="6">
        <v>33.554201999999997</v>
      </c>
      <c r="AM2835" s="7" t="s">
        <v>42</v>
      </c>
      <c r="AN2835" s="5" t="s">
        <v>42</v>
      </c>
    </row>
    <row r="2836" spans="1:40" x14ac:dyDescent="0.3">
      <c r="A2836" s="4" t="s">
        <v>2885</v>
      </c>
      <c r="B2836" s="2">
        <v>4332753</v>
      </c>
      <c r="C2836" s="1" t="s">
        <v>41</v>
      </c>
      <c r="D2836" s="5">
        <v>234.87409199999999</v>
      </c>
      <c r="E2836" s="6">
        <v>235.96409199999999</v>
      </c>
      <c r="F2836" s="6">
        <v>235.96409199999999</v>
      </c>
      <c r="G2836" s="5">
        <v>-3.1E-2</v>
      </c>
      <c r="H2836" s="5" t="s">
        <v>799</v>
      </c>
      <c r="I2836" s="5">
        <v>-3.1E-2</v>
      </c>
      <c r="J2836" s="5" t="s">
        <v>799</v>
      </c>
      <c r="K2836" s="5">
        <v>8.4269662900000011</v>
      </c>
      <c r="L2836" s="5">
        <v>3.12174818</v>
      </c>
      <c r="M2836" s="5" t="s">
        <v>799</v>
      </c>
      <c r="N2836" s="5" t="s">
        <v>799</v>
      </c>
      <c r="O2836" s="5" t="s">
        <v>799</v>
      </c>
      <c r="P2836" s="5">
        <v>1.9536359999999999</v>
      </c>
      <c r="Q2836" s="5" t="s">
        <v>799</v>
      </c>
      <c r="R2836" s="5">
        <v>-57.933731999999999</v>
      </c>
      <c r="S2836" s="1" t="s">
        <v>49</v>
      </c>
      <c r="T2836" s="7">
        <v>113743</v>
      </c>
      <c r="U2836" s="7">
        <v>109184</v>
      </c>
      <c r="V2836" s="7">
        <v>124393</v>
      </c>
      <c r="W2836" s="7">
        <v>155937</v>
      </c>
      <c r="X2836" s="7">
        <v>120782</v>
      </c>
      <c r="Y2836" s="7">
        <v>119225</v>
      </c>
      <c r="Z2836" s="7">
        <v>115348</v>
      </c>
      <c r="AA2836" s="7">
        <v>113743</v>
      </c>
      <c r="AB2836" s="5">
        <v>20.481000000000002</v>
      </c>
      <c r="AC2836" s="5">
        <v>19.666</v>
      </c>
      <c r="AD2836" s="5">
        <v>-4.6079999999999997</v>
      </c>
      <c r="AE2836" s="5">
        <v>-3.786</v>
      </c>
      <c r="AF2836" s="7">
        <v>78291000</v>
      </c>
      <c r="AG2836" s="7">
        <v>77190000</v>
      </c>
      <c r="AH2836" s="7">
        <v>76875000</v>
      </c>
      <c r="AI2836" s="5">
        <v>55.13</v>
      </c>
      <c r="AJ2836" s="7">
        <v>89</v>
      </c>
      <c r="AK2836" s="7">
        <v>43164898</v>
      </c>
      <c r="AL2836" s="6">
        <v>129.49469400000001</v>
      </c>
      <c r="AM2836" s="7">
        <v>49606616</v>
      </c>
      <c r="AN2836" s="5">
        <v>63.361539999999998</v>
      </c>
    </row>
    <row r="2837" spans="1:40" x14ac:dyDescent="0.3">
      <c r="A2837" s="4" t="s">
        <v>2886</v>
      </c>
      <c r="B2837" s="2">
        <v>103021</v>
      </c>
      <c r="C2837" s="1" t="s">
        <v>54</v>
      </c>
      <c r="D2837" s="5">
        <v>263.41274484000002</v>
      </c>
      <c r="E2837" s="6">
        <v>424.52274399999999</v>
      </c>
      <c r="F2837" s="6">
        <v>332.47074499999997</v>
      </c>
      <c r="G2837" s="5">
        <v>0.19800000000000001</v>
      </c>
      <c r="H2837" s="5">
        <v>82.405405405405403</v>
      </c>
      <c r="I2837" s="5">
        <v>0.19800000000000001</v>
      </c>
      <c r="J2837" s="5">
        <v>82.405405405405403</v>
      </c>
      <c r="K2837" s="5">
        <v>0.31653717971087603</v>
      </c>
      <c r="L2837" s="5">
        <v>0.31653717971087603</v>
      </c>
      <c r="M2837" s="5" t="s">
        <v>799</v>
      </c>
      <c r="N2837" s="5" t="s">
        <v>42</v>
      </c>
      <c r="O2837" s="5" t="s">
        <v>42</v>
      </c>
      <c r="P2837" s="5">
        <v>8.5209600000000005</v>
      </c>
      <c r="Q2837" s="5">
        <v>49.391826000000002</v>
      </c>
      <c r="R2837" s="5">
        <v>12.536131550092399</v>
      </c>
      <c r="S2837" s="1" t="s">
        <v>49</v>
      </c>
      <c r="T2837" s="7">
        <v>80985</v>
      </c>
      <c r="U2837" s="7">
        <v>161222</v>
      </c>
      <c r="V2837" s="7">
        <v>73256</v>
      </c>
      <c r="W2837" s="7">
        <v>75163</v>
      </c>
      <c r="X2837" s="7">
        <v>70087</v>
      </c>
      <c r="Y2837" s="7">
        <v>74566</v>
      </c>
      <c r="Z2837" s="7">
        <v>78242</v>
      </c>
      <c r="AA2837" s="7">
        <v>80985</v>
      </c>
      <c r="AB2837" s="5">
        <v>45.264000000000003</v>
      </c>
      <c r="AC2837" s="5">
        <v>44.676000000000002</v>
      </c>
      <c r="AD2837" s="8">
        <v>11.064</v>
      </c>
      <c r="AE2837" s="5">
        <v>17.251999999999999</v>
      </c>
      <c r="AF2837" s="7">
        <v>8639316</v>
      </c>
      <c r="AG2837" s="7">
        <v>8639316</v>
      </c>
      <c r="AH2837" s="7">
        <v>8639316</v>
      </c>
      <c r="AI2837" s="8">
        <v>3.31</v>
      </c>
      <c r="AJ2837" s="7">
        <v>53</v>
      </c>
      <c r="AK2837" s="7">
        <v>286284</v>
      </c>
      <c r="AL2837" s="6">
        <v>8.7287990000000004</v>
      </c>
      <c r="AM2837" s="7">
        <v>1192086</v>
      </c>
      <c r="AN2837" s="5">
        <v>13.79838</v>
      </c>
    </row>
    <row r="2838" spans="1:40" x14ac:dyDescent="0.3">
      <c r="A2838" s="4" t="s">
        <v>2887</v>
      </c>
      <c r="B2838" s="2">
        <v>100637</v>
      </c>
      <c r="C2838" s="1" t="s">
        <v>41</v>
      </c>
      <c r="D2838" s="5">
        <v>226.95466328000001</v>
      </c>
      <c r="E2838" s="6" t="s">
        <v>42</v>
      </c>
      <c r="F2838" s="6">
        <v>521.00966300000005</v>
      </c>
      <c r="G2838" s="5">
        <v>0.63600000000000001</v>
      </c>
      <c r="H2838" s="5">
        <v>11.3787878787879</v>
      </c>
      <c r="I2838" s="5">
        <v>0.63600000000000001</v>
      </c>
      <c r="J2838" s="5">
        <v>11.3787878787879</v>
      </c>
      <c r="K2838" s="5">
        <v>1.2128459551816801</v>
      </c>
      <c r="L2838" s="5">
        <v>1.11410654962836</v>
      </c>
      <c r="M2838" s="5">
        <v>19.481193000000001</v>
      </c>
      <c r="N2838" s="5" t="s">
        <v>42</v>
      </c>
      <c r="O2838" s="5" t="s">
        <v>42</v>
      </c>
      <c r="P2838" s="5" t="s">
        <v>42</v>
      </c>
      <c r="Q2838" s="5" t="s">
        <v>42</v>
      </c>
      <c r="R2838" s="5" t="s">
        <v>42</v>
      </c>
      <c r="S2838" s="1" t="s">
        <v>49</v>
      </c>
      <c r="T2838" s="7">
        <v>62958</v>
      </c>
      <c r="U2838" s="7">
        <v>66493</v>
      </c>
      <c r="V2838" s="7">
        <v>61387</v>
      </c>
      <c r="W2838" s="7">
        <v>60391</v>
      </c>
      <c r="X2838" s="7">
        <v>66394</v>
      </c>
      <c r="Y2838" s="7">
        <v>64124</v>
      </c>
      <c r="Z2838" s="7">
        <v>62992</v>
      </c>
      <c r="AA2838" s="7">
        <v>62958</v>
      </c>
      <c r="AB2838" s="5" t="s">
        <v>42</v>
      </c>
      <c r="AC2838" s="5" t="s">
        <v>42</v>
      </c>
      <c r="AD2838" s="5" t="s">
        <v>42</v>
      </c>
      <c r="AE2838" s="5" t="s">
        <v>42</v>
      </c>
      <c r="AF2838" s="7">
        <v>7554488</v>
      </c>
      <c r="AG2838" s="7">
        <v>7541474</v>
      </c>
      <c r="AH2838" s="7">
        <v>7110025</v>
      </c>
      <c r="AI2838" s="5">
        <v>24.14</v>
      </c>
      <c r="AJ2838" s="7">
        <v>68</v>
      </c>
      <c r="AK2838" s="7">
        <v>1821015</v>
      </c>
      <c r="AL2838" s="6">
        <v>54.703290000000003</v>
      </c>
      <c r="AM2838" s="7">
        <v>7112425</v>
      </c>
      <c r="AN2838" s="5">
        <v>94.272589999999994</v>
      </c>
    </row>
    <row r="2839" spans="1:40" x14ac:dyDescent="0.3">
      <c r="A2839" s="4" t="s">
        <v>2888</v>
      </c>
      <c r="B2839" s="2">
        <v>4132847</v>
      </c>
      <c r="C2839" s="1" t="s">
        <v>54</v>
      </c>
      <c r="D2839" s="5">
        <v>233.26581186000001</v>
      </c>
      <c r="E2839" s="6">
        <v>296.85281099999997</v>
      </c>
      <c r="F2839" s="6">
        <v>288.22281200000003</v>
      </c>
      <c r="G2839" s="5">
        <v>-0.1</v>
      </c>
      <c r="H2839" s="5" t="s">
        <v>799</v>
      </c>
      <c r="I2839" s="5">
        <v>-0.105</v>
      </c>
      <c r="J2839" s="5" t="s">
        <v>799</v>
      </c>
      <c r="K2839" s="5" t="s">
        <v>799</v>
      </c>
      <c r="L2839" s="5">
        <v>23.0899151157174</v>
      </c>
      <c r="M2839" s="5" t="s">
        <v>799</v>
      </c>
      <c r="N2839" s="5" t="s">
        <v>42</v>
      </c>
      <c r="O2839" s="5" t="s">
        <v>42</v>
      </c>
      <c r="P2839" s="5">
        <v>2.7327720000000002</v>
      </c>
      <c r="Q2839" s="5">
        <v>45.78942</v>
      </c>
      <c r="R2839" s="5">
        <v>117.45020858190701</v>
      </c>
      <c r="S2839" s="1" t="s">
        <v>49</v>
      </c>
      <c r="T2839" s="7">
        <v>106142</v>
      </c>
      <c r="U2839" s="7">
        <v>108118</v>
      </c>
      <c r="V2839" s="7">
        <v>80749</v>
      </c>
      <c r="W2839" s="7">
        <v>70134</v>
      </c>
      <c r="X2839" s="7">
        <v>109333</v>
      </c>
      <c r="Y2839" s="7">
        <v>106672</v>
      </c>
      <c r="Z2839" s="7">
        <v>105868</v>
      </c>
      <c r="AA2839" s="7">
        <v>106142</v>
      </c>
      <c r="AB2839" s="5">
        <v>69.506</v>
      </c>
      <c r="AC2839" s="5">
        <v>67.701999999999998</v>
      </c>
      <c r="AD2839" s="8">
        <v>7.6420000000000003</v>
      </c>
      <c r="AE2839" s="8">
        <v>5.0650000000000004</v>
      </c>
      <c r="AF2839" s="7">
        <v>27123827</v>
      </c>
      <c r="AG2839" s="7">
        <v>27261959</v>
      </c>
      <c r="AH2839" s="7">
        <v>27413983</v>
      </c>
      <c r="AI2839" s="5">
        <v>18.91</v>
      </c>
      <c r="AJ2839" s="7">
        <v>74</v>
      </c>
      <c r="AK2839" s="7">
        <v>5212762</v>
      </c>
      <c r="AL2839" s="6">
        <v>44.099966000000002</v>
      </c>
      <c r="AM2839" s="7">
        <v>13125534</v>
      </c>
      <c r="AN2839" s="5">
        <v>47.603209999999997</v>
      </c>
    </row>
    <row r="2840" spans="1:40" x14ac:dyDescent="0.3">
      <c r="A2840" s="4" t="s">
        <v>2889</v>
      </c>
      <c r="B2840" s="2">
        <v>107411</v>
      </c>
      <c r="C2840" s="1" t="s">
        <v>54</v>
      </c>
      <c r="D2840" s="5">
        <v>239.51586151999999</v>
      </c>
      <c r="E2840" s="6">
        <v>12088.115861</v>
      </c>
      <c r="F2840" s="6">
        <v>12079.515862</v>
      </c>
      <c r="G2840" s="5">
        <v>2.65</v>
      </c>
      <c r="H2840" s="5">
        <v>16.606656000000001</v>
      </c>
      <c r="I2840" s="5">
        <v>2.65</v>
      </c>
      <c r="J2840" s="5">
        <v>16.606656000000001</v>
      </c>
      <c r="K2840" s="5" t="s">
        <v>799</v>
      </c>
      <c r="L2840" s="5">
        <v>0.51157085000000002</v>
      </c>
      <c r="M2840" s="5" t="s">
        <v>799</v>
      </c>
      <c r="N2840" s="5" t="s">
        <v>42</v>
      </c>
      <c r="O2840" s="5" t="s">
        <v>42</v>
      </c>
      <c r="P2840" s="5">
        <v>11.753151000000001</v>
      </c>
      <c r="Q2840" s="5">
        <v>18.531528000000002</v>
      </c>
      <c r="R2840" s="5">
        <v>18.531528000000002</v>
      </c>
      <c r="S2840" s="1" t="s">
        <v>49</v>
      </c>
      <c r="T2840" s="7">
        <v>1066600</v>
      </c>
      <c r="U2840" s="7">
        <v>953900</v>
      </c>
      <c r="V2840" s="7">
        <v>1050100</v>
      </c>
      <c r="W2840" s="7">
        <v>960900</v>
      </c>
      <c r="X2840" s="7">
        <v>1028500</v>
      </c>
      <c r="Y2840" s="7">
        <v>1018200</v>
      </c>
      <c r="Z2840" s="7">
        <v>1043900</v>
      </c>
      <c r="AA2840" s="7">
        <v>1066600</v>
      </c>
      <c r="AB2840" s="5">
        <v>94.628</v>
      </c>
      <c r="AC2840" s="5">
        <v>95.284000000000006</v>
      </c>
      <c r="AD2840" s="5">
        <v>62.497999999999998</v>
      </c>
      <c r="AE2840" s="8">
        <v>59.65</v>
      </c>
      <c r="AF2840" s="7">
        <v>7868458</v>
      </c>
      <c r="AG2840" s="7">
        <v>7845055</v>
      </c>
      <c r="AH2840" s="7">
        <v>7677008</v>
      </c>
      <c r="AI2840" s="5">
        <v>46.21</v>
      </c>
      <c r="AJ2840" s="7">
        <v>93</v>
      </c>
      <c r="AK2840" s="7">
        <v>3635967</v>
      </c>
      <c r="AL2840" s="6">
        <v>110.67883500000001</v>
      </c>
      <c r="AM2840" s="7">
        <v>5757591</v>
      </c>
      <c r="AN2840" s="5">
        <v>73.173050000000003</v>
      </c>
    </row>
    <row r="2841" spans="1:40" x14ac:dyDescent="0.3">
      <c r="A2841" s="4" t="s">
        <v>2890</v>
      </c>
      <c r="B2841" s="2">
        <v>4343307</v>
      </c>
      <c r="C2841" s="1" t="s">
        <v>54</v>
      </c>
      <c r="D2841" s="5">
        <v>258.25726695999998</v>
      </c>
      <c r="E2841" s="6">
        <v>609.94026599999995</v>
      </c>
      <c r="F2841" s="6">
        <v>610.04826700000001</v>
      </c>
      <c r="G2841" s="5">
        <v>-0.25</v>
      </c>
      <c r="H2841" s="5" t="s">
        <v>799</v>
      </c>
      <c r="I2841" s="5">
        <v>-0.25</v>
      </c>
      <c r="J2841" s="5" t="s">
        <v>799</v>
      </c>
      <c r="K2841" s="5">
        <v>0.30512210404206597</v>
      </c>
      <c r="L2841" s="5">
        <v>0.30512210404206597</v>
      </c>
      <c r="M2841" s="5" t="s">
        <v>799</v>
      </c>
      <c r="N2841" s="5" t="s">
        <v>42</v>
      </c>
      <c r="O2841" s="5" t="s">
        <v>42</v>
      </c>
      <c r="P2841" s="5">
        <v>7.7572910000000004</v>
      </c>
      <c r="Q2841" s="5">
        <v>28.492562</v>
      </c>
      <c r="R2841" s="5" t="s">
        <v>799</v>
      </c>
      <c r="S2841" s="1" t="s">
        <v>49</v>
      </c>
      <c r="T2841" s="7">
        <v>62978</v>
      </c>
      <c r="U2841" s="7">
        <v>52873</v>
      </c>
      <c r="V2841" s="7">
        <v>95135.75</v>
      </c>
      <c r="W2841" s="7">
        <v>38455.582999999999</v>
      </c>
      <c r="X2841" s="7">
        <v>78628</v>
      </c>
      <c r="Y2841" s="7">
        <v>68007</v>
      </c>
      <c r="Z2841" s="7">
        <v>59839</v>
      </c>
      <c r="AA2841" s="7">
        <v>62978</v>
      </c>
      <c r="AB2841" s="5">
        <v>80.006</v>
      </c>
      <c r="AC2841" s="5">
        <v>71.028999999999996</v>
      </c>
      <c r="AD2841" s="5">
        <v>31.908000000000001</v>
      </c>
      <c r="AE2841" s="5">
        <v>27.225999999999999</v>
      </c>
      <c r="AF2841" s="7">
        <v>41674528</v>
      </c>
      <c r="AG2841" s="7">
        <v>40650118</v>
      </c>
      <c r="AH2841" s="7">
        <v>37682699</v>
      </c>
      <c r="AI2841" s="5">
        <v>51.76</v>
      </c>
      <c r="AJ2841" s="7">
        <v>152</v>
      </c>
      <c r="AK2841" s="7">
        <v>21699300</v>
      </c>
      <c r="AL2841" s="6">
        <v>133.667688</v>
      </c>
      <c r="AM2841" s="7">
        <v>35908912</v>
      </c>
      <c r="AN2841" s="8">
        <v>85.650599999999997</v>
      </c>
    </row>
    <row r="2842" spans="1:40" x14ac:dyDescent="0.3">
      <c r="A2842" s="4" t="s">
        <v>2891</v>
      </c>
      <c r="B2842" s="2">
        <v>100620796</v>
      </c>
      <c r="C2842" s="1" t="s">
        <v>54</v>
      </c>
      <c r="D2842" s="5">
        <v>239.53554919999999</v>
      </c>
      <c r="E2842" s="6">
        <v>367.68654900000001</v>
      </c>
      <c r="F2842" s="6" t="s">
        <v>42</v>
      </c>
      <c r="G2842" s="5">
        <v>-7.0000000000000001E-3</v>
      </c>
      <c r="H2842" s="5" t="s">
        <v>799</v>
      </c>
      <c r="I2842" s="5">
        <v>-7.0000000000000001E-3</v>
      </c>
      <c r="J2842" s="5" t="s">
        <v>799</v>
      </c>
      <c r="K2842" s="5">
        <v>16.93989071</v>
      </c>
      <c r="L2842" s="5">
        <v>16.4893617</v>
      </c>
      <c r="M2842" s="5">
        <v>22.962962999999998</v>
      </c>
      <c r="N2842" s="5" t="s">
        <v>42</v>
      </c>
      <c r="O2842" s="5" t="s">
        <v>42</v>
      </c>
      <c r="P2842" s="5">
        <v>0.907281</v>
      </c>
      <c r="Q2842" s="5">
        <v>63.092368</v>
      </c>
      <c r="R2842" s="5">
        <v>63.092368</v>
      </c>
      <c r="S2842" s="1" t="s">
        <v>49</v>
      </c>
      <c r="T2842" s="7">
        <v>395623</v>
      </c>
      <c r="U2842" s="7">
        <v>301313</v>
      </c>
      <c r="V2842" s="7">
        <v>233101</v>
      </c>
      <c r="W2842" s="7">
        <v>163909</v>
      </c>
      <c r="X2842" s="7">
        <v>405262</v>
      </c>
      <c r="Y2842" s="7">
        <v>407595</v>
      </c>
      <c r="Z2842" s="7">
        <v>410525</v>
      </c>
      <c r="AA2842" s="7">
        <v>395623</v>
      </c>
      <c r="AB2842" s="5">
        <v>31.709</v>
      </c>
      <c r="AC2842" s="5">
        <v>37.621000000000002</v>
      </c>
      <c r="AD2842" s="5">
        <v>-11.141</v>
      </c>
      <c r="AE2842" s="5">
        <v>-6.4000000000000001E-2</v>
      </c>
      <c r="AF2842" s="7">
        <v>77265412</v>
      </c>
      <c r="AG2842" s="7">
        <v>69955628</v>
      </c>
      <c r="AH2842" s="7">
        <v>63641996</v>
      </c>
      <c r="AI2842" s="5">
        <v>34.64</v>
      </c>
      <c r="AJ2842" s="7">
        <v>171</v>
      </c>
      <c r="AK2842" s="7">
        <v>26768551</v>
      </c>
      <c r="AL2842" s="6">
        <v>82.982507999999996</v>
      </c>
      <c r="AM2842" s="7">
        <v>46973700</v>
      </c>
      <c r="AN2842" s="5">
        <v>60.792009999999998</v>
      </c>
    </row>
    <row r="2843" spans="1:40" x14ac:dyDescent="0.3">
      <c r="A2843" s="4" t="s">
        <v>2892</v>
      </c>
      <c r="B2843" s="2">
        <v>5720972</v>
      </c>
      <c r="C2843" s="1" t="s">
        <v>41</v>
      </c>
      <c r="D2843" s="5">
        <v>216.08699675</v>
      </c>
      <c r="E2843" s="6">
        <v>215.72160600000001</v>
      </c>
      <c r="F2843" s="6" t="s">
        <v>42</v>
      </c>
      <c r="G2843" s="5">
        <v>-5.7000000000000002E-2</v>
      </c>
      <c r="H2843" s="5">
        <v>7.8718779999999997</v>
      </c>
      <c r="I2843" s="5">
        <v>-5.7000000000000002E-2</v>
      </c>
      <c r="J2843" s="5">
        <v>7.8718779999999997</v>
      </c>
      <c r="K2843" s="5">
        <v>0.84934396000000012</v>
      </c>
      <c r="L2843" s="5">
        <v>0.84934396000000012</v>
      </c>
      <c r="M2843" s="5" t="s">
        <v>42</v>
      </c>
      <c r="N2843" s="5" t="s">
        <v>42</v>
      </c>
      <c r="O2843" s="5" t="s">
        <v>42</v>
      </c>
      <c r="P2843" s="5">
        <v>25.691973999999998</v>
      </c>
      <c r="Q2843" s="5" t="s">
        <v>42</v>
      </c>
      <c r="R2843" s="5" t="s">
        <v>42</v>
      </c>
      <c r="S2843" s="1" t="s">
        <v>49</v>
      </c>
      <c r="T2843" s="7">
        <v>8396.4590000000007</v>
      </c>
      <c r="U2843" s="7">
        <v>6791.9570000000003</v>
      </c>
      <c r="V2843" s="7">
        <v>7614.8760000000002</v>
      </c>
      <c r="W2843" s="7">
        <v>6769.4189999999999</v>
      </c>
      <c r="X2843" s="7">
        <v>8396.4590000000007</v>
      </c>
      <c r="Y2843" s="7">
        <v>6791.9570000000003</v>
      </c>
      <c r="Z2843" s="7">
        <v>7511.9070000000002</v>
      </c>
      <c r="AA2843" s="7">
        <v>8231.857</v>
      </c>
      <c r="AB2843" s="8">
        <v>100</v>
      </c>
      <c r="AC2843" s="8">
        <v>100</v>
      </c>
      <c r="AD2843" s="5" t="s">
        <v>42</v>
      </c>
      <c r="AE2843" s="5" t="s">
        <v>42</v>
      </c>
      <c r="AF2843" s="7">
        <v>29872528</v>
      </c>
      <c r="AG2843" s="7">
        <v>29872528</v>
      </c>
      <c r="AH2843" s="7">
        <v>29633555</v>
      </c>
      <c r="AI2843" s="5">
        <v>21.73</v>
      </c>
      <c r="AJ2843" s="7">
        <v>37</v>
      </c>
      <c r="AK2843" s="7">
        <v>6475465</v>
      </c>
      <c r="AL2843" s="6">
        <v>46.947121000000003</v>
      </c>
      <c r="AM2843" s="7" t="s">
        <v>42</v>
      </c>
      <c r="AN2843" s="5" t="s">
        <v>42</v>
      </c>
    </row>
    <row r="2844" spans="1:40" x14ac:dyDescent="0.3">
      <c r="A2844" s="4" t="s">
        <v>2893</v>
      </c>
      <c r="B2844" s="2">
        <v>4986278</v>
      </c>
      <c r="C2844" s="1" t="s">
        <v>54</v>
      </c>
      <c r="D2844" s="5">
        <v>254.20403988000001</v>
      </c>
      <c r="E2844" s="6">
        <v>411.62303900000001</v>
      </c>
      <c r="F2844" s="6" t="s">
        <v>42</v>
      </c>
      <c r="G2844" s="5">
        <v>-0.115</v>
      </c>
      <c r="H2844" s="5" t="s">
        <v>799</v>
      </c>
      <c r="I2844" s="5">
        <v>-0.115</v>
      </c>
      <c r="J2844" s="5" t="s">
        <v>799</v>
      </c>
      <c r="K2844" s="5">
        <v>2.2327229800000001</v>
      </c>
      <c r="L2844" s="5">
        <v>1.6115966700000002</v>
      </c>
      <c r="M2844" s="5" t="s">
        <v>799</v>
      </c>
      <c r="N2844" s="5" t="s">
        <v>42</v>
      </c>
      <c r="O2844" s="5" t="s">
        <v>42</v>
      </c>
      <c r="P2844" s="5">
        <v>0.57379800000000003</v>
      </c>
      <c r="Q2844" s="5">
        <v>8.1952540000000003</v>
      </c>
      <c r="R2844" s="5">
        <v>8.1952540000000003</v>
      </c>
      <c r="S2844" s="1" t="s">
        <v>49</v>
      </c>
      <c r="T2844" s="7">
        <v>704825</v>
      </c>
      <c r="U2844" s="7">
        <v>938564</v>
      </c>
      <c r="V2844" s="7">
        <v>826455</v>
      </c>
      <c r="W2844" s="7">
        <v>755290</v>
      </c>
      <c r="X2844" s="7">
        <v>717366</v>
      </c>
      <c r="Y2844" s="7">
        <v>701507</v>
      </c>
      <c r="Z2844" s="7">
        <v>689439</v>
      </c>
      <c r="AA2844" s="7">
        <v>704825</v>
      </c>
      <c r="AB2844" s="8">
        <v>11.178000000000001</v>
      </c>
      <c r="AC2844" s="5">
        <v>14.695</v>
      </c>
      <c r="AD2844" s="8">
        <v>1.952</v>
      </c>
      <c r="AE2844" s="8">
        <v>6.5830000000000002</v>
      </c>
      <c r="AF2844" s="7">
        <v>33774477</v>
      </c>
      <c r="AG2844" s="7">
        <v>33748814</v>
      </c>
      <c r="AH2844" s="7">
        <v>33909699</v>
      </c>
      <c r="AI2844" s="5">
        <v>61.67</v>
      </c>
      <c r="AJ2844" s="7">
        <v>145</v>
      </c>
      <c r="AK2844" s="7">
        <v>20737139</v>
      </c>
      <c r="AL2844" s="6">
        <v>156.77277000000001</v>
      </c>
      <c r="AM2844" s="7">
        <v>25517948</v>
      </c>
      <c r="AN2844" s="8">
        <v>75.890100000000004</v>
      </c>
    </row>
    <row r="2845" spans="1:40" x14ac:dyDescent="0.3">
      <c r="A2845" s="4" t="s">
        <v>2894</v>
      </c>
      <c r="B2845" s="2">
        <v>4384791</v>
      </c>
      <c r="C2845" s="1" t="s">
        <v>54</v>
      </c>
      <c r="D2845" s="5">
        <v>210.34600302000001</v>
      </c>
      <c r="E2845" s="6">
        <v>1757.2380029999999</v>
      </c>
      <c r="F2845" s="6">
        <v>1789.7162229999999</v>
      </c>
      <c r="G2845" s="5">
        <v>-2.1999999999999999E-2</v>
      </c>
      <c r="H2845" s="5" t="s">
        <v>799</v>
      </c>
      <c r="I2845" s="5">
        <v>-2.1999999999999999E-2</v>
      </c>
      <c r="J2845" s="5" t="s">
        <v>799</v>
      </c>
      <c r="K2845" s="5">
        <v>0.90236848239769696</v>
      </c>
      <c r="L2845" s="5">
        <v>0.89010384920919605</v>
      </c>
      <c r="M2845" s="5">
        <v>2.861011</v>
      </c>
      <c r="N2845" s="5" t="s">
        <v>42</v>
      </c>
      <c r="O2845" s="5" t="s">
        <v>42</v>
      </c>
      <c r="P2845" s="5">
        <v>2.3994870000000001</v>
      </c>
      <c r="Q2845" s="5">
        <v>11.727664000000001</v>
      </c>
      <c r="R2845" s="5">
        <v>7.8171980424204799</v>
      </c>
      <c r="S2845" s="1" t="s">
        <v>49</v>
      </c>
      <c r="T2845" s="7">
        <v>745784</v>
      </c>
      <c r="U2845" s="7">
        <v>671934</v>
      </c>
      <c r="V2845" s="7">
        <v>427338</v>
      </c>
      <c r="W2845" s="7">
        <v>217807</v>
      </c>
      <c r="X2845" s="7">
        <v>737879</v>
      </c>
      <c r="Y2845" s="7">
        <v>747921</v>
      </c>
      <c r="Z2845" s="7">
        <v>748274</v>
      </c>
      <c r="AA2845" s="7">
        <v>745784</v>
      </c>
      <c r="AB2845" s="5">
        <v>27.832000000000001</v>
      </c>
      <c r="AC2845" s="5">
        <v>26.747</v>
      </c>
      <c r="AD2845" s="8">
        <v>20.93</v>
      </c>
      <c r="AE2845" s="5">
        <v>19.527000000000001</v>
      </c>
      <c r="AF2845" s="7">
        <v>66522206</v>
      </c>
      <c r="AG2845" s="7">
        <v>66522206</v>
      </c>
      <c r="AH2845" s="7">
        <v>65993893</v>
      </c>
      <c r="AI2845" s="5">
        <v>51.76</v>
      </c>
      <c r="AJ2845" s="7">
        <v>142</v>
      </c>
      <c r="AK2845" s="7">
        <v>34345401</v>
      </c>
      <c r="AL2845" s="6">
        <v>108.874921</v>
      </c>
      <c r="AM2845" s="7">
        <v>58553396</v>
      </c>
      <c r="AN2845" s="5">
        <v>88.242350000000002</v>
      </c>
    </row>
    <row r="2846" spans="1:40" x14ac:dyDescent="0.3">
      <c r="A2846" s="4" t="s">
        <v>2895</v>
      </c>
      <c r="B2846" s="2">
        <v>5721091</v>
      </c>
      <c r="C2846" s="1" t="s">
        <v>54</v>
      </c>
      <c r="D2846" s="5">
        <v>237.01578240000001</v>
      </c>
      <c r="E2846" s="6">
        <v>235.687792</v>
      </c>
      <c r="F2846" s="6" t="s">
        <v>42</v>
      </c>
      <c r="G2846" s="5">
        <v>7.0000000000000007E-2</v>
      </c>
      <c r="H2846" s="5">
        <v>11.866028999999999</v>
      </c>
      <c r="I2846" s="5">
        <v>7.0000000000000007E-2</v>
      </c>
      <c r="J2846" s="5">
        <v>11.866028999999999</v>
      </c>
      <c r="K2846" s="5">
        <v>0.97791797999999996</v>
      </c>
      <c r="L2846" s="5">
        <v>0.97791797999999996</v>
      </c>
      <c r="M2846" s="5" t="s">
        <v>42</v>
      </c>
      <c r="N2846" s="5" t="s">
        <v>42</v>
      </c>
      <c r="O2846" s="5" t="s">
        <v>42</v>
      </c>
      <c r="P2846" s="5">
        <v>13.015862</v>
      </c>
      <c r="Q2846" s="5" t="s">
        <v>42</v>
      </c>
      <c r="R2846" s="5" t="s">
        <v>42</v>
      </c>
      <c r="S2846" s="1" t="s">
        <v>49</v>
      </c>
      <c r="T2846" s="7">
        <v>16115.99</v>
      </c>
      <c r="U2846" s="7">
        <v>14962.968999999999</v>
      </c>
      <c r="V2846" s="7">
        <v>17925.667000000001</v>
      </c>
      <c r="W2846" s="7">
        <v>16342.665000000001</v>
      </c>
      <c r="X2846" s="7">
        <v>18107.736000000001</v>
      </c>
      <c r="Y2846" s="7">
        <v>17111.863000000001</v>
      </c>
      <c r="Z2846" s="7">
        <v>16115.99</v>
      </c>
      <c r="AA2846" s="7">
        <v>15452.037</v>
      </c>
      <c r="AB2846" s="8">
        <v>100</v>
      </c>
      <c r="AC2846" s="8">
        <v>100</v>
      </c>
      <c r="AD2846" s="5" t="s">
        <v>42</v>
      </c>
      <c r="AE2846" s="5" t="s">
        <v>42</v>
      </c>
      <c r="AF2846" s="7">
        <v>47785440</v>
      </c>
      <c r="AG2846" s="7">
        <v>47785440</v>
      </c>
      <c r="AH2846" s="7">
        <v>47785440</v>
      </c>
      <c r="AI2846" s="8">
        <v>52.6</v>
      </c>
      <c r="AJ2846" s="7">
        <v>66</v>
      </c>
      <c r="AK2846" s="7">
        <v>25136393</v>
      </c>
      <c r="AL2846" s="6">
        <v>124.676509</v>
      </c>
      <c r="AM2846" s="7" t="s">
        <v>42</v>
      </c>
      <c r="AN2846" s="5" t="s">
        <v>42</v>
      </c>
    </row>
    <row r="2847" spans="1:40" x14ac:dyDescent="0.3">
      <c r="A2847" s="4" t="s">
        <v>2896</v>
      </c>
      <c r="B2847" s="2">
        <v>100401249</v>
      </c>
      <c r="C2847" s="1" t="s">
        <v>54</v>
      </c>
      <c r="D2847" s="5">
        <v>208.68530146000001</v>
      </c>
      <c r="E2847" s="6">
        <v>687.62430099999995</v>
      </c>
      <c r="F2847" s="6">
        <v>687.52230100000008</v>
      </c>
      <c r="G2847" s="5">
        <v>-0.183</v>
      </c>
      <c r="H2847" s="5" t="s">
        <v>799</v>
      </c>
      <c r="I2847" s="5">
        <v>-0.183</v>
      </c>
      <c r="J2847" s="5" t="s">
        <v>799</v>
      </c>
      <c r="K2847" s="5">
        <v>0.298364386851598</v>
      </c>
      <c r="L2847" s="5">
        <v>0.26055308248390596</v>
      </c>
      <c r="M2847" s="5">
        <v>4.8567710000000002</v>
      </c>
      <c r="N2847" s="5" t="s">
        <v>42</v>
      </c>
      <c r="O2847" s="5" t="s">
        <v>42</v>
      </c>
      <c r="P2847" s="5">
        <v>4.053337</v>
      </c>
      <c r="Q2847" s="5">
        <v>7.9284239999999997</v>
      </c>
      <c r="R2847" s="5">
        <v>12.4740964776109</v>
      </c>
      <c r="S2847" s="1" t="s">
        <v>49</v>
      </c>
      <c r="T2847" s="7">
        <v>195517</v>
      </c>
      <c r="U2847" s="7">
        <v>207817</v>
      </c>
      <c r="V2847" s="7">
        <v>79675</v>
      </c>
      <c r="W2847" s="7">
        <v>53474</v>
      </c>
      <c r="X2847" s="7">
        <v>170497</v>
      </c>
      <c r="Y2847" s="7">
        <v>180734</v>
      </c>
      <c r="Z2847" s="7">
        <v>192658</v>
      </c>
      <c r="AA2847" s="7">
        <v>195517</v>
      </c>
      <c r="AB2847" s="5">
        <v>68.507000000000005</v>
      </c>
      <c r="AC2847" s="5">
        <v>62.642000000000003</v>
      </c>
      <c r="AD2847" s="5">
        <v>58.271000000000001</v>
      </c>
      <c r="AE2847" s="5">
        <v>50.357999999999997</v>
      </c>
      <c r="AF2847" s="7">
        <v>55947802</v>
      </c>
      <c r="AG2847" s="7">
        <v>55947802</v>
      </c>
      <c r="AH2847" s="7">
        <v>55780054</v>
      </c>
      <c r="AI2847" s="5">
        <v>67.95</v>
      </c>
      <c r="AJ2847" s="7">
        <v>283</v>
      </c>
      <c r="AK2847" s="7">
        <v>38016085</v>
      </c>
      <c r="AL2847" s="6">
        <v>141.79999699999999</v>
      </c>
      <c r="AM2847" s="7">
        <v>54096864</v>
      </c>
      <c r="AN2847" s="5">
        <v>96.691670000000002</v>
      </c>
    </row>
    <row r="2848" spans="1:40" x14ac:dyDescent="0.3">
      <c r="A2848" s="4" t="s">
        <v>2897</v>
      </c>
      <c r="B2848" s="2">
        <v>29663785</v>
      </c>
      <c r="C2848" s="1" t="s">
        <v>54</v>
      </c>
      <c r="D2848" s="5">
        <v>196.74086657000001</v>
      </c>
      <c r="E2848" s="6">
        <v>354.02786600000002</v>
      </c>
      <c r="F2848" s="6" t="s">
        <v>42</v>
      </c>
      <c r="G2848" s="5">
        <v>-0.51300000000000001</v>
      </c>
      <c r="H2848" s="5" t="s">
        <v>799</v>
      </c>
      <c r="I2848" s="5">
        <v>-0.51300000000000001</v>
      </c>
      <c r="J2848" s="5" t="s">
        <v>799</v>
      </c>
      <c r="K2848" s="5" t="s">
        <v>799</v>
      </c>
      <c r="L2848" s="5">
        <v>1.43555901</v>
      </c>
      <c r="M2848" s="5">
        <v>231.125</v>
      </c>
      <c r="N2848" s="5" t="s">
        <v>42</v>
      </c>
      <c r="O2848" s="5" t="s">
        <v>42</v>
      </c>
      <c r="P2848" s="5">
        <v>0.62705699999999998</v>
      </c>
      <c r="Q2848" s="5">
        <v>18.044233999999999</v>
      </c>
      <c r="R2848" s="5">
        <v>18.044233999999999</v>
      </c>
      <c r="S2848" s="1" t="s">
        <v>49</v>
      </c>
      <c r="T2848" s="7">
        <v>546258</v>
      </c>
      <c r="U2848" s="7">
        <v>611738</v>
      </c>
      <c r="V2848" s="7">
        <v>562191</v>
      </c>
      <c r="W2848" s="7">
        <v>215916</v>
      </c>
      <c r="X2848" s="7">
        <v>564586</v>
      </c>
      <c r="Y2848" s="7">
        <v>555516</v>
      </c>
      <c r="Z2848" s="7">
        <v>542613</v>
      </c>
      <c r="AA2848" s="7">
        <v>546258</v>
      </c>
      <c r="AB2848" s="8">
        <v>54.97</v>
      </c>
      <c r="AC2848" s="5">
        <v>55.795999999999999</v>
      </c>
      <c r="AD2848" s="5">
        <v>0.77900000000000003</v>
      </c>
      <c r="AE2848" s="8">
        <v>1.161</v>
      </c>
      <c r="AF2848" s="7">
        <v>10631326</v>
      </c>
      <c r="AG2848" s="7">
        <v>10529419</v>
      </c>
      <c r="AH2848" s="7">
        <v>10684386</v>
      </c>
      <c r="AI2848" s="5">
        <v>0.75</v>
      </c>
      <c r="AJ2848" s="7">
        <v>38</v>
      </c>
      <c r="AK2848" s="7">
        <v>79272</v>
      </c>
      <c r="AL2848" s="6">
        <v>1.4657389999999999</v>
      </c>
      <c r="AM2848" s="7">
        <v>775019</v>
      </c>
      <c r="AN2848" s="5">
        <v>7.2837399999999999</v>
      </c>
    </row>
    <row r="2849" spans="1:40" x14ac:dyDescent="0.3">
      <c r="A2849" s="4" t="s">
        <v>2898</v>
      </c>
      <c r="B2849" s="2">
        <v>5721546</v>
      </c>
      <c r="C2849" s="1" t="s">
        <v>54</v>
      </c>
      <c r="D2849" s="5">
        <v>218.00236608</v>
      </c>
      <c r="E2849" s="6">
        <v>341.349176</v>
      </c>
      <c r="F2849" s="6" t="s">
        <v>42</v>
      </c>
      <c r="G2849" s="5">
        <v>9.6000000000000002E-2</v>
      </c>
      <c r="H2849" s="5">
        <v>22.112359999999999</v>
      </c>
      <c r="I2849" s="5">
        <v>9.6000000000000002E-2</v>
      </c>
      <c r="J2849" s="5">
        <v>22.112359999999999</v>
      </c>
      <c r="K2849" s="5">
        <v>0.84463519000000009</v>
      </c>
      <c r="L2849" s="5">
        <v>0.84463519000000009</v>
      </c>
      <c r="M2849" s="5">
        <v>8.0326529999999998</v>
      </c>
      <c r="N2849" s="5" t="s">
        <v>42</v>
      </c>
      <c r="O2849" s="5" t="s">
        <v>42</v>
      </c>
      <c r="P2849" s="5">
        <v>19.370723999999999</v>
      </c>
      <c r="Q2849" s="5" t="s">
        <v>42</v>
      </c>
      <c r="R2849" s="5" t="s">
        <v>42</v>
      </c>
      <c r="S2849" s="1" t="s">
        <v>80</v>
      </c>
      <c r="T2849" s="7">
        <v>17621.911</v>
      </c>
      <c r="U2849" s="7">
        <v>18394.451000000001</v>
      </c>
      <c r="V2849" s="7">
        <v>18729.11</v>
      </c>
      <c r="W2849" s="7">
        <v>19452.343000000001</v>
      </c>
      <c r="X2849" s="7">
        <v>17621.911</v>
      </c>
      <c r="Y2849" s="7">
        <v>17793.252</v>
      </c>
      <c r="Z2849" s="7">
        <v>17964.593000000001</v>
      </c>
      <c r="AA2849" s="7">
        <v>18179.522000000001</v>
      </c>
      <c r="AB2849" s="8">
        <v>100</v>
      </c>
      <c r="AC2849" s="8">
        <v>100</v>
      </c>
      <c r="AD2849" s="5" t="s">
        <v>42</v>
      </c>
      <c r="AE2849" s="5" t="s">
        <v>42</v>
      </c>
      <c r="AF2849" s="7">
        <v>22154712</v>
      </c>
      <c r="AG2849" s="7">
        <v>22154712</v>
      </c>
      <c r="AH2849" s="7">
        <v>22394647</v>
      </c>
      <c r="AI2849" s="5">
        <v>30.17</v>
      </c>
      <c r="AJ2849" s="7">
        <v>71</v>
      </c>
      <c r="AK2849" s="7">
        <v>6683611</v>
      </c>
      <c r="AL2849" s="6">
        <v>65.766732000000005</v>
      </c>
      <c r="AM2849" s="7" t="s">
        <v>42</v>
      </c>
      <c r="AN2849" s="5" t="s">
        <v>42</v>
      </c>
    </row>
    <row r="2850" spans="1:40" x14ac:dyDescent="0.3">
      <c r="A2850" s="4" t="s">
        <v>2899</v>
      </c>
      <c r="B2850" s="2">
        <v>5721289</v>
      </c>
      <c r="C2850" s="1" t="s">
        <v>54</v>
      </c>
      <c r="D2850" s="5">
        <v>218.30395727999999</v>
      </c>
      <c r="E2850" s="6">
        <v>329.90145699999999</v>
      </c>
      <c r="F2850" s="6" t="s">
        <v>42</v>
      </c>
      <c r="G2850" s="5">
        <v>0.13500000000000001</v>
      </c>
      <c r="H2850" s="5">
        <v>15.514018999999999</v>
      </c>
      <c r="I2850" s="5">
        <v>0.13500000000000001</v>
      </c>
      <c r="J2850" s="5">
        <v>15.514018999999999</v>
      </c>
      <c r="K2850" s="5">
        <v>0.85721663000000003</v>
      </c>
      <c r="L2850" s="5">
        <v>0.85721663000000003</v>
      </c>
      <c r="M2850" s="5">
        <v>5.3866959999999997</v>
      </c>
      <c r="N2850" s="5" t="s">
        <v>42</v>
      </c>
      <c r="O2850" s="5" t="s">
        <v>42</v>
      </c>
      <c r="P2850" s="5">
        <v>20.191721000000001</v>
      </c>
      <c r="Q2850" s="5" t="s">
        <v>42</v>
      </c>
      <c r="R2850" s="5" t="s">
        <v>42</v>
      </c>
      <c r="S2850" s="1" t="s">
        <v>80</v>
      </c>
      <c r="T2850" s="7">
        <v>16338.451999999999</v>
      </c>
      <c r="U2850" s="7">
        <v>17177.350999999999</v>
      </c>
      <c r="V2850" s="7">
        <v>17755.613000000001</v>
      </c>
      <c r="W2850" s="7">
        <v>19270.442999999999</v>
      </c>
      <c r="X2850" s="7">
        <v>16338.451999999999</v>
      </c>
      <c r="Y2850" s="7">
        <v>16523.696</v>
      </c>
      <c r="Z2850" s="7">
        <v>16708.940999999999</v>
      </c>
      <c r="AA2850" s="7">
        <v>16943.146000000001</v>
      </c>
      <c r="AB2850" s="8">
        <v>100</v>
      </c>
      <c r="AC2850" s="8">
        <v>100</v>
      </c>
      <c r="AD2850" s="5" t="s">
        <v>42</v>
      </c>
      <c r="AE2850" s="5" t="s">
        <v>42</v>
      </c>
      <c r="AF2850" s="7">
        <v>21918068</v>
      </c>
      <c r="AG2850" s="7">
        <v>21918068</v>
      </c>
      <c r="AH2850" s="7">
        <v>22265392</v>
      </c>
      <c r="AI2850" s="5">
        <v>41.32</v>
      </c>
      <c r="AJ2850" s="7">
        <v>70</v>
      </c>
      <c r="AK2850" s="7">
        <v>9056271</v>
      </c>
      <c r="AL2850" s="6">
        <v>90.200458999999995</v>
      </c>
      <c r="AM2850" s="7" t="s">
        <v>42</v>
      </c>
      <c r="AN2850" s="5" t="s">
        <v>42</v>
      </c>
    </row>
    <row r="2851" spans="1:40" x14ac:dyDescent="0.3">
      <c r="A2851" s="4" t="s">
        <v>2900</v>
      </c>
      <c r="B2851" s="2">
        <v>4122592</v>
      </c>
      <c r="C2851" s="1" t="s">
        <v>41</v>
      </c>
      <c r="D2851" s="5">
        <v>234.31753850000001</v>
      </c>
      <c r="E2851" s="6">
        <v>236.48853800000001</v>
      </c>
      <c r="F2851" s="6">
        <v>236.488539</v>
      </c>
      <c r="G2851" s="5">
        <v>0.26</v>
      </c>
      <c r="H2851" s="5">
        <v>19.441724000000001</v>
      </c>
      <c r="I2851" s="5">
        <v>0.26</v>
      </c>
      <c r="J2851" s="5">
        <v>18.797348</v>
      </c>
      <c r="K2851" s="5" t="s">
        <v>799</v>
      </c>
      <c r="L2851" s="5" t="s">
        <v>799</v>
      </c>
      <c r="M2851" s="5">
        <v>17.980072</v>
      </c>
      <c r="N2851" s="5">
        <v>14.0766771969883</v>
      </c>
      <c r="O2851" s="5">
        <v>14.2288781225798</v>
      </c>
      <c r="P2851" s="5">
        <v>2.8028940000000002</v>
      </c>
      <c r="Q2851" s="5">
        <v>10.601063999999999</v>
      </c>
      <c r="R2851" s="5">
        <v>10.601063999999999</v>
      </c>
      <c r="S2851" s="1" t="s">
        <v>49</v>
      </c>
      <c r="T2851" s="7">
        <v>84477</v>
      </c>
      <c r="U2851" s="7">
        <v>70599</v>
      </c>
      <c r="V2851" s="7">
        <v>62712</v>
      </c>
      <c r="W2851" s="7">
        <v>53601</v>
      </c>
      <c r="X2851" s="7">
        <v>84373</v>
      </c>
      <c r="Y2851" s="7">
        <v>84874</v>
      </c>
      <c r="Z2851" s="7">
        <v>84861</v>
      </c>
      <c r="AA2851" s="7">
        <v>84477</v>
      </c>
      <c r="AB2851" s="5">
        <v>87.057000000000002</v>
      </c>
      <c r="AC2851" s="5">
        <v>87.667000000000002</v>
      </c>
      <c r="AD2851" s="5">
        <v>20.628</v>
      </c>
      <c r="AE2851" s="5">
        <v>22.875</v>
      </c>
      <c r="AF2851" s="7">
        <v>11880000</v>
      </c>
      <c r="AG2851" s="7">
        <v>12402000</v>
      </c>
      <c r="AH2851" s="7">
        <v>14166000</v>
      </c>
      <c r="AI2851" s="5">
        <v>29.71</v>
      </c>
      <c r="AJ2851" s="7">
        <v>67</v>
      </c>
      <c r="AK2851" s="7">
        <v>3506506</v>
      </c>
      <c r="AL2851" s="6">
        <v>69.604144000000005</v>
      </c>
      <c r="AM2851" s="7">
        <v>6721590</v>
      </c>
      <c r="AN2851" s="5">
        <v>56.94135</v>
      </c>
    </row>
    <row r="2852" spans="1:40" x14ac:dyDescent="0.3">
      <c r="A2852" s="4" t="s">
        <v>2901</v>
      </c>
      <c r="B2852" s="2">
        <v>5721430</v>
      </c>
      <c r="C2852" s="1" t="s">
        <v>54</v>
      </c>
      <c r="D2852" s="5">
        <v>218.42327109460001</v>
      </c>
      <c r="E2852" s="6">
        <v>336.15014100000002</v>
      </c>
      <c r="F2852" s="6" t="s">
        <v>42</v>
      </c>
      <c r="G2852" s="5" t="s">
        <v>42</v>
      </c>
      <c r="H2852" s="5" t="s">
        <v>42</v>
      </c>
      <c r="I2852" s="5" t="s">
        <v>42</v>
      </c>
      <c r="J2852" s="5" t="s">
        <v>42</v>
      </c>
      <c r="K2852" s="5" t="s">
        <v>42</v>
      </c>
      <c r="L2852" s="5" t="s">
        <v>42</v>
      </c>
      <c r="M2852" s="5" t="s">
        <v>42</v>
      </c>
      <c r="N2852" s="5" t="s">
        <v>42</v>
      </c>
      <c r="O2852" s="5" t="s">
        <v>42</v>
      </c>
      <c r="P2852" s="5" t="s">
        <v>42</v>
      </c>
      <c r="Q2852" s="5" t="s">
        <v>42</v>
      </c>
      <c r="R2852" s="5" t="s">
        <v>42</v>
      </c>
      <c r="S2852" s="1" t="s">
        <v>80</v>
      </c>
      <c r="T2852" s="7">
        <v>16829.505000000001</v>
      </c>
      <c r="U2852" s="7">
        <v>17650.713</v>
      </c>
      <c r="V2852" s="7">
        <v>18760.968000000001</v>
      </c>
      <c r="W2852" s="7">
        <v>20101.435000000001</v>
      </c>
      <c r="X2852" s="7">
        <v>16829.505000000001</v>
      </c>
      <c r="Y2852" s="7">
        <v>17114.953000000001</v>
      </c>
      <c r="Z2852" s="7">
        <v>17400.400000000001</v>
      </c>
      <c r="AA2852" s="7">
        <v>17525.556</v>
      </c>
      <c r="AB2852" s="8">
        <v>100</v>
      </c>
      <c r="AC2852" s="8">
        <v>100</v>
      </c>
      <c r="AD2852" s="5" t="s">
        <v>42</v>
      </c>
      <c r="AE2852" s="5" t="s">
        <v>42</v>
      </c>
      <c r="AF2852" s="7" t="s">
        <v>42</v>
      </c>
      <c r="AG2852" s="7" t="s">
        <v>42</v>
      </c>
      <c r="AH2852" s="7">
        <v>21105956</v>
      </c>
      <c r="AI2852" s="5">
        <v>33.76</v>
      </c>
      <c r="AJ2852" s="7">
        <v>69</v>
      </c>
      <c r="AK2852" s="7">
        <v>7043771</v>
      </c>
      <c r="AL2852" s="6">
        <v>73.749690999999999</v>
      </c>
      <c r="AM2852" s="7" t="s">
        <v>42</v>
      </c>
      <c r="AN2852" s="5" t="s">
        <v>42</v>
      </c>
    </row>
    <row r="2853" spans="1:40" x14ac:dyDescent="0.3">
      <c r="A2853" s="4" t="s">
        <v>2902</v>
      </c>
      <c r="B2853" s="2">
        <v>4153416</v>
      </c>
      <c r="C2853" s="1" t="s">
        <v>54</v>
      </c>
      <c r="D2853" s="5">
        <v>213.07140720000001</v>
      </c>
      <c r="E2853" s="6">
        <v>227.893407</v>
      </c>
      <c r="F2853" s="6">
        <v>190.67240699999999</v>
      </c>
      <c r="G2853" s="8">
        <v>2.1379999999999999</v>
      </c>
      <c r="H2853" s="5" t="s">
        <v>799</v>
      </c>
      <c r="I2853" s="8">
        <v>2.1379999999999999</v>
      </c>
      <c r="J2853" s="5" t="s">
        <v>799</v>
      </c>
      <c r="K2853" s="5">
        <v>0.54399462999999992</v>
      </c>
      <c r="L2853" s="5">
        <v>0.53628165999999999</v>
      </c>
      <c r="M2853" s="5" t="s">
        <v>799</v>
      </c>
      <c r="N2853" s="5" t="s">
        <v>799</v>
      </c>
      <c r="O2853" s="5">
        <v>3.9245287560259299</v>
      </c>
      <c r="P2853" s="5">
        <v>1.0171680000000001</v>
      </c>
      <c r="Q2853" s="5">
        <v>5.6324560000000004</v>
      </c>
      <c r="R2853" s="5">
        <v>5.6324560000000004</v>
      </c>
      <c r="S2853" s="1" t="s">
        <v>49</v>
      </c>
      <c r="T2853" s="7">
        <v>214794</v>
      </c>
      <c r="U2853" s="7">
        <v>241719</v>
      </c>
      <c r="V2853" s="7">
        <v>191846</v>
      </c>
      <c r="W2853" s="7">
        <v>128432</v>
      </c>
      <c r="X2853" s="7">
        <v>224047</v>
      </c>
      <c r="Y2853" s="7">
        <v>208937</v>
      </c>
      <c r="Z2853" s="7">
        <v>217942</v>
      </c>
      <c r="AA2853" s="7">
        <v>214794</v>
      </c>
      <c r="AB2853" s="8">
        <v>6.7930000000000001</v>
      </c>
      <c r="AC2853" s="8">
        <v>12.622999999999999</v>
      </c>
      <c r="AD2853" s="5">
        <v>-13.138999999999999</v>
      </c>
      <c r="AE2853" s="5">
        <v>-8.5519999999999996</v>
      </c>
      <c r="AF2853" s="7">
        <v>7296966</v>
      </c>
      <c r="AG2853" s="7">
        <v>7353206</v>
      </c>
      <c r="AH2853" s="7">
        <v>7505462</v>
      </c>
      <c r="AI2853" s="5">
        <v>28.55</v>
      </c>
      <c r="AJ2853" s="7">
        <v>83</v>
      </c>
      <c r="AK2853" s="7">
        <v>2083190</v>
      </c>
      <c r="AL2853" s="6">
        <v>60.829148000000004</v>
      </c>
      <c r="AM2853" s="7">
        <v>3743655</v>
      </c>
      <c r="AN2853" s="5">
        <v>51.304270000000002</v>
      </c>
    </row>
    <row r="2854" spans="1:40" x14ac:dyDescent="0.3">
      <c r="A2854" s="4" t="s">
        <v>2903</v>
      </c>
      <c r="B2854" s="2">
        <v>106571045</v>
      </c>
      <c r="C2854" s="1" t="s">
        <v>41</v>
      </c>
      <c r="D2854" s="5">
        <v>233.11258425</v>
      </c>
      <c r="E2854" s="6">
        <v>139.34258399999999</v>
      </c>
      <c r="F2854" s="6" t="s">
        <v>42</v>
      </c>
      <c r="G2854" s="5">
        <v>-0.22600000000000001</v>
      </c>
      <c r="H2854" s="5" t="s">
        <v>799</v>
      </c>
      <c r="I2854" s="5">
        <v>-0.22600000000000001</v>
      </c>
      <c r="J2854" s="5" t="s">
        <v>799</v>
      </c>
      <c r="K2854" s="5">
        <v>2.5348189400000001</v>
      </c>
      <c r="L2854" s="5">
        <v>2.1828358199999998</v>
      </c>
      <c r="M2854" s="5" t="s">
        <v>799</v>
      </c>
      <c r="N2854" s="5" t="s">
        <v>42</v>
      </c>
      <c r="O2854" s="5" t="s">
        <v>42</v>
      </c>
      <c r="P2854" s="5">
        <v>2.5658310000000002</v>
      </c>
      <c r="Q2854" s="5" t="s">
        <v>799</v>
      </c>
      <c r="R2854" s="5">
        <v>-5.0930239999999998</v>
      </c>
      <c r="S2854" s="1" t="s">
        <v>49</v>
      </c>
      <c r="T2854" s="7">
        <v>54246</v>
      </c>
      <c r="U2854" s="7">
        <v>46474</v>
      </c>
      <c r="V2854" s="7">
        <v>41963</v>
      </c>
      <c r="W2854" s="7">
        <v>40280</v>
      </c>
      <c r="X2854" s="7">
        <v>54307</v>
      </c>
      <c r="Y2854" s="7">
        <v>58279</v>
      </c>
      <c r="Z2854" s="7">
        <v>55844</v>
      </c>
      <c r="AA2854" s="7">
        <v>54246</v>
      </c>
      <c r="AB2854" s="5">
        <v>82.756</v>
      </c>
      <c r="AC2854" s="5">
        <v>77.346999999999994</v>
      </c>
      <c r="AD2854" s="8">
        <v>3.198</v>
      </c>
      <c r="AE2854" s="5">
        <v>-52.484999999999999</v>
      </c>
      <c r="AF2854" s="7">
        <v>26294217</v>
      </c>
      <c r="AG2854" s="7">
        <v>26294217</v>
      </c>
      <c r="AH2854" s="7">
        <v>20000000</v>
      </c>
      <c r="AI2854" s="5">
        <v>26.07</v>
      </c>
      <c r="AJ2854" s="7">
        <v>73</v>
      </c>
      <c r="AK2854" s="7">
        <v>7419724</v>
      </c>
      <c r="AL2854" s="6">
        <v>60.767538999999999</v>
      </c>
      <c r="AM2854" s="7">
        <v>17838934</v>
      </c>
      <c r="AN2854" s="5">
        <v>62.673949999999998</v>
      </c>
    </row>
    <row r="2855" spans="1:40" x14ac:dyDescent="0.3">
      <c r="A2855" s="4" t="s">
        <v>2904</v>
      </c>
      <c r="B2855" s="2">
        <v>9322629</v>
      </c>
      <c r="C2855" s="1" t="s">
        <v>54</v>
      </c>
      <c r="D2855" s="5">
        <v>219.32413507499999</v>
      </c>
      <c r="E2855" s="6">
        <v>333.09295500000002</v>
      </c>
      <c r="F2855" s="6" t="s">
        <v>42</v>
      </c>
      <c r="G2855" s="5">
        <v>0.186</v>
      </c>
      <c r="H2855" s="5" t="s">
        <v>42</v>
      </c>
      <c r="I2855" s="5">
        <v>0.186</v>
      </c>
      <c r="J2855" s="5" t="s">
        <v>42</v>
      </c>
      <c r="K2855" s="5" t="s">
        <v>42</v>
      </c>
      <c r="L2855" s="5" t="s">
        <v>42</v>
      </c>
      <c r="M2855" s="5" t="s">
        <v>42</v>
      </c>
      <c r="N2855" s="5" t="s">
        <v>42</v>
      </c>
      <c r="O2855" s="5" t="s">
        <v>42</v>
      </c>
      <c r="P2855" s="5" t="s">
        <v>42</v>
      </c>
      <c r="Q2855" s="5" t="s">
        <v>42</v>
      </c>
      <c r="R2855" s="5" t="s">
        <v>42</v>
      </c>
      <c r="S2855" s="1" t="s">
        <v>56</v>
      </c>
      <c r="T2855" s="7">
        <v>16683.611000000001</v>
      </c>
      <c r="U2855" s="7">
        <v>15295.384</v>
      </c>
      <c r="V2855" s="7">
        <v>16275.901</v>
      </c>
      <c r="W2855" s="7">
        <v>17610.989000000001</v>
      </c>
      <c r="X2855" s="7">
        <v>17113.440999999999</v>
      </c>
      <c r="Y2855" s="7">
        <v>16898.526000000002</v>
      </c>
      <c r="Z2855" s="7">
        <v>16683.611000000001</v>
      </c>
      <c r="AA2855" s="7">
        <v>16193.713</v>
      </c>
      <c r="AB2855" s="8">
        <v>100</v>
      </c>
      <c r="AC2855" s="8">
        <v>100</v>
      </c>
      <c r="AD2855" s="5" t="s">
        <v>42</v>
      </c>
      <c r="AE2855" s="5" t="s">
        <v>42</v>
      </c>
      <c r="AF2855" s="7">
        <v>41187631</v>
      </c>
      <c r="AG2855" s="7">
        <v>41187631</v>
      </c>
      <c r="AH2855" s="7">
        <v>41187631</v>
      </c>
      <c r="AI2855" s="5">
        <v>34.229999999999997</v>
      </c>
      <c r="AJ2855" s="7">
        <v>83</v>
      </c>
      <c r="AK2855" s="7">
        <v>14097961</v>
      </c>
      <c r="AL2855" s="6">
        <v>75.071641999999997</v>
      </c>
      <c r="AM2855" s="7" t="s">
        <v>42</v>
      </c>
      <c r="AN2855" s="5" t="s">
        <v>42</v>
      </c>
    </row>
    <row r="2856" spans="1:40" x14ac:dyDescent="0.3">
      <c r="A2856" s="4" t="s">
        <v>2905</v>
      </c>
      <c r="B2856" s="2">
        <v>5237060</v>
      </c>
      <c r="C2856" s="1" t="s">
        <v>54</v>
      </c>
      <c r="D2856" s="5">
        <v>183.71027230000001</v>
      </c>
      <c r="E2856" s="6">
        <v>363.834272</v>
      </c>
      <c r="F2856" s="6" t="s">
        <v>42</v>
      </c>
      <c r="G2856" s="5">
        <v>-0.41899999999999998</v>
      </c>
      <c r="H2856" s="5" t="s">
        <v>799</v>
      </c>
      <c r="I2856" s="5">
        <v>-0.41899999999999998</v>
      </c>
      <c r="J2856" s="5" t="s">
        <v>799</v>
      </c>
      <c r="K2856" s="5" t="s">
        <v>799</v>
      </c>
      <c r="L2856" s="5" t="s">
        <v>799</v>
      </c>
      <c r="M2856" s="5" t="s">
        <v>799</v>
      </c>
      <c r="N2856" s="5" t="s">
        <v>42</v>
      </c>
      <c r="O2856" s="5" t="s">
        <v>42</v>
      </c>
      <c r="P2856" s="5">
        <v>5.1449340000000001</v>
      </c>
      <c r="Q2856" s="5" t="s">
        <v>799</v>
      </c>
      <c r="R2856" s="5">
        <v>-2.6302099999999999</v>
      </c>
      <c r="S2856" s="1" t="s">
        <v>49</v>
      </c>
      <c r="T2856" s="7">
        <v>69558</v>
      </c>
      <c r="U2856" s="7">
        <v>209908</v>
      </c>
      <c r="V2856" s="7">
        <v>33917</v>
      </c>
      <c r="W2856" s="7" t="s">
        <v>42</v>
      </c>
      <c r="X2856" s="7">
        <v>70717</v>
      </c>
      <c r="Y2856" s="7">
        <v>66746</v>
      </c>
      <c r="Z2856" s="7">
        <v>68619</v>
      </c>
      <c r="AA2856" s="7">
        <v>69558</v>
      </c>
      <c r="AB2856" s="8">
        <v>-86.4</v>
      </c>
      <c r="AC2856" s="8">
        <v>-84.64</v>
      </c>
      <c r="AD2856" s="5">
        <v>-236.923</v>
      </c>
      <c r="AE2856" s="5">
        <v>-193.54300000000001</v>
      </c>
      <c r="AF2856" s="7">
        <v>96687985</v>
      </c>
      <c r="AG2856" s="7">
        <v>96469641</v>
      </c>
      <c r="AH2856" s="7">
        <v>82256847</v>
      </c>
      <c r="AI2856" s="5">
        <v>34.979999999999997</v>
      </c>
      <c r="AJ2856" s="7">
        <v>94</v>
      </c>
      <c r="AK2856" s="7">
        <v>33821412</v>
      </c>
      <c r="AL2856" s="6">
        <v>64.260682000000003</v>
      </c>
      <c r="AM2856" s="7">
        <v>76834657</v>
      </c>
      <c r="AN2856" s="5">
        <v>79.465260000000001</v>
      </c>
    </row>
    <row r="2857" spans="1:40" x14ac:dyDescent="0.3">
      <c r="A2857" s="4" t="s">
        <v>2906</v>
      </c>
      <c r="B2857" s="2">
        <v>4426536</v>
      </c>
      <c r="C2857" s="1" t="s">
        <v>54</v>
      </c>
      <c r="D2857" s="5">
        <v>216.43035645</v>
      </c>
      <c r="E2857" s="6">
        <v>964.23935600000004</v>
      </c>
      <c r="F2857" s="6">
        <v>961.17035599999986</v>
      </c>
      <c r="G2857" s="5">
        <v>-0.112</v>
      </c>
      <c r="H2857" s="5" t="s">
        <v>799</v>
      </c>
      <c r="I2857" s="5">
        <v>-0.112</v>
      </c>
      <c r="J2857" s="5" t="s">
        <v>799</v>
      </c>
      <c r="K2857" s="5">
        <v>0.36159835540934798</v>
      </c>
      <c r="L2857" s="5">
        <v>0.340804078446377</v>
      </c>
      <c r="M2857" s="5">
        <v>3.6591990000000001</v>
      </c>
      <c r="N2857" s="5" t="s">
        <v>42</v>
      </c>
      <c r="O2857" s="5" t="s">
        <v>42</v>
      </c>
      <c r="P2857" s="5">
        <v>5.5566789999999999</v>
      </c>
      <c r="Q2857" s="5">
        <v>4.4631210000000001</v>
      </c>
      <c r="R2857" s="5">
        <v>11.116936808350699</v>
      </c>
      <c r="S2857" s="1" t="s">
        <v>49</v>
      </c>
      <c r="T2857" s="7">
        <v>179096</v>
      </c>
      <c r="U2857" s="7">
        <v>180485</v>
      </c>
      <c r="V2857" s="7">
        <v>164041</v>
      </c>
      <c r="W2857" s="7">
        <v>160840</v>
      </c>
      <c r="X2857" s="7">
        <v>173527</v>
      </c>
      <c r="Y2857" s="7">
        <v>175370</v>
      </c>
      <c r="Z2857" s="7">
        <v>177632</v>
      </c>
      <c r="AA2857" s="7">
        <v>179096</v>
      </c>
      <c r="AB2857" s="5">
        <v>60.915999999999997</v>
      </c>
      <c r="AC2857" s="5">
        <v>59.426000000000002</v>
      </c>
      <c r="AD2857" s="5">
        <v>53.226999999999997</v>
      </c>
      <c r="AE2857" s="5">
        <v>51.188000000000002</v>
      </c>
      <c r="AF2857" s="7">
        <v>40154055</v>
      </c>
      <c r="AG2857" s="7">
        <v>40154055</v>
      </c>
      <c r="AH2857" s="7">
        <v>39938451</v>
      </c>
      <c r="AI2857" s="5">
        <v>55.74</v>
      </c>
      <c r="AJ2857" s="7">
        <v>161</v>
      </c>
      <c r="AK2857" s="7">
        <v>22383438</v>
      </c>
      <c r="AL2857" s="6">
        <v>120.64673000000001</v>
      </c>
      <c r="AM2857" s="7">
        <v>34629923</v>
      </c>
      <c r="AN2857" s="5">
        <v>86.242660000000001</v>
      </c>
    </row>
    <row r="2858" spans="1:40" x14ac:dyDescent="0.3">
      <c r="A2858" s="4" t="s">
        <v>2907</v>
      </c>
      <c r="B2858" s="2">
        <v>5931430</v>
      </c>
      <c r="C2858" s="1" t="s">
        <v>54</v>
      </c>
      <c r="D2858" s="5">
        <v>226.5174222</v>
      </c>
      <c r="E2858" s="6">
        <v>334.20466199999998</v>
      </c>
      <c r="F2858" s="6" t="s">
        <v>42</v>
      </c>
      <c r="G2858" s="5">
        <v>0.30299999999999999</v>
      </c>
      <c r="H2858" s="5">
        <v>5.2912949999999999</v>
      </c>
      <c r="I2858" s="5">
        <v>0.30299999999999999</v>
      </c>
      <c r="J2858" s="5">
        <v>5.2912949999999999</v>
      </c>
      <c r="K2858" s="5">
        <v>0.91360946999999992</v>
      </c>
      <c r="L2858" s="5">
        <v>0.91360946999999992</v>
      </c>
      <c r="M2858" s="5">
        <v>11.40325</v>
      </c>
      <c r="N2858" s="5" t="s">
        <v>42</v>
      </c>
      <c r="O2858" s="5" t="s">
        <v>42</v>
      </c>
      <c r="P2858" s="5">
        <v>11.215638</v>
      </c>
      <c r="Q2858" s="5" t="s">
        <v>42</v>
      </c>
      <c r="R2858" s="5" t="s">
        <v>42</v>
      </c>
      <c r="S2858" s="1" t="s">
        <v>98</v>
      </c>
      <c r="T2858" s="7">
        <v>29967.55</v>
      </c>
      <c r="U2858" s="7">
        <v>26916.648000000001</v>
      </c>
      <c r="V2858" s="7">
        <v>28033.420999999998</v>
      </c>
      <c r="W2858" s="7">
        <v>27548.021000000001</v>
      </c>
      <c r="X2858" s="7">
        <v>29798.096000000001</v>
      </c>
      <c r="Y2858" s="7">
        <v>29882.823</v>
      </c>
      <c r="Z2858" s="7">
        <v>29967.55</v>
      </c>
      <c r="AA2858" s="7">
        <v>29045.954000000002</v>
      </c>
      <c r="AB2858" s="8">
        <v>100</v>
      </c>
      <c r="AC2858" s="8">
        <v>100</v>
      </c>
      <c r="AD2858" s="5" t="s">
        <v>42</v>
      </c>
      <c r="AE2858" s="5" t="s">
        <v>42</v>
      </c>
      <c r="AF2858" s="7">
        <v>29341635</v>
      </c>
      <c r="AG2858" s="7">
        <v>29341635</v>
      </c>
      <c r="AH2858" s="7">
        <v>29341635</v>
      </c>
      <c r="AI2858" s="5">
        <v>28.53</v>
      </c>
      <c r="AJ2858" s="7">
        <v>65</v>
      </c>
      <c r="AK2858" s="7">
        <v>8371216</v>
      </c>
      <c r="AL2858" s="6">
        <v>64.625787000000003</v>
      </c>
      <c r="AM2858" s="7" t="s">
        <v>42</v>
      </c>
      <c r="AN2858" s="5" t="s">
        <v>42</v>
      </c>
    </row>
    <row r="2859" spans="1:40" x14ac:dyDescent="0.3">
      <c r="A2859" s="4" t="s">
        <v>2908</v>
      </c>
      <c r="B2859" s="2">
        <v>4914467</v>
      </c>
      <c r="C2859" s="1" t="s">
        <v>41</v>
      </c>
      <c r="D2859" s="5">
        <v>240.49781895999999</v>
      </c>
      <c r="E2859" s="6">
        <v>355.09481799999998</v>
      </c>
      <c r="F2859" s="6" t="s">
        <v>42</v>
      </c>
      <c r="G2859" s="5">
        <v>-0.21</v>
      </c>
      <c r="H2859" s="5" t="s">
        <v>799</v>
      </c>
      <c r="I2859" s="5">
        <v>-0.21</v>
      </c>
      <c r="J2859" s="5" t="s">
        <v>799</v>
      </c>
      <c r="K2859" s="5" t="s">
        <v>799</v>
      </c>
      <c r="L2859" s="5">
        <v>1.6015466</v>
      </c>
      <c r="M2859" s="5" t="s">
        <v>799</v>
      </c>
      <c r="N2859" s="5" t="s">
        <v>42</v>
      </c>
      <c r="O2859" s="5" t="s">
        <v>42</v>
      </c>
      <c r="P2859" s="5">
        <v>0.434444</v>
      </c>
      <c r="Q2859" s="5" t="s">
        <v>799</v>
      </c>
      <c r="R2859" s="5">
        <v>-3.6211989999999998</v>
      </c>
      <c r="S2859" s="1" t="s">
        <v>49</v>
      </c>
      <c r="T2859" s="7">
        <v>890580</v>
      </c>
      <c r="U2859" s="7">
        <v>1183383</v>
      </c>
      <c r="V2859" s="7">
        <v>1564987</v>
      </c>
      <c r="W2859" s="7">
        <v>1430390</v>
      </c>
      <c r="X2859" s="7">
        <v>817355</v>
      </c>
      <c r="Y2859" s="7">
        <v>810095</v>
      </c>
      <c r="Z2859" s="7">
        <v>880302</v>
      </c>
      <c r="AA2859" s="7">
        <v>890580</v>
      </c>
      <c r="AB2859" s="5">
        <v>22.151</v>
      </c>
      <c r="AC2859" s="5">
        <v>22.416</v>
      </c>
      <c r="AD2859" s="5">
        <v>-23.634</v>
      </c>
      <c r="AE2859" s="8">
        <v>-12.85</v>
      </c>
      <c r="AF2859" s="7">
        <v>30559000</v>
      </c>
      <c r="AG2859" s="7">
        <v>30077000</v>
      </c>
      <c r="AH2859" s="7">
        <v>27865000</v>
      </c>
      <c r="AI2859" s="5">
        <v>67.53</v>
      </c>
      <c r="AJ2859" s="7">
        <v>215</v>
      </c>
      <c r="AK2859" s="7">
        <v>20636579</v>
      </c>
      <c r="AL2859" s="6">
        <v>162.409876</v>
      </c>
      <c r="AM2859" s="7">
        <v>30063077</v>
      </c>
      <c r="AN2859" s="5">
        <v>98.377780000000001</v>
      </c>
    </row>
    <row r="2860" spans="1:40" x14ac:dyDescent="0.3">
      <c r="A2860" s="4" t="s">
        <v>2909</v>
      </c>
      <c r="B2860" s="2">
        <v>100776</v>
      </c>
      <c r="C2860" s="1" t="s">
        <v>41</v>
      </c>
      <c r="D2860" s="5">
        <v>230.22969441999999</v>
      </c>
      <c r="E2860" s="6" t="s">
        <v>42</v>
      </c>
      <c r="F2860" s="6">
        <v>323.98069399999997</v>
      </c>
      <c r="G2860" s="8">
        <v>1.6539999999999999</v>
      </c>
      <c r="H2860" s="5">
        <v>12.6113074204947</v>
      </c>
      <c r="I2860" s="8">
        <v>1.6539999999999999</v>
      </c>
      <c r="J2860" s="5">
        <v>12.6113074204947</v>
      </c>
      <c r="K2860" s="5">
        <v>1.1489555531556999</v>
      </c>
      <c r="L2860" s="5">
        <v>1.01552226154658</v>
      </c>
      <c r="M2860" s="5">
        <v>14.452318</v>
      </c>
      <c r="N2860" s="5" t="s">
        <v>42</v>
      </c>
      <c r="O2860" s="5" t="s">
        <v>42</v>
      </c>
      <c r="P2860" s="5" t="s">
        <v>42</v>
      </c>
      <c r="Q2860" s="5" t="s">
        <v>42</v>
      </c>
      <c r="R2860" s="5" t="s">
        <v>42</v>
      </c>
      <c r="S2860" s="1" t="s">
        <v>49</v>
      </c>
      <c r="T2860" s="7">
        <v>127322</v>
      </c>
      <c r="U2860" s="7">
        <v>119664</v>
      </c>
      <c r="V2860" s="7">
        <v>135200</v>
      </c>
      <c r="W2860" s="7">
        <v>138717</v>
      </c>
      <c r="X2860" s="7">
        <v>127594</v>
      </c>
      <c r="Y2860" s="7">
        <v>124809</v>
      </c>
      <c r="Z2860" s="7">
        <v>125963</v>
      </c>
      <c r="AA2860" s="7">
        <v>127322</v>
      </c>
      <c r="AB2860" s="5" t="s">
        <v>42</v>
      </c>
      <c r="AC2860" s="5" t="s">
        <v>42</v>
      </c>
      <c r="AD2860" s="5" t="s">
        <v>42</v>
      </c>
      <c r="AE2860" s="5" t="s">
        <v>42</v>
      </c>
      <c r="AF2860" s="7">
        <v>3234363</v>
      </c>
      <c r="AG2860" s="7">
        <v>3293909</v>
      </c>
      <c r="AH2860" s="7">
        <v>3379619</v>
      </c>
      <c r="AI2860" s="5">
        <v>33.25</v>
      </c>
      <c r="AJ2860" s="7">
        <v>70</v>
      </c>
      <c r="AK2860" s="7">
        <v>1072401</v>
      </c>
      <c r="AL2860" s="6">
        <v>76.547983000000002</v>
      </c>
      <c r="AM2860" s="7">
        <v>3021028</v>
      </c>
      <c r="AN2860" s="5">
        <v>93.663409999999999</v>
      </c>
    </row>
    <row r="2861" spans="1:40" x14ac:dyDescent="0.3">
      <c r="A2861" s="4" t="s">
        <v>2910</v>
      </c>
      <c r="B2861" s="2">
        <v>4812491</v>
      </c>
      <c r="C2861" s="1" t="s">
        <v>41</v>
      </c>
      <c r="D2861" s="5">
        <v>124.67743729</v>
      </c>
      <c r="E2861" s="6">
        <v>-48.440562999999997</v>
      </c>
      <c r="F2861" s="6" t="s">
        <v>42</v>
      </c>
      <c r="G2861" s="5">
        <v>-0.16500000000000001</v>
      </c>
      <c r="H2861" s="5" t="s">
        <v>799</v>
      </c>
      <c r="I2861" s="5">
        <v>-0.16500000000000001</v>
      </c>
      <c r="J2861" s="5" t="s">
        <v>799</v>
      </c>
      <c r="K2861" s="5">
        <v>0.64889735000000004</v>
      </c>
      <c r="L2861" s="5">
        <v>0.64889735000000004</v>
      </c>
      <c r="M2861" s="5" t="s">
        <v>799</v>
      </c>
      <c r="N2861" s="5" t="s">
        <v>42</v>
      </c>
      <c r="O2861" s="5" t="s">
        <v>42</v>
      </c>
      <c r="P2861" s="5" t="s">
        <v>42</v>
      </c>
      <c r="Q2861" s="5">
        <v>1.194</v>
      </c>
      <c r="R2861" s="5">
        <v>1.194</v>
      </c>
      <c r="S2861" s="1" t="s">
        <v>49</v>
      </c>
      <c r="T2861" s="7" t="s">
        <v>42</v>
      </c>
      <c r="U2861" s="7">
        <v>4010</v>
      </c>
      <c r="V2861" s="7">
        <v>18394</v>
      </c>
      <c r="W2861" s="7">
        <v>43997</v>
      </c>
      <c r="X2861" s="7" t="s">
        <v>42</v>
      </c>
      <c r="Y2861" s="7" t="s">
        <v>42</v>
      </c>
      <c r="Z2861" s="7" t="s">
        <v>42</v>
      </c>
      <c r="AA2861" s="7" t="s">
        <v>42</v>
      </c>
      <c r="AB2861" s="5" t="s">
        <v>42</v>
      </c>
      <c r="AC2861" s="5" t="s">
        <v>42</v>
      </c>
      <c r="AD2861" s="5" t="s">
        <v>42</v>
      </c>
      <c r="AE2861" s="5" t="s">
        <v>42</v>
      </c>
      <c r="AF2861" s="7">
        <v>30479406</v>
      </c>
      <c r="AG2861" s="7">
        <v>30463156</v>
      </c>
      <c r="AH2861" s="7">
        <v>30436964</v>
      </c>
      <c r="AI2861" s="5">
        <v>16.22</v>
      </c>
      <c r="AJ2861" s="7">
        <v>65</v>
      </c>
      <c r="AK2861" s="7">
        <v>4944578</v>
      </c>
      <c r="AL2861" s="6">
        <v>20.223324000000002</v>
      </c>
      <c r="AM2861" s="7">
        <v>19848450</v>
      </c>
      <c r="AN2861" s="5">
        <v>65.11215</v>
      </c>
    </row>
    <row r="2862" spans="1:40" x14ac:dyDescent="0.3">
      <c r="A2862" s="4" t="s">
        <v>2911</v>
      </c>
      <c r="B2862" s="2">
        <v>4654100</v>
      </c>
      <c r="C2862" s="1" t="s">
        <v>41</v>
      </c>
      <c r="D2862" s="5">
        <v>216.98574242999999</v>
      </c>
      <c r="E2862" s="6">
        <v>116.469742</v>
      </c>
      <c r="F2862" s="6" t="s">
        <v>42</v>
      </c>
      <c r="G2862" s="5">
        <v>-0.251</v>
      </c>
      <c r="H2862" s="5" t="s">
        <v>799</v>
      </c>
      <c r="I2862" s="5">
        <v>-0.251</v>
      </c>
      <c r="J2862" s="5" t="s">
        <v>799</v>
      </c>
      <c r="K2862" s="5">
        <v>1.5336700300000001</v>
      </c>
      <c r="L2862" s="5">
        <v>1.1703494299999999</v>
      </c>
      <c r="M2862" s="5" t="s">
        <v>799</v>
      </c>
      <c r="N2862" s="5" t="s">
        <v>42</v>
      </c>
      <c r="O2862" s="5" t="s">
        <v>42</v>
      </c>
      <c r="P2862" s="5">
        <v>0.35132000000000002</v>
      </c>
      <c r="Q2862" s="5" t="s">
        <v>799</v>
      </c>
      <c r="R2862" s="5">
        <v>-4.7035679999999997</v>
      </c>
      <c r="S2862" s="1" t="s">
        <v>49</v>
      </c>
      <c r="T2862" s="7">
        <v>315660</v>
      </c>
      <c r="U2862" s="7">
        <v>377241</v>
      </c>
      <c r="V2862" s="7">
        <v>358003</v>
      </c>
      <c r="W2862" s="7">
        <v>308487</v>
      </c>
      <c r="X2862" s="7">
        <v>331520</v>
      </c>
      <c r="Y2862" s="7">
        <v>326653</v>
      </c>
      <c r="Z2862" s="7">
        <v>321523</v>
      </c>
      <c r="AA2862" s="7">
        <v>315660</v>
      </c>
      <c r="AB2862" s="5">
        <v>40.137999999999998</v>
      </c>
      <c r="AC2862" s="5">
        <v>44.223999999999997</v>
      </c>
      <c r="AD2862" s="5">
        <v>-14.471</v>
      </c>
      <c r="AE2862" s="5">
        <v>-8.8010000000000002</v>
      </c>
      <c r="AF2862" s="7">
        <v>23817704</v>
      </c>
      <c r="AG2862" s="7">
        <v>23718774</v>
      </c>
      <c r="AH2862" s="7">
        <v>23306825</v>
      </c>
      <c r="AI2862" s="5">
        <v>77.66</v>
      </c>
      <c r="AJ2862" s="7">
        <v>165</v>
      </c>
      <c r="AK2862" s="7">
        <v>18497334</v>
      </c>
      <c r="AL2862" s="6">
        <v>168.51071200000001</v>
      </c>
      <c r="AM2862" s="7">
        <v>21584827</v>
      </c>
      <c r="AN2862" s="5">
        <v>90.622439999999997</v>
      </c>
    </row>
    <row r="2863" spans="1:40" x14ac:dyDescent="0.3">
      <c r="A2863" s="4" t="s">
        <v>2912</v>
      </c>
      <c r="B2863" s="2">
        <v>13970906</v>
      </c>
      <c r="C2863" s="1" t="s">
        <v>54</v>
      </c>
      <c r="D2863" s="5">
        <v>214.42280063999999</v>
      </c>
      <c r="E2863" s="6" t="s">
        <v>42</v>
      </c>
      <c r="F2863" s="6">
        <v>2009.6628010000002</v>
      </c>
      <c r="G2863" s="8">
        <v>1.29</v>
      </c>
      <c r="H2863" s="5">
        <v>3.1020408163265301</v>
      </c>
      <c r="I2863" s="8">
        <v>1.29</v>
      </c>
      <c r="J2863" s="5">
        <v>3.1020408163265301</v>
      </c>
      <c r="K2863" s="5">
        <v>0.80884352443247398</v>
      </c>
      <c r="L2863" s="5">
        <v>0.80884352443247398</v>
      </c>
      <c r="M2863" s="5" t="s">
        <v>799</v>
      </c>
      <c r="N2863" s="5" t="s">
        <v>42</v>
      </c>
      <c r="O2863" s="5" t="s">
        <v>42</v>
      </c>
      <c r="P2863" s="5" t="s">
        <v>42</v>
      </c>
      <c r="Q2863" s="5" t="s">
        <v>42</v>
      </c>
      <c r="R2863" s="5">
        <v>13.962197092040901</v>
      </c>
      <c r="S2863" s="1" t="s">
        <v>49</v>
      </c>
      <c r="T2863" s="7">
        <v>54864</v>
      </c>
      <c r="U2863" s="7">
        <v>-157950</v>
      </c>
      <c r="V2863" s="7">
        <v>41761</v>
      </c>
      <c r="W2863" s="7">
        <v>10384</v>
      </c>
      <c r="X2863" s="7">
        <v>94440</v>
      </c>
      <c r="Y2863" s="7">
        <v>69248</v>
      </c>
      <c r="Z2863" s="7">
        <v>66559</v>
      </c>
      <c r="AA2863" s="7">
        <v>54864</v>
      </c>
      <c r="AB2863" s="5">
        <v>77.447999999999993</v>
      </c>
      <c r="AC2863" s="5">
        <v>88.606999999999999</v>
      </c>
      <c r="AD2863" s="5" t="s">
        <v>42</v>
      </c>
      <c r="AE2863" s="5" t="s">
        <v>42</v>
      </c>
      <c r="AF2863" s="7">
        <v>23511272</v>
      </c>
      <c r="AG2863" s="7">
        <v>24998549</v>
      </c>
      <c r="AH2863" s="7">
        <v>24955566</v>
      </c>
      <c r="AI2863" s="5">
        <v>56.57</v>
      </c>
      <c r="AJ2863" s="7">
        <v>98</v>
      </c>
      <c r="AK2863" s="7">
        <v>13300885</v>
      </c>
      <c r="AL2863" s="6">
        <v>121.30407099999999</v>
      </c>
      <c r="AM2863" s="7">
        <v>12794799</v>
      </c>
      <c r="AN2863" s="5">
        <v>54.419849999999997</v>
      </c>
    </row>
    <row r="2864" spans="1:40" x14ac:dyDescent="0.3">
      <c r="A2864" s="4" t="s">
        <v>2913</v>
      </c>
      <c r="B2864" s="2">
        <v>4050551</v>
      </c>
      <c r="C2864" s="1" t="s">
        <v>41</v>
      </c>
      <c r="D2864" s="5">
        <v>203.51735909999999</v>
      </c>
      <c r="E2864" s="6" t="s">
        <v>42</v>
      </c>
      <c r="F2864" s="6">
        <v>501.77835900000008</v>
      </c>
      <c r="G2864" s="5">
        <v>-0.19</v>
      </c>
      <c r="H2864" s="5" t="s">
        <v>799</v>
      </c>
      <c r="I2864" s="5">
        <v>-0.19</v>
      </c>
      <c r="J2864" s="5" t="s">
        <v>799</v>
      </c>
      <c r="K2864" s="5">
        <v>0.6639576792851879</v>
      </c>
      <c r="L2864" s="5">
        <v>0.66337062390398804</v>
      </c>
      <c r="M2864" s="5" t="s">
        <v>799</v>
      </c>
      <c r="N2864" s="5" t="s">
        <v>42</v>
      </c>
      <c r="O2864" s="5" t="s">
        <v>42</v>
      </c>
      <c r="P2864" s="5" t="s">
        <v>42</v>
      </c>
      <c r="Q2864" s="5" t="s">
        <v>42</v>
      </c>
      <c r="R2864" s="5" t="s">
        <v>42</v>
      </c>
      <c r="S2864" s="1" t="s">
        <v>49</v>
      </c>
      <c r="T2864" s="7">
        <v>43724</v>
      </c>
      <c r="U2864" s="7">
        <v>54507</v>
      </c>
      <c r="V2864" s="7">
        <v>45513</v>
      </c>
      <c r="W2864" s="7">
        <v>41384</v>
      </c>
      <c r="X2864" s="7">
        <v>39096</v>
      </c>
      <c r="Y2864" s="7">
        <v>39867</v>
      </c>
      <c r="Z2864" s="7">
        <v>41167</v>
      </c>
      <c r="AA2864" s="7">
        <v>43724</v>
      </c>
      <c r="AB2864" s="5" t="s">
        <v>42</v>
      </c>
      <c r="AC2864" s="5" t="s">
        <v>42</v>
      </c>
      <c r="AD2864" s="5" t="s">
        <v>42</v>
      </c>
      <c r="AE2864" s="5" t="s">
        <v>42</v>
      </c>
      <c r="AF2864" s="7">
        <v>22990908</v>
      </c>
      <c r="AG2864" s="7">
        <v>23505357</v>
      </c>
      <c r="AH2864" s="7">
        <v>25174412</v>
      </c>
      <c r="AI2864" s="5">
        <v>61.82</v>
      </c>
      <c r="AJ2864" s="7">
        <v>97</v>
      </c>
      <c r="AK2864" s="7">
        <v>12851445</v>
      </c>
      <c r="AL2864" s="6">
        <v>125.815646</v>
      </c>
      <c r="AM2864" s="7">
        <v>17503927</v>
      </c>
      <c r="AN2864" s="8">
        <v>84.200900000000004</v>
      </c>
    </row>
    <row r="2865" spans="1:40" x14ac:dyDescent="0.3">
      <c r="A2865" s="4" t="s">
        <v>2914</v>
      </c>
      <c r="B2865" s="2">
        <v>100525</v>
      </c>
      <c r="C2865" s="1" t="s">
        <v>41</v>
      </c>
      <c r="D2865" s="5">
        <v>218.31609374999999</v>
      </c>
      <c r="E2865" s="6" t="s">
        <v>42</v>
      </c>
      <c r="F2865" s="6">
        <v>328.40209399999998</v>
      </c>
      <c r="G2865" s="5">
        <v>0.89</v>
      </c>
      <c r="H2865" s="5">
        <v>13.719512195122</v>
      </c>
      <c r="I2865" s="5">
        <v>0.89</v>
      </c>
      <c r="J2865" s="5">
        <v>13.719512195122</v>
      </c>
      <c r="K2865" s="5">
        <v>1.3466077839048101</v>
      </c>
      <c r="L2865" s="5">
        <v>1.2548416403703899</v>
      </c>
      <c r="M2865" s="5">
        <v>13.157895</v>
      </c>
      <c r="N2865" s="5" t="s">
        <v>42</v>
      </c>
      <c r="O2865" s="5" t="s">
        <v>42</v>
      </c>
      <c r="P2865" s="5" t="s">
        <v>42</v>
      </c>
      <c r="Q2865" s="5" t="s">
        <v>42</v>
      </c>
      <c r="R2865" s="5" t="s">
        <v>42</v>
      </c>
      <c r="S2865" s="1" t="s">
        <v>49</v>
      </c>
      <c r="T2865" s="7">
        <v>71339</v>
      </c>
      <c r="U2865" s="7">
        <v>75683</v>
      </c>
      <c r="V2865" s="7">
        <v>71881</v>
      </c>
      <c r="W2865" s="7">
        <v>67123</v>
      </c>
      <c r="X2865" s="7">
        <v>73850</v>
      </c>
      <c r="Y2865" s="7">
        <v>72451</v>
      </c>
      <c r="Z2865" s="7">
        <v>71115</v>
      </c>
      <c r="AA2865" s="7">
        <v>71339</v>
      </c>
      <c r="AB2865" s="5" t="s">
        <v>42</v>
      </c>
      <c r="AC2865" s="5" t="s">
        <v>42</v>
      </c>
      <c r="AD2865" s="5" t="s">
        <v>42</v>
      </c>
      <c r="AE2865" s="5" t="s">
        <v>42</v>
      </c>
      <c r="AF2865" s="7">
        <v>6468625</v>
      </c>
      <c r="AG2865" s="7">
        <v>6465601</v>
      </c>
      <c r="AH2865" s="7">
        <v>6715170</v>
      </c>
      <c r="AI2865" s="5">
        <v>35.78</v>
      </c>
      <c r="AJ2865" s="7">
        <v>57</v>
      </c>
      <c r="AK2865" s="7">
        <v>2314752</v>
      </c>
      <c r="AL2865" s="6">
        <v>78.122879999999995</v>
      </c>
      <c r="AM2865" s="7">
        <v>5508185</v>
      </c>
      <c r="AN2865" s="5">
        <v>85.152330000000006</v>
      </c>
    </row>
    <row r="2866" spans="1:40" x14ac:dyDescent="0.3">
      <c r="A2866" s="4" t="s">
        <v>2915</v>
      </c>
      <c r="B2866" s="2">
        <v>4985615</v>
      </c>
      <c r="C2866" s="1" t="s">
        <v>54</v>
      </c>
      <c r="D2866" s="5">
        <v>232.38282032999999</v>
      </c>
      <c r="E2866" s="6">
        <v>99.077820000000003</v>
      </c>
      <c r="F2866" s="6" t="s">
        <v>42</v>
      </c>
      <c r="G2866" s="5">
        <v>-0.03</v>
      </c>
      <c r="H2866" s="5">
        <v>6.4756099999999996</v>
      </c>
      <c r="I2866" s="5">
        <v>-0.03</v>
      </c>
      <c r="J2866" s="5">
        <v>6.4756099999999996</v>
      </c>
      <c r="K2866" s="5">
        <v>1.08945425</v>
      </c>
      <c r="L2866" s="5">
        <v>1.08945425</v>
      </c>
      <c r="M2866" s="5">
        <v>5.4517449999999998</v>
      </c>
      <c r="N2866" s="5" t="s">
        <v>42</v>
      </c>
      <c r="O2866" s="5" t="s">
        <v>42</v>
      </c>
      <c r="P2866" s="5">
        <v>0.36181000000000002</v>
      </c>
      <c r="Q2866" s="5">
        <v>2.8550219999999999</v>
      </c>
      <c r="R2866" s="5">
        <v>2.8550219999999999</v>
      </c>
      <c r="S2866" s="1" t="s">
        <v>49</v>
      </c>
      <c r="T2866" s="7">
        <v>368250</v>
      </c>
      <c r="U2866" s="7">
        <v>396014</v>
      </c>
      <c r="V2866" s="7">
        <v>321386</v>
      </c>
      <c r="W2866" s="7">
        <v>204505</v>
      </c>
      <c r="X2866" s="7">
        <v>273839</v>
      </c>
      <c r="Y2866" s="7">
        <v>339451</v>
      </c>
      <c r="Z2866" s="7">
        <v>352350</v>
      </c>
      <c r="AA2866" s="7">
        <v>368250</v>
      </c>
      <c r="AB2866" s="8">
        <v>10.888999999999999</v>
      </c>
      <c r="AC2866" s="8">
        <v>13.6</v>
      </c>
      <c r="AD2866" s="8">
        <v>10.002000000000001</v>
      </c>
      <c r="AE2866" s="8">
        <v>12.349</v>
      </c>
      <c r="AF2866" s="7">
        <v>43763243</v>
      </c>
      <c r="AG2866" s="7">
        <v>43763243</v>
      </c>
      <c r="AH2866" s="7">
        <v>43763243</v>
      </c>
      <c r="AI2866" s="5">
        <v>84.52</v>
      </c>
      <c r="AJ2866" s="7">
        <v>156</v>
      </c>
      <c r="AK2866" s="7">
        <v>36989970</v>
      </c>
      <c r="AL2866" s="6">
        <v>196.41674</v>
      </c>
      <c r="AM2866" s="7">
        <v>42769992</v>
      </c>
      <c r="AN2866" s="8">
        <v>97.730400000000003</v>
      </c>
    </row>
    <row r="2867" spans="1:40" x14ac:dyDescent="0.3">
      <c r="A2867" s="4" t="s">
        <v>2916</v>
      </c>
      <c r="B2867" s="2">
        <v>5988478</v>
      </c>
      <c r="C2867" s="1" t="s">
        <v>41</v>
      </c>
      <c r="D2867" s="5">
        <v>162.61525048999999</v>
      </c>
      <c r="E2867" s="6">
        <v>16.21725</v>
      </c>
      <c r="F2867" s="6" t="s">
        <v>42</v>
      </c>
      <c r="G2867" s="5">
        <v>-0.79</v>
      </c>
      <c r="H2867" s="5" t="s">
        <v>799</v>
      </c>
      <c r="I2867" s="5">
        <v>-0.79</v>
      </c>
      <c r="J2867" s="5" t="s">
        <v>799</v>
      </c>
      <c r="K2867" s="5">
        <v>0.94871795000000003</v>
      </c>
      <c r="L2867" s="5">
        <v>0.94871795000000003</v>
      </c>
      <c r="M2867" s="5" t="s">
        <v>799</v>
      </c>
      <c r="N2867" s="5" t="s">
        <v>42</v>
      </c>
      <c r="O2867" s="5" t="s">
        <v>42</v>
      </c>
      <c r="P2867" s="5" t="s">
        <v>42</v>
      </c>
      <c r="Q2867" s="5" t="s">
        <v>799</v>
      </c>
      <c r="R2867" s="5">
        <v>-0.15648999999999999</v>
      </c>
      <c r="S2867" s="1" t="s">
        <v>49</v>
      </c>
      <c r="T2867" s="7" t="s">
        <v>42</v>
      </c>
      <c r="U2867" s="7">
        <v>8094</v>
      </c>
      <c r="V2867" s="7">
        <v>13620</v>
      </c>
      <c r="W2867" s="7" t="s">
        <v>42</v>
      </c>
      <c r="X2867" s="7" t="s">
        <v>42</v>
      </c>
      <c r="Y2867" s="7" t="s">
        <v>42</v>
      </c>
      <c r="Z2867" s="7" t="s">
        <v>42</v>
      </c>
      <c r="AA2867" s="7" t="s">
        <v>42</v>
      </c>
      <c r="AB2867" s="5" t="s">
        <v>42</v>
      </c>
      <c r="AC2867" s="5" t="s">
        <v>42</v>
      </c>
      <c r="AD2867" s="5" t="s">
        <v>42</v>
      </c>
      <c r="AE2867" s="5" t="s">
        <v>42</v>
      </c>
      <c r="AF2867" s="7">
        <v>38930203</v>
      </c>
      <c r="AG2867" s="7">
        <v>38551059</v>
      </c>
      <c r="AH2867" s="7">
        <v>20061751</v>
      </c>
      <c r="AI2867" s="5">
        <v>38.72</v>
      </c>
      <c r="AJ2867" s="7">
        <v>113</v>
      </c>
      <c r="AK2867" s="7">
        <v>15468966</v>
      </c>
      <c r="AL2867" s="6">
        <v>62.958691000000002</v>
      </c>
      <c r="AM2867" s="7">
        <v>18753983</v>
      </c>
      <c r="AN2867" s="5">
        <v>46.938220000000001</v>
      </c>
    </row>
    <row r="2868" spans="1:40" x14ac:dyDescent="0.3">
      <c r="A2868" s="4" t="s">
        <v>2917</v>
      </c>
      <c r="B2868" s="2">
        <v>5258820</v>
      </c>
      <c r="C2868" s="1" t="s">
        <v>41</v>
      </c>
      <c r="D2868" s="5">
        <v>206.29183747499999</v>
      </c>
      <c r="E2868" s="6">
        <v>142.17783700000001</v>
      </c>
      <c r="F2868" s="6" t="s">
        <v>42</v>
      </c>
      <c r="G2868" s="5">
        <v>-0.27800000000000002</v>
      </c>
      <c r="H2868" s="5" t="s">
        <v>799</v>
      </c>
      <c r="I2868" s="5">
        <v>-0.27800000000000002</v>
      </c>
      <c r="J2868" s="5" t="s">
        <v>799</v>
      </c>
      <c r="K2868" s="5">
        <v>2.4800319499999999</v>
      </c>
      <c r="L2868" s="5">
        <v>1.8179156900000002</v>
      </c>
      <c r="M2868" s="5" t="s">
        <v>799</v>
      </c>
      <c r="N2868" s="5" t="s">
        <v>42</v>
      </c>
      <c r="O2868" s="5" t="s">
        <v>42</v>
      </c>
      <c r="P2868" s="5">
        <v>2.2047180000000002</v>
      </c>
      <c r="Q2868" s="5" t="s">
        <v>799</v>
      </c>
      <c r="R2868" s="5">
        <v>-2.2367669999999999</v>
      </c>
      <c r="S2868" s="1" t="s">
        <v>49</v>
      </c>
      <c r="T2868" s="7">
        <v>62371</v>
      </c>
      <c r="U2868" s="7">
        <v>47560</v>
      </c>
      <c r="V2868" s="7">
        <v>40450</v>
      </c>
      <c r="W2868" s="7">
        <v>28400</v>
      </c>
      <c r="X2868" s="7">
        <v>64488</v>
      </c>
      <c r="Y2868" s="7">
        <v>64938</v>
      </c>
      <c r="Z2868" s="7">
        <v>64184</v>
      </c>
      <c r="AA2868" s="7">
        <v>62371</v>
      </c>
      <c r="AB2868" s="5">
        <v>68.802999999999997</v>
      </c>
      <c r="AC2868" s="5">
        <v>67.816999999999993</v>
      </c>
      <c r="AD2868" s="5">
        <v>-116.93899999999999</v>
      </c>
      <c r="AE2868" s="5">
        <v>-104.221</v>
      </c>
      <c r="AF2868" s="7">
        <v>66438595</v>
      </c>
      <c r="AG2868" s="7">
        <v>66208534</v>
      </c>
      <c r="AH2868" s="7">
        <v>65132006</v>
      </c>
      <c r="AI2868" s="5">
        <v>26.99</v>
      </c>
      <c r="AJ2868" s="7">
        <v>31</v>
      </c>
      <c r="AK2868" s="7">
        <v>17934219</v>
      </c>
      <c r="AL2868" s="6">
        <v>55.685749000000001</v>
      </c>
      <c r="AM2868" s="7">
        <v>47283576</v>
      </c>
      <c r="AN2868" s="5">
        <v>71.168840000000003</v>
      </c>
    </row>
    <row r="2869" spans="1:40" x14ac:dyDescent="0.3">
      <c r="A2869" s="4" t="s">
        <v>2918</v>
      </c>
      <c r="B2869" s="2">
        <v>6459368</v>
      </c>
      <c r="C2869" s="1" t="s">
        <v>54</v>
      </c>
      <c r="D2869" s="5">
        <v>315.39959121999999</v>
      </c>
      <c r="E2869" s="6">
        <v>317.61559099999999</v>
      </c>
      <c r="F2869" s="6" t="s">
        <v>42</v>
      </c>
      <c r="G2869" s="5">
        <v>-0.105</v>
      </c>
      <c r="H2869" s="5" t="s">
        <v>799</v>
      </c>
      <c r="I2869" s="5">
        <v>-0.105</v>
      </c>
      <c r="J2869" s="5" t="s">
        <v>799</v>
      </c>
      <c r="K2869" s="5">
        <v>5.9244532799999998</v>
      </c>
      <c r="L2869" s="5">
        <v>5.9244532799999998</v>
      </c>
      <c r="M2869" s="5" t="s">
        <v>799</v>
      </c>
      <c r="N2869" s="5" t="s">
        <v>42</v>
      </c>
      <c r="O2869" s="5" t="s">
        <v>42</v>
      </c>
      <c r="P2869" s="5">
        <v>18.170228000000002</v>
      </c>
      <c r="Q2869" s="5" t="s">
        <v>799</v>
      </c>
      <c r="R2869" s="5">
        <v>-9.0129280000000005</v>
      </c>
      <c r="S2869" s="1" t="s">
        <v>49</v>
      </c>
      <c r="T2869" s="7">
        <v>9053</v>
      </c>
      <c r="U2869" s="7">
        <v>4409</v>
      </c>
      <c r="V2869" s="7">
        <v>2772</v>
      </c>
      <c r="W2869" s="7">
        <v>4679</v>
      </c>
      <c r="X2869" s="7">
        <v>17480</v>
      </c>
      <c r="Y2869" s="7">
        <v>12423</v>
      </c>
      <c r="Z2869" s="7">
        <v>10710</v>
      </c>
      <c r="AA2869" s="7">
        <v>9053</v>
      </c>
      <c r="AB2869" s="5">
        <v>-162.11199999999999</v>
      </c>
      <c r="AC2869" s="5">
        <v>-114.16500000000001</v>
      </c>
      <c r="AD2869" s="5" t="s">
        <v>799</v>
      </c>
      <c r="AE2869" s="5">
        <v>-233.65600000000001</v>
      </c>
      <c r="AF2869" s="7">
        <v>111338789</v>
      </c>
      <c r="AG2869" s="7">
        <v>107978287</v>
      </c>
      <c r="AH2869" s="7">
        <v>87642244</v>
      </c>
      <c r="AI2869" s="8">
        <v>9.9</v>
      </c>
      <c r="AJ2869" s="7">
        <v>88</v>
      </c>
      <c r="AK2869" s="7">
        <v>10479890</v>
      </c>
      <c r="AL2869" s="6">
        <v>31.230072</v>
      </c>
      <c r="AM2869" s="7">
        <v>76542752</v>
      </c>
      <c r="AN2869" s="5">
        <v>72.320130000000006</v>
      </c>
    </row>
    <row r="2870" spans="1:40" x14ac:dyDescent="0.3">
      <c r="A2870" s="4" t="s">
        <v>2919</v>
      </c>
      <c r="B2870" s="2">
        <v>7382761</v>
      </c>
      <c r="C2870" s="1" t="s">
        <v>54</v>
      </c>
      <c r="D2870" s="5">
        <v>138.20883605</v>
      </c>
      <c r="E2870" s="6">
        <v>140.39083600000001</v>
      </c>
      <c r="F2870" s="6" t="s">
        <v>42</v>
      </c>
      <c r="G2870" s="5">
        <v>-0.33</v>
      </c>
      <c r="H2870" s="5" t="s">
        <v>799</v>
      </c>
      <c r="I2870" s="5">
        <v>-0.33</v>
      </c>
      <c r="J2870" s="5" t="s">
        <v>799</v>
      </c>
      <c r="K2870" s="5">
        <v>2.06666667</v>
      </c>
      <c r="L2870" s="5">
        <v>0.81967213000000005</v>
      </c>
      <c r="M2870" s="5" t="s">
        <v>799</v>
      </c>
      <c r="N2870" s="5" t="s">
        <v>42</v>
      </c>
      <c r="O2870" s="5" t="s">
        <v>42</v>
      </c>
      <c r="P2870" s="5">
        <v>0.14526600000000001</v>
      </c>
      <c r="Q2870" s="5" t="s">
        <v>799</v>
      </c>
      <c r="R2870" s="5">
        <v>-11.004141000000001</v>
      </c>
      <c r="S2870" s="1" t="s">
        <v>49</v>
      </c>
      <c r="T2870" s="7">
        <v>955578</v>
      </c>
      <c r="U2870" s="7">
        <v>1153177</v>
      </c>
      <c r="V2870" s="7">
        <v>1353138</v>
      </c>
      <c r="W2870" s="7">
        <v>773987</v>
      </c>
      <c r="X2870" s="7">
        <v>966442</v>
      </c>
      <c r="Y2870" s="7">
        <v>951674</v>
      </c>
      <c r="Z2870" s="7">
        <v>941835</v>
      </c>
      <c r="AA2870" s="7">
        <v>955578</v>
      </c>
      <c r="AB2870" s="8">
        <v>100</v>
      </c>
      <c r="AC2870" s="8">
        <v>100</v>
      </c>
      <c r="AD2870" s="5">
        <v>-5.6609999999999996</v>
      </c>
      <c r="AE2870" s="5">
        <v>-5.1239999999999997</v>
      </c>
      <c r="AF2870" s="7">
        <v>91832616</v>
      </c>
      <c r="AG2870" s="7">
        <v>91714666</v>
      </c>
      <c r="AH2870" s="7">
        <v>88682319</v>
      </c>
      <c r="AI2870" s="5">
        <v>45.76</v>
      </c>
      <c r="AJ2870" s="7">
        <v>135</v>
      </c>
      <c r="AK2870" s="7">
        <v>40801656</v>
      </c>
      <c r="AL2870" s="6">
        <v>63.242565999999997</v>
      </c>
      <c r="AM2870" s="7">
        <v>71720385</v>
      </c>
      <c r="AN2870" s="5">
        <v>80.433779999999999</v>
      </c>
    </row>
    <row r="2871" spans="1:40" x14ac:dyDescent="0.3">
      <c r="A2871" s="4" t="s">
        <v>2920</v>
      </c>
      <c r="B2871" s="2">
        <v>1023919</v>
      </c>
      <c r="C2871" s="1" t="s">
        <v>41</v>
      </c>
      <c r="D2871" s="5">
        <v>197.37492474999999</v>
      </c>
      <c r="E2871" s="6" t="s">
        <v>42</v>
      </c>
      <c r="F2871" s="6">
        <v>289.91992499999998</v>
      </c>
      <c r="G2871" s="5">
        <v>0.65500000000000003</v>
      </c>
      <c r="H2871" s="5">
        <v>31.3888888888889</v>
      </c>
      <c r="I2871" s="5">
        <v>0.65500000000000003</v>
      </c>
      <c r="J2871" s="5">
        <v>31.3888888888889</v>
      </c>
      <c r="K2871" s="5">
        <v>1.3475082591449701</v>
      </c>
      <c r="L2871" s="5">
        <v>1.3475082591449701</v>
      </c>
      <c r="M2871" s="5">
        <v>7.5737269999999999</v>
      </c>
      <c r="N2871" s="5" t="s">
        <v>42</v>
      </c>
      <c r="O2871" s="5" t="s">
        <v>42</v>
      </c>
      <c r="P2871" s="5" t="s">
        <v>42</v>
      </c>
      <c r="Q2871" s="5" t="s">
        <v>42</v>
      </c>
      <c r="R2871" s="5" t="s">
        <v>42</v>
      </c>
      <c r="S2871" s="1" t="s">
        <v>49</v>
      </c>
      <c r="T2871" s="7">
        <v>59560</v>
      </c>
      <c r="U2871" s="7">
        <v>72438</v>
      </c>
      <c r="V2871" s="7">
        <v>76351</v>
      </c>
      <c r="W2871" s="7">
        <v>68297</v>
      </c>
      <c r="X2871" s="7">
        <v>59556</v>
      </c>
      <c r="Y2871" s="7">
        <v>60265</v>
      </c>
      <c r="Z2871" s="7">
        <v>60164</v>
      </c>
      <c r="AA2871" s="7">
        <v>59560</v>
      </c>
      <c r="AB2871" s="5" t="s">
        <v>42</v>
      </c>
      <c r="AC2871" s="5" t="s">
        <v>42</v>
      </c>
      <c r="AD2871" s="5" t="s">
        <v>42</v>
      </c>
      <c r="AE2871" s="5" t="s">
        <v>42</v>
      </c>
      <c r="AF2871" s="7">
        <v>6986723</v>
      </c>
      <c r="AG2871" s="7">
        <v>6991723</v>
      </c>
      <c r="AH2871" s="7">
        <v>7039323</v>
      </c>
      <c r="AI2871" s="5">
        <v>14.29</v>
      </c>
      <c r="AJ2871" s="7">
        <v>37</v>
      </c>
      <c r="AK2871" s="7">
        <v>998739</v>
      </c>
      <c r="AL2871" s="6">
        <v>28.214376000000001</v>
      </c>
      <c r="AM2871" s="7">
        <v>4834888</v>
      </c>
      <c r="AN2871" s="5">
        <v>69.201080000000005</v>
      </c>
    </row>
    <row r="2872" spans="1:40" x14ac:dyDescent="0.3">
      <c r="A2872" s="4" t="s">
        <v>2921</v>
      </c>
      <c r="B2872" s="2">
        <v>114120413</v>
      </c>
      <c r="C2872" s="1" t="s">
        <v>54</v>
      </c>
      <c r="D2872" s="5">
        <v>247.5625</v>
      </c>
      <c r="E2872" s="6">
        <v>247.08176</v>
      </c>
      <c r="F2872" s="6" t="s">
        <v>42</v>
      </c>
      <c r="G2872" s="5">
        <v>6.8000000000000005E-2</v>
      </c>
      <c r="H2872" s="5" t="s">
        <v>42</v>
      </c>
      <c r="I2872" s="5">
        <v>6.8000000000000005E-2</v>
      </c>
      <c r="J2872" s="5" t="s">
        <v>42</v>
      </c>
      <c r="K2872" s="5" t="s">
        <v>799</v>
      </c>
      <c r="L2872" s="5" t="s">
        <v>799</v>
      </c>
      <c r="M2872" s="5" t="s">
        <v>42</v>
      </c>
      <c r="N2872" s="5" t="s">
        <v>42</v>
      </c>
      <c r="O2872" s="5" t="s">
        <v>42</v>
      </c>
      <c r="P2872" s="5" t="s">
        <v>42</v>
      </c>
      <c r="Q2872" s="5" t="s">
        <v>42</v>
      </c>
      <c r="R2872" s="5" t="s">
        <v>42</v>
      </c>
      <c r="S2872" s="1" t="s">
        <v>49</v>
      </c>
      <c r="T2872" s="7" t="s">
        <v>42</v>
      </c>
      <c r="U2872" s="7" t="s">
        <v>42</v>
      </c>
      <c r="V2872" s="7" t="s">
        <v>42</v>
      </c>
      <c r="W2872" s="7" t="s">
        <v>42</v>
      </c>
      <c r="X2872" s="7" t="s">
        <v>42</v>
      </c>
      <c r="Y2872" s="7" t="s">
        <v>42</v>
      </c>
      <c r="Z2872" s="7" t="s">
        <v>42</v>
      </c>
      <c r="AA2872" s="7" t="s">
        <v>42</v>
      </c>
      <c r="AB2872" s="5" t="s">
        <v>42</v>
      </c>
      <c r="AC2872" s="5" t="s">
        <v>42</v>
      </c>
      <c r="AD2872" s="5" t="s">
        <v>42</v>
      </c>
      <c r="AE2872" s="5" t="s">
        <v>42</v>
      </c>
      <c r="AF2872" s="7">
        <v>21250000</v>
      </c>
      <c r="AG2872" s="7">
        <v>21250000</v>
      </c>
      <c r="AH2872" s="7" t="s">
        <v>42</v>
      </c>
      <c r="AI2872" s="8">
        <v>59.1</v>
      </c>
      <c r="AJ2872" s="7">
        <v>40</v>
      </c>
      <c r="AK2872" s="7">
        <v>12558904</v>
      </c>
      <c r="AL2872" s="6">
        <v>146.31123099999999</v>
      </c>
      <c r="AM2872" s="7">
        <v>15544127</v>
      </c>
      <c r="AN2872" s="5">
        <v>73.148830000000004</v>
      </c>
    </row>
    <row r="2873" spans="1:40" x14ac:dyDescent="0.3">
      <c r="A2873" s="4" t="s">
        <v>2922</v>
      </c>
      <c r="B2873" s="2">
        <v>14310486</v>
      </c>
      <c r="C2873" s="1" t="s">
        <v>54</v>
      </c>
      <c r="D2873" s="5">
        <v>872.42501268000001</v>
      </c>
      <c r="E2873" s="6">
        <v>963.50127199999997</v>
      </c>
      <c r="F2873" s="6" t="s">
        <v>42</v>
      </c>
      <c r="G2873" s="5">
        <v>-1.921633923129402</v>
      </c>
      <c r="H2873" s="5" t="s">
        <v>799</v>
      </c>
      <c r="I2873" s="5">
        <v>-1.921633923129402</v>
      </c>
      <c r="J2873" s="5" t="s">
        <v>799</v>
      </c>
      <c r="K2873" s="5" t="s">
        <v>799</v>
      </c>
      <c r="L2873" s="5" t="s">
        <v>799</v>
      </c>
      <c r="M2873" s="5" t="s">
        <v>799</v>
      </c>
      <c r="N2873" s="5" t="s">
        <v>42</v>
      </c>
      <c r="O2873" s="5" t="s">
        <v>42</v>
      </c>
      <c r="P2873" s="5" t="s">
        <v>42</v>
      </c>
      <c r="Q2873" s="5" t="s">
        <v>799</v>
      </c>
      <c r="R2873" s="5">
        <v>-10.453529</v>
      </c>
      <c r="S2873" s="1" t="s">
        <v>49</v>
      </c>
      <c r="T2873" s="7" t="s">
        <v>42</v>
      </c>
      <c r="U2873" s="7" t="s">
        <v>42</v>
      </c>
      <c r="V2873" s="7">
        <v>181.59620104656148</v>
      </c>
      <c r="W2873" s="7">
        <v>111.70553161003279</v>
      </c>
      <c r="X2873" s="7" t="s">
        <v>42</v>
      </c>
      <c r="Y2873" s="7" t="s">
        <v>42</v>
      </c>
      <c r="Z2873" s="7" t="s">
        <v>42</v>
      </c>
      <c r="AA2873" s="7" t="s">
        <v>42</v>
      </c>
      <c r="AB2873" s="5" t="s">
        <v>42</v>
      </c>
      <c r="AC2873" s="5" t="s">
        <v>42</v>
      </c>
      <c r="AD2873" s="5" t="s">
        <v>42</v>
      </c>
      <c r="AE2873" s="5" t="s">
        <v>42</v>
      </c>
      <c r="AF2873" s="7">
        <v>22338924</v>
      </c>
      <c r="AG2873" s="7">
        <v>22324924</v>
      </c>
      <c r="AH2873" s="7">
        <v>22121102</v>
      </c>
      <c r="AI2873" s="5">
        <v>1.74</v>
      </c>
      <c r="AJ2873" s="7">
        <v>6</v>
      </c>
      <c r="AK2873" s="7">
        <v>1209032</v>
      </c>
      <c r="AL2873" s="6">
        <v>15.137079999999999</v>
      </c>
      <c r="AM2873" s="7">
        <v>53031118</v>
      </c>
      <c r="AN2873" s="5">
        <v>76.103920000000002</v>
      </c>
    </row>
    <row r="2874" spans="1:40" x14ac:dyDescent="0.3">
      <c r="A2874" s="4" t="s">
        <v>2923</v>
      </c>
      <c r="B2874" s="2">
        <v>4081635</v>
      </c>
      <c r="C2874" s="1" t="s">
        <v>41</v>
      </c>
      <c r="D2874" s="5">
        <v>202.72593703999999</v>
      </c>
      <c r="E2874" s="6">
        <v>36.462936999999997</v>
      </c>
      <c r="F2874" s="6" t="s">
        <v>42</v>
      </c>
      <c r="G2874" s="5">
        <v>0.89700000000000002</v>
      </c>
      <c r="H2874" s="5" t="s">
        <v>799</v>
      </c>
      <c r="I2874" s="5">
        <v>0.89700000000000002</v>
      </c>
      <c r="J2874" s="5" t="s">
        <v>799</v>
      </c>
      <c r="K2874" s="5">
        <v>1.6884474599999999</v>
      </c>
      <c r="L2874" s="5">
        <v>1.6884474599999999</v>
      </c>
      <c r="M2874" s="5" t="s">
        <v>799</v>
      </c>
      <c r="N2874" s="5" t="s">
        <v>42</v>
      </c>
      <c r="O2874" s="5" t="s">
        <v>42</v>
      </c>
      <c r="P2874" s="5">
        <v>0.25800000000000001</v>
      </c>
      <c r="Q2874" s="5" t="s">
        <v>799</v>
      </c>
      <c r="R2874" s="5">
        <v>-0.4017</v>
      </c>
      <c r="S2874" s="1" t="s">
        <v>49</v>
      </c>
      <c r="T2874" s="7">
        <v>58749</v>
      </c>
      <c r="U2874" s="7">
        <v>151941</v>
      </c>
      <c r="V2874" s="7">
        <v>77447</v>
      </c>
      <c r="W2874" s="7">
        <v>104883</v>
      </c>
      <c r="X2874" s="7">
        <v>141329</v>
      </c>
      <c r="Y2874" s="7">
        <v>41018</v>
      </c>
      <c r="Z2874" s="7">
        <v>43357</v>
      </c>
      <c r="AA2874" s="7">
        <v>58749</v>
      </c>
      <c r="AB2874" s="5">
        <v>-197.54499999999999</v>
      </c>
      <c r="AC2874" s="5">
        <v>-36.296999999999997</v>
      </c>
      <c r="AD2874" s="8">
        <v>-269.95999999999998</v>
      </c>
      <c r="AE2874" s="8">
        <v>-70.55</v>
      </c>
      <c r="AF2874" s="7">
        <v>62763120</v>
      </c>
      <c r="AG2874" s="7">
        <v>62720969</v>
      </c>
      <c r="AH2874" s="7">
        <v>62028904</v>
      </c>
      <c r="AI2874" s="5">
        <v>69.510000000000005</v>
      </c>
      <c r="AJ2874" s="7">
        <v>161</v>
      </c>
      <c r="AK2874" s="7">
        <v>43628701</v>
      </c>
      <c r="AL2874" s="6">
        <v>140.920704</v>
      </c>
      <c r="AM2874" s="7">
        <v>48086063</v>
      </c>
      <c r="AN2874" s="5">
        <v>76.614760000000004</v>
      </c>
    </row>
    <row r="2875" spans="1:40" x14ac:dyDescent="0.3">
      <c r="A2875" s="4" t="s">
        <v>2924</v>
      </c>
      <c r="B2875" s="2">
        <v>5721467</v>
      </c>
      <c r="C2875" s="1" t="s">
        <v>54</v>
      </c>
      <c r="D2875" s="5">
        <v>203.93207391000001</v>
      </c>
      <c r="E2875" s="6">
        <v>336.17153300000001</v>
      </c>
      <c r="F2875" s="6" t="s">
        <v>42</v>
      </c>
      <c r="G2875" s="5">
        <v>0.13</v>
      </c>
      <c r="H2875" s="5">
        <v>10.760534</v>
      </c>
      <c r="I2875" s="5">
        <v>0.13</v>
      </c>
      <c r="J2875" s="5">
        <v>10.760534</v>
      </c>
      <c r="K2875" s="5">
        <v>0.86952910999999999</v>
      </c>
      <c r="L2875" s="5">
        <v>0.86952910999999999</v>
      </c>
      <c r="M2875" s="5">
        <v>15.673653</v>
      </c>
      <c r="N2875" s="5" t="s">
        <v>42</v>
      </c>
      <c r="O2875" s="5" t="s">
        <v>42</v>
      </c>
      <c r="P2875" s="5">
        <v>21.265079</v>
      </c>
      <c r="Q2875" s="5" t="s">
        <v>42</v>
      </c>
      <c r="R2875" s="5" t="s">
        <v>42</v>
      </c>
      <c r="S2875" s="1" t="s">
        <v>315</v>
      </c>
      <c r="T2875" s="7">
        <v>15363.429</v>
      </c>
      <c r="U2875" s="7">
        <v>14816.793</v>
      </c>
      <c r="V2875" s="7">
        <v>14838.89</v>
      </c>
      <c r="W2875" s="7">
        <v>16264.674000000001</v>
      </c>
      <c r="X2875" s="7">
        <v>15808.619000000001</v>
      </c>
      <c r="Y2875" s="7">
        <v>15586.023999999999</v>
      </c>
      <c r="Z2875" s="7">
        <v>15363.429</v>
      </c>
      <c r="AA2875" s="7">
        <v>15273.151</v>
      </c>
      <c r="AB2875" s="8">
        <v>100</v>
      </c>
      <c r="AC2875" s="8">
        <v>100</v>
      </c>
      <c r="AD2875" s="5" t="s">
        <v>42</v>
      </c>
      <c r="AE2875" s="5" t="s">
        <v>42</v>
      </c>
      <c r="AF2875" s="7">
        <v>19477753</v>
      </c>
      <c r="AG2875" s="7">
        <v>19477753</v>
      </c>
      <c r="AH2875" s="7">
        <v>19477753</v>
      </c>
      <c r="AI2875" s="5">
        <v>20.010000000000002</v>
      </c>
      <c r="AJ2875" s="7">
        <v>35</v>
      </c>
      <c r="AK2875" s="7">
        <v>2923738</v>
      </c>
      <c r="AL2875" s="6">
        <v>30.611536000000001</v>
      </c>
      <c r="AM2875" s="7" t="s">
        <v>42</v>
      </c>
      <c r="AN2875" s="5" t="s">
        <v>42</v>
      </c>
    </row>
    <row r="2876" spans="1:40" x14ac:dyDescent="0.3">
      <c r="A2876" s="4" t="s">
        <v>2925</v>
      </c>
      <c r="B2876" s="2">
        <v>4811251</v>
      </c>
      <c r="C2876" s="1" t="s">
        <v>41</v>
      </c>
      <c r="D2876" s="5">
        <v>180.01137864</v>
      </c>
      <c r="E2876" s="6">
        <v>329.59437800000001</v>
      </c>
      <c r="F2876" s="6" t="s">
        <v>42</v>
      </c>
      <c r="G2876" s="5">
        <v>-3.9E-2</v>
      </c>
      <c r="H2876" s="5" t="s">
        <v>799</v>
      </c>
      <c r="I2876" s="5">
        <v>-3.9E-2</v>
      </c>
      <c r="J2876" s="5" t="s">
        <v>799</v>
      </c>
      <c r="K2876" s="5" t="s">
        <v>799</v>
      </c>
      <c r="L2876" s="5">
        <v>3.9777777800000003</v>
      </c>
      <c r="M2876" s="5" t="s">
        <v>799</v>
      </c>
      <c r="N2876" s="5" t="s">
        <v>42</v>
      </c>
      <c r="O2876" s="5" t="s">
        <v>42</v>
      </c>
      <c r="P2876" s="5">
        <v>0.74198900000000001</v>
      </c>
      <c r="Q2876" s="5">
        <v>21.540707999999999</v>
      </c>
      <c r="R2876" s="5">
        <v>21.540707999999999</v>
      </c>
      <c r="S2876" s="1" t="s">
        <v>47</v>
      </c>
      <c r="T2876" s="7">
        <v>446551</v>
      </c>
      <c r="U2876" s="7">
        <v>447605</v>
      </c>
      <c r="V2876" s="7">
        <v>429909</v>
      </c>
      <c r="W2876" s="7">
        <v>396289</v>
      </c>
      <c r="X2876" s="7">
        <v>444204</v>
      </c>
      <c r="Y2876" s="7">
        <v>446551</v>
      </c>
      <c r="Z2876" s="7">
        <v>430554</v>
      </c>
      <c r="AA2876" s="7">
        <v>447482</v>
      </c>
      <c r="AB2876" s="8">
        <v>32.049999999999997</v>
      </c>
      <c r="AC2876" s="5">
        <v>31.088999999999999</v>
      </c>
      <c r="AD2876" s="8">
        <v>2.0169999999999999</v>
      </c>
      <c r="AE2876" s="8">
        <v>1.0940000000000001</v>
      </c>
      <c r="AF2876" s="7">
        <v>100435251</v>
      </c>
      <c r="AG2876" s="7">
        <v>100194932</v>
      </c>
      <c r="AH2876" s="7">
        <v>96726843</v>
      </c>
      <c r="AI2876" s="5">
        <v>60.18</v>
      </c>
      <c r="AJ2876" s="7">
        <v>150</v>
      </c>
      <c r="AK2876" s="7">
        <v>60517315</v>
      </c>
      <c r="AL2876" s="6">
        <v>108.325993</v>
      </c>
      <c r="AM2876" s="7">
        <v>97222111</v>
      </c>
      <c r="AN2876" s="5">
        <v>96.675880000000006</v>
      </c>
    </row>
    <row r="2877" spans="1:40" x14ac:dyDescent="0.3">
      <c r="A2877" s="4" t="s">
        <v>2926</v>
      </c>
      <c r="B2877" s="2">
        <v>103809</v>
      </c>
      <c r="C2877" s="1" t="s">
        <v>41</v>
      </c>
      <c r="D2877" s="5">
        <v>211.77045494999999</v>
      </c>
      <c r="E2877" s="6" t="s">
        <v>42</v>
      </c>
      <c r="F2877" s="6">
        <v>2126.9234550000001</v>
      </c>
      <c r="G2877" s="5">
        <v>-0.39</v>
      </c>
      <c r="H2877" s="5" t="s">
        <v>799</v>
      </c>
      <c r="I2877" s="5">
        <v>-0.39</v>
      </c>
      <c r="J2877" s="5" t="s">
        <v>799</v>
      </c>
      <c r="K2877" s="5">
        <v>0.39915343342462201</v>
      </c>
      <c r="L2877" s="5">
        <v>0.39339504741647602</v>
      </c>
      <c r="M2877" s="5" t="s">
        <v>799</v>
      </c>
      <c r="N2877" s="5" t="s">
        <v>42</v>
      </c>
      <c r="O2877" s="5" t="s">
        <v>42</v>
      </c>
      <c r="P2877" s="5" t="s">
        <v>42</v>
      </c>
      <c r="Q2877" s="5" t="s">
        <v>42</v>
      </c>
      <c r="R2877" s="5" t="s">
        <v>42</v>
      </c>
      <c r="S2877" s="1" t="s">
        <v>49</v>
      </c>
      <c r="T2877" s="7">
        <v>208674</v>
      </c>
      <c r="U2877" s="7">
        <v>280607</v>
      </c>
      <c r="V2877" s="7">
        <v>347032</v>
      </c>
      <c r="W2877" s="7">
        <v>357460</v>
      </c>
      <c r="X2877" s="7">
        <v>170155</v>
      </c>
      <c r="Y2877" s="7">
        <v>179854</v>
      </c>
      <c r="Z2877" s="7">
        <v>190713</v>
      </c>
      <c r="AA2877" s="7">
        <v>208674</v>
      </c>
      <c r="AB2877" s="5" t="s">
        <v>42</v>
      </c>
      <c r="AC2877" s="5" t="s">
        <v>42</v>
      </c>
      <c r="AD2877" s="5" t="s">
        <v>42</v>
      </c>
      <c r="AE2877" s="5" t="s">
        <v>42</v>
      </c>
      <c r="AF2877" s="7">
        <v>18857565</v>
      </c>
      <c r="AG2877" s="7">
        <v>18857565</v>
      </c>
      <c r="AH2877" s="7">
        <v>18794030</v>
      </c>
      <c r="AI2877" s="5">
        <v>65.38</v>
      </c>
      <c r="AJ2877" s="7">
        <v>126</v>
      </c>
      <c r="AK2877" s="7">
        <v>12328272</v>
      </c>
      <c r="AL2877" s="6">
        <v>138.446494</v>
      </c>
      <c r="AM2877" s="7">
        <v>15177731</v>
      </c>
      <c r="AN2877" s="5">
        <v>80.486170000000001</v>
      </c>
    </row>
    <row r="2878" spans="1:40" x14ac:dyDescent="0.3">
      <c r="A2878" s="4" t="s">
        <v>2927</v>
      </c>
      <c r="B2878" s="2">
        <v>103263</v>
      </c>
      <c r="C2878" s="1" t="s">
        <v>54</v>
      </c>
      <c r="D2878" s="5">
        <v>199.62629999999999</v>
      </c>
      <c r="E2878" s="6">
        <v>167.24430000000001</v>
      </c>
      <c r="F2878" s="6">
        <v>167.24429999999998</v>
      </c>
      <c r="G2878" s="5">
        <v>0.05</v>
      </c>
      <c r="H2878" s="5">
        <v>9.3023255813953494</v>
      </c>
      <c r="I2878" s="5">
        <v>0.05</v>
      </c>
      <c r="J2878" s="5">
        <v>9.3023255813953494</v>
      </c>
      <c r="K2878" s="5">
        <v>0.96153845999999998</v>
      </c>
      <c r="L2878" s="5">
        <v>0.96148986621573995</v>
      </c>
      <c r="M2878" s="5">
        <v>7.7337444070348402</v>
      </c>
      <c r="N2878" s="5" t="s">
        <v>42</v>
      </c>
      <c r="O2878" s="5" t="s">
        <v>42</v>
      </c>
      <c r="P2878" s="5">
        <v>0.67335100000000003</v>
      </c>
      <c r="Q2878" s="5">
        <v>8.1123539999999998</v>
      </c>
      <c r="R2878" s="5">
        <v>8.1123544819557605</v>
      </c>
      <c r="S2878" s="1" t="s">
        <v>49</v>
      </c>
      <c r="T2878" s="7">
        <v>240680</v>
      </c>
      <c r="U2878" s="7">
        <v>232524</v>
      </c>
      <c r="V2878" s="7">
        <v>250546</v>
      </c>
      <c r="W2878" s="7">
        <v>238856</v>
      </c>
      <c r="X2878" s="7">
        <v>248376</v>
      </c>
      <c r="Y2878" s="7">
        <v>246035</v>
      </c>
      <c r="Z2878" s="7">
        <v>242478</v>
      </c>
      <c r="AA2878" s="7">
        <v>240680</v>
      </c>
      <c r="AB2878" s="5">
        <v>30.457000000000001</v>
      </c>
      <c r="AC2878" s="5">
        <v>28.893000000000001</v>
      </c>
      <c r="AD2878" s="8">
        <v>11.089</v>
      </c>
      <c r="AE2878" s="8">
        <v>8.3000000000000007</v>
      </c>
      <c r="AF2878" s="7">
        <v>49894834</v>
      </c>
      <c r="AG2878" s="7">
        <v>49717915</v>
      </c>
      <c r="AH2878" s="7">
        <v>49619354</v>
      </c>
      <c r="AI2878" s="5">
        <v>13.28</v>
      </c>
      <c r="AJ2878" s="7">
        <v>51</v>
      </c>
      <c r="AK2878" s="7">
        <v>6629122</v>
      </c>
      <c r="AL2878" s="6">
        <v>26.516487999999999</v>
      </c>
      <c r="AM2878" s="7">
        <v>44740535</v>
      </c>
      <c r="AN2878" s="5">
        <v>89.648579999999995</v>
      </c>
    </row>
    <row r="2879" spans="1:40" x14ac:dyDescent="0.3">
      <c r="A2879" s="4" t="s">
        <v>2928</v>
      </c>
      <c r="B2879" s="2">
        <v>5721114</v>
      </c>
      <c r="C2879" s="1" t="s">
        <v>54</v>
      </c>
      <c r="D2879" s="5">
        <v>215.90426466</v>
      </c>
      <c r="E2879" s="6">
        <v>215.792574</v>
      </c>
      <c r="F2879" s="6" t="s">
        <v>42</v>
      </c>
      <c r="G2879" s="5">
        <v>0.23300000000000001</v>
      </c>
      <c r="H2879" s="5">
        <v>5.7814870000000003</v>
      </c>
      <c r="I2879" s="5">
        <v>0.23300000000000001</v>
      </c>
      <c r="J2879" s="5">
        <v>5.7814870000000003</v>
      </c>
      <c r="K2879" s="5">
        <v>0.76452292999999993</v>
      </c>
      <c r="L2879" s="5">
        <v>0.76452292999999993</v>
      </c>
      <c r="M2879" s="5" t="s">
        <v>42</v>
      </c>
      <c r="N2879" s="5" t="s">
        <v>42</v>
      </c>
      <c r="O2879" s="5" t="s">
        <v>42</v>
      </c>
      <c r="P2879" s="5">
        <v>31.619447000000001</v>
      </c>
      <c r="Q2879" s="5" t="s">
        <v>42</v>
      </c>
      <c r="R2879" s="5" t="s">
        <v>42</v>
      </c>
      <c r="S2879" s="1" t="s">
        <v>315</v>
      </c>
      <c r="T2879" s="7">
        <v>6296.7950000000001</v>
      </c>
      <c r="U2879" s="7">
        <v>6089.2250000000004</v>
      </c>
      <c r="V2879" s="7">
        <v>6421.0389999999998</v>
      </c>
      <c r="W2879" s="7">
        <v>6067.8320000000003</v>
      </c>
      <c r="X2879" s="7">
        <v>6824.6790000000001</v>
      </c>
      <c r="Y2879" s="7">
        <v>6560.7370000000001</v>
      </c>
      <c r="Z2879" s="7">
        <v>6296.7950000000001</v>
      </c>
      <c r="AA2879" s="7">
        <v>6188.8429999999998</v>
      </c>
      <c r="AB2879" s="8">
        <v>100</v>
      </c>
      <c r="AC2879" s="8">
        <v>100</v>
      </c>
      <c r="AD2879" s="5" t="s">
        <v>42</v>
      </c>
      <c r="AE2879" s="5" t="s">
        <v>42</v>
      </c>
      <c r="AF2879" s="7">
        <v>28333893</v>
      </c>
      <c r="AG2879" s="7">
        <v>28333893</v>
      </c>
      <c r="AH2879" s="7">
        <v>28333893</v>
      </c>
      <c r="AI2879" s="5">
        <v>80.36</v>
      </c>
      <c r="AJ2879" s="7">
        <v>58</v>
      </c>
      <c r="AK2879" s="7">
        <v>22769137</v>
      </c>
      <c r="AL2879" s="6">
        <v>173.500823</v>
      </c>
      <c r="AM2879" s="7" t="s">
        <v>42</v>
      </c>
      <c r="AN2879" s="5" t="s">
        <v>42</v>
      </c>
    </row>
    <row r="2880" spans="1:40" x14ac:dyDescent="0.3">
      <c r="A2880" s="4" t="s">
        <v>2929</v>
      </c>
      <c r="B2880" s="2">
        <v>4996688</v>
      </c>
      <c r="C2880" s="1" t="s">
        <v>54</v>
      </c>
      <c r="D2880" s="5">
        <v>236.47152</v>
      </c>
      <c r="E2880" s="6">
        <v>285.24351999999999</v>
      </c>
      <c r="F2880" s="6" t="s">
        <v>42</v>
      </c>
      <c r="G2880" s="5">
        <v>-0.26</v>
      </c>
      <c r="H2880" s="5" t="s">
        <v>799</v>
      </c>
      <c r="I2880" s="5">
        <v>-0.26</v>
      </c>
      <c r="J2880" s="5" t="s">
        <v>799</v>
      </c>
      <c r="K2880" s="5">
        <v>0.79872203999999991</v>
      </c>
      <c r="L2880" s="5">
        <v>0.72130556000000001</v>
      </c>
      <c r="M2880" s="5" t="s">
        <v>799</v>
      </c>
      <c r="N2880" s="5" t="s">
        <v>42</v>
      </c>
      <c r="O2880" s="5" t="s">
        <v>42</v>
      </c>
      <c r="P2880" s="5">
        <v>0.170436</v>
      </c>
      <c r="Q2880" s="5">
        <v>11.598447999999999</v>
      </c>
      <c r="R2880" s="5">
        <v>11.598447999999999</v>
      </c>
      <c r="S2880" s="1" t="s">
        <v>49</v>
      </c>
      <c r="T2880" s="7">
        <v>1906243</v>
      </c>
      <c r="U2880" s="7">
        <v>2254184</v>
      </c>
      <c r="V2880" s="7">
        <v>2173622</v>
      </c>
      <c r="W2880" s="7">
        <v>1846360</v>
      </c>
      <c r="X2880" s="7">
        <v>1673611</v>
      </c>
      <c r="Y2880" s="7">
        <v>1764450</v>
      </c>
      <c r="Z2880" s="7">
        <v>1843808</v>
      </c>
      <c r="AA2880" s="7">
        <v>1906243</v>
      </c>
      <c r="AB2880" s="5">
        <v>26.547000000000001</v>
      </c>
      <c r="AC2880" s="8">
        <v>25.82</v>
      </c>
      <c r="AD2880" s="8">
        <v>1.0720000000000001</v>
      </c>
      <c r="AE2880" s="5">
        <v>2.5999999999999999E-2</v>
      </c>
      <c r="AF2880" s="7">
        <v>29497872</v>
      </c>
      <c r="AG2880" s="7">
        <v>29959143</v>
      </c>
      <c r="AH2880" s="7">
        <v>31108594</v>
      </c>
      <c r="AI2880" s="5">
        <v>92.77</v>
      </c>
      <c r="AJ2880" s="7">
        <v>145</v>
      </c>
      <c r="AK2880" s="7">
        <v>27422733</v>
      </c>
      <c r="AL2880" s="6">
        <v>219.38186400000001</v>
      </c>
      <c r="AM2880" s="7">
        <v>26941369</v>
      </c>
      <c r="AN2880" s="5">
        <v>91.144570000000002</v>
      </c>
    </row>
    <row r="2881" spans="1:40" x14ac:dyDescent="0.3">
      <c r="A2881" s="4" t="s">
        <v>2930</v>
      </c>
      <c r="B2881" s="2">
        <v>4812238</v>
      </c>
      <c r="C2881" s="1" t="s">
        <v>41</v>
      </c>
      <c r="D2881" s="5">
        <v>206.54965799999999</v>
      </c>
      <c r="E2881" s="6">
        <v>118.396658</v>
      </c>
      <c r="F2881" s="6" t="s">
        <v>42</v>
      </c>
      <c r="G2881" s="8">
        <v>1.02</v>
      </c>
      <c r="H2881" s="5">
        <v>14.225648</v>
      </c>
      <c r="I2881" s="8">
        <v>1.02</v>
      </c>
      <c r="J2881" s="5">
        <v>14.225648</v>
      </c>
      <c r="K2881" s="5">
        <v>1.9659747599999999</v>
      </c>
      <c r="L2881" s="5">
        <v>1.6870740799999999</v>
      </c>
      <c r="M2881" s="5">
        <v>12.834562999999999</v>
      </c>
      <c r="N2881" s="5" t="s">
        <v>42</v>
      </c>
      <c r="O2881" s="5" t="s">
        <v>42</v>
      </c>
      <c r="P2881" s="5">
        <v>2.6860710000000001</v>
      </c>
      <c r="Q2881" s="5">
        <v>5.84971</v>
      </c>
      <c r="R2881" s="5">
        <v>5.84971</v>
      </c>
      <c r="S2881" s="1" t="s">
        <v>49</v>
      </c>
      <c r="T2881" s="7">
        <v>50224</v>
      </c>
      <c r="U2881" s="7">
        <v>52281</v>
      </c>
      <c r="V2881" s="7">
        <v>49054</v>
      </c>
      <c r="W2881" s="7">
        <v>42178</v>
      </c>
      <c r="X2881" s="7">
        <v>44078</v>
      </c>
      <c r="Y2881" s="7">
        <v>46578</v>
      </c>
      <c r="Z2881" s="7">
        <v>49044</v>
      </c>
      <c r="AA2881" s="7">
        <v>50224</v>
      </c>
      <c r="AB2881" s="5">
        <v>59.808</v>
      </c>
      <c r="AC2881" s="8">
        <v>58.8</v>
      </c>
      <c r="AD2881" s="5">
        <v>49.283000000000001</v>
      </c>
      <c r="AE2881" s="5">
        <v>45.768999999999998</v>
      </c>
      <c r="AF2881" s="7">
        <v>3440525</v>
      </c>
      <c r="AG2881" s="7">
        <v>3498902</v>
      </c>
      <c r="AH2881" s="7">
        <v>3629525</v>
      </c>
      <c r="AI2881" s="5">
        <v>66.510000000000005</v>
      </c>
      <c r="AJ2881" s="7">
        <v>143</v>
      </c>
      <c r="AK2881" s="7">
        <v>2255602</v>
      </c>
      <c r="AL2881" s="6">
        <v>137.36616100000001</v>
      </c>
      <c r="AM2881" s="7">
        <v>2927402</v>
      </c>
      <c r="AN2881" s="5">
        <v>86.312790000000007</v>
      </c>
    </row>
    <row r="2882" spans="1:40" x14ac:dyDescent="0.3">
      <c r="A2882" s="4" t="s">
        <v>2931</v>
      </c>
      <c r="B2882" s="2">
        <v>117705748</v>
      </c>
      <c r="C2882" s="1" t="s">
        <v>41</v>
      </c>
      <c r="D2882" s="5">
        <v>219.16518656</v>
      </c>
      <c r="E2882" s="6">
        <v>24.668185999999999</v>
      </c>
      <c r="F2882" s="6" t="s">
        <v>42</v>
      </c>
      <c r="G2882" s="5">
        <v>-2.84</v>
      </c>
      <c r="H2882" s="5">
        <v>0.12681999999999999</v>
      </c>
      <c r="I2882" s="5">
        <v>-2.84</v>
      </c>
      <c r="J2882" s="5">
        <v>0.12681999999999999</v>
      </c>
      <c r="K2882" s="5">
        <v>1.2279990300000001</v>
      </c>
      <c r="L2882" s="5">
        <v>1.2279990300000001</v>
      </c>
      <c r="M2882" s="5" t="s">
        <v>799</v>
      </c>
      <c r="N2882" s="5" t="s">
        <v>42</v>
      </c>
      <c r="O2882" s="5" t="s">
        <v>42</v>
      </c>
      <c r="P2882" s="5">
        <v>15.732260999999999</v>
      </c>
      <c r="Q2882" s="5" t="s">
        <v>799</v>
      </c>
      <c r="R2882" s="5">
        <v>-8.2297999999999996E-2</v>
      </c>
      <c r="S2882" s="1" t="s">
        <v>49</v>
      </c>
      <c r="T2882" s="7">
        <v>1634</v>
      </c>
      <c r="U2882" s="7">
        <v>1315</v>
      </c>
      <c r="V2882" s="7" t="s">
        <v>42</v>
      </c>
      <c r="W2882" s="7" t="s">
        <v>42</v>
      </c>
      <c r="X2882" s="7">
        <v>1568</v>
      </c>
      <c r="Y2882" s="7">
        <v>1687</v>
      </c>
      <c r="Z2882" s="7">
        <v>1617</v>
      </c>
      <c r="AA2882" s="7">
        <v>1634</v>
      </c>
      <c r="AB2882" s="5" t="s">
        <v>799</v>
      </c>
      <c r="AC2882" s="5" t="s">
        <v>799</v>
      </c>
      <c r="AD2882" s="5" t="s">
        <v>799</v>
      </c>
      <c r="AE2882" s="5" t="s">
        <v>799</v>
      </c>
      <c r="AF2882" s="7">
        <v>14475904</v>
      </c>
      <c r="AG2882" s="7">
        <v>14475904</v>
      </c>
      <c r="AH2882" s="7">
        <v>10911000</v>
      </c>
      <c r="AI2882" s="5">
        <v>42.31</v>
      </c>
      <c r="AJ2882" s="7">
        <v>123</v>
      </c>
      <c r="AK2882" s="7">
        <v>6124820</v>
      </c>
      <c r="AL2882" s="6">
        <v>92.729774000000006</v>
      </c>
      <c r="AM2882" s="7">
        <v>7622893</v>
      </c>
      <c r="AN2882" s="5">
        <v>52.659190000000002</v>
      </c>
    </row>
    <row r="2883" spans="1:40" x14ac:dyDescent="0.3">
      <c r="A2883" s="4" t="s">
        <v>2932</v>
      </c>
      <c r="B2883" s="2">
        <v>4276867</v>
      </c>
      <c r="C2883" s="1" t="s">
        <v>54</v>
      </c>
      <c r="D2883" s="5">
        <v>159.59021031</v>
      </c>
      <c r="E2883" s="6">
        <v>429.27420999999998</v>
      </c>
      <c r="F2883" s="6" t="s">
        <v>42</v>
      </c>
      <c r="G2883" s="5">
        <v>-2.0499999999999998</v>
      </c>
      <c r="H2883" s="5" t="s">
        <v>799</v>
      </c>
      <c r="I2883" s="5">
        <v>-2.0499999999999998</v>
      </c>
      <c r="J2883" s="5" t="s">
        <v>799</v>
      </c>
      <c r="K2883" s="5">
        <v>0.91671659999999999</v>
      </c>
      <c r="L2883" s="5">
        <v>0.86003372999999994</v>
      </c>
      <c r="M2883" s="5">
        <v>1.6451610000000001</v>
      </c>
      <c r="N2883" s="5" t="s">
        <v>42</v>
      </c>
      <c r="O2883" s="5" t="s">
        <v>42</v>
      </c>
      <c r="P2883" s="5">
        <v>0.64837500000000003</v>
      </c>
      <c r="Q2883" s="5">
        <v>4.4429489999999996</v>
      </c>
      <c r="R2883" s="5">
        <v>4.4429489999999996</v>
      </c>
      <c r="S2883" s="1" t="s">
        <v>49</v>
      </c>
      <c r="T2883" s="7">
        <v>716295</v>
      </c>
      <c r="U2883" s="7">
        <v>766897</v>
      </c>
      <c r="V2883" s="7">
        <v>776265</v>
      </c>
      <c r="W2883" s="7">
        <v>644338</v>
      </c>
      <c r="X2883" s="7">
        <v>662077</v>
      </c>
      <c r="Y2883" s="7">
        <v>683338</v>
      </c>
      <c r="Z2883" s="7">
        <v>703044</v>
      </c>
      <c r="AA2883" s="7">
        <v>716295</v>
      </c>
      <c r="AB2883" s="5">
        <v>73.796000000000006</v>
      </c>
      <c r="AC2883" s="5">
        <v>78.613</v>
      </c>
      <c r="AD2883" s="8">
        <v>11.494999999999999</v>
      </c>
      <c r="AE2883" s="5">
        <v>13.411</v>
      </c>
      <c r="AF2883" s="7">
        <v>103967436</v>
      </c>
      <c r="AG2883" s="7">
        <v>103360633</v>
      </c>
      <c r="AH2883" s="7">
        <v>115671820</v>
      </c>
      <c r="AI2883" s="5">
        <v>84.58</v>
      </c>
      <c r="AJ2883" s="7">
        <v>238</v>
      </c>
      <c r="AK2883" s="7">
        <v>88221282</v>
      </c>
      <c r="AL2883" s="6">
        <v>134.97856100000001</v>
      </c>
      <c r="AM2883" s="7">
        <v>100063723</v>
      </c>
      <c r="AN2883" s="5">
        <v>95.931629999999998</v>
      </c>
    </row>
    <row r="2884" spans="1:40" x14ac:dyDescent="0.3">
      <c r="A2884" s="4" t="s">
        <v>2933</v>
      </c>
      <c r="B2884" s="2">
        <v>4121685</v>
      </c>
      <c r="C2884" s="1" t="s">
        <v>54</v>
      </c>
      <c r="D2884" s="5">
        <v>209.6699663</v>
      </c>
      <c r="E2884" s="6">
        <v>354.39896599999997</v>
      </c>
      <c r="F2884" s="6">
        <v>357.22496599999999</v>
      </c>
      <c r="G2884" s="5">
        <v>-0.12</v>
      </c>
      <c r="H2884" s="5" t="s">
        <v>799</v>
      </c>
      <c r="I2884" s="5">
        <v>-0.13300000000000001</v>
      </c>
      <c r="J2884" s="5" t="s">
        <v>799</v>
      </c>
      <c r="K2884" s="5" t="s">
        <v>799</v>
      </c>
      <c r="L2884" s="5">
        <v>1.0112847199999999</v>
      </c>
      <c r="M2884" s="5">
        <v>3.8385500000000001</v>
      </c>
      <c r="N2884" s="5" t="s">
        <v>799</v>
      </c>
      <c r="O2884" s="5">
        <v>12.3742774053977</v>
      </c>
      <c r="P2884" s="5">
        <v>0.30923099999999998</v>
      </c>
      <c r="Q2884" s="5">
        <v>6.4248099999999999</v>
      </c>
      <c r="R2884" s="5">
        <v>6.4248099999999999</v>
      </c>
      <c r="S2884" s="1" t="s">
        <v>49</v>
      </c>
      <c r="T2884" s="7">
        <v>1106867</v>
      </c>
      <c r="U2884" s="7">
        <v>956209</v>
      </c>
      <c r="V2884" s="7">
        <v>760192</v>
      </c>
      <c r="W2884" s="7">
        <v>344026</v>
      </c>
      <c r="X2884" s="7">
        <v>1146066</v>
      </c>
      <c r="Y2884" s="7">
        <v>1126331</v>
      </c>
      <c r="Z2884" s="7">
        <v>1117396</v>
      </c>
      <c r="AA2884" s="7">
        <v>1106867</v>
      </c>
      <c r="AB2884" s="5">
        <v>16.596</v>
      </c>
      <c r="AC2884" s="5">
        <v>16.736000000000001</v>
      </c>
      <c r="AD2884" s="8">
        <v>3.282</v>
      </c>
      <c r="AE2884" s="8">
        <v>3.657</v>
      </c>
      <c r="AF2884" s="7">
        <v>89987110</v>
      </c>
      <c r="AG2884" s="7">
        <v>89987110</v>
      </c>
      <c r="AH2884" s="7">
        <v>87996741</v>
      </c>
      <c r="AI2884" s="5">
        <v>53.05</v>
      </c>
      <c r="AJ2884" s="7">
        <v>114</v>
      </c>
      <c r="AK2884" s="7">
        <v>47736225</v>
      </c>
      <c r="AL2884" s="6">
        <v>111.225404</v>
      </c>
      <c r="AM2884" s="7">
        <v>60738585</v>
      </c>
      <c r="AN2884" s="5">
        <v>67.496979999999994</v>
      </c>
    </row>
    <row r="2885" spans="1:40" x14ac:dyDescent="0.3">
      <c r="A2885" s="4" t="s">
        <v>2934</v>
      </c>
      <c r="B2885" s="2">
        <v>5721380</v>
      </c>
      <c r="C2885" s="1" t="s">
        <v>54</v>
      </c>
      <c r="D2885" s="5">
        <v>211.7735457</v>
      </c>
      <c r="E2885" s="6">
        <v>258.065585</v>
      </c>
      <c r="F2885" s="6" t="s">
        <v>42</v>
      </c>
      <c r="G2885" s="5">
        <v>0.76200000000000001</v>
      </c>
      <c r="H2885" s="5" t="s">
        <v>799</v>
      </c>
      <c r="I2885" s="5">
        <v>0.76200000000000001</v>
      </c>
      <c r="J2885" s="5" t="s">
        <v>799</v>
      </c>
      <c r="K2885" s="5">
        <v>0.95502156999999999</v>
      </c>
      <c r="L2885" s="5">
        <v>0.95502156999999999</v>
      </c>
      <c r="M2885" s="5">
        <v>2.3250000000000002</v>
      </c>
      <c r="N2885" s="5" t="s">
        <v>42</v>
      </c>
      <c r="O2885" s="5" t="s">
        <v>42</v>
      </c>
      <c r="P2885" s="5">
        <v>15.030676</v>
      </c>
      <c r="Q2885" s="5" t="s">
        <v>42</v>
      </c>
      <c r="R2885" s="5" t="s">
        <v>42</v>
      </c>
      <c r="S2885" s="1" t="s">
        <v>152</v>
      </c>
      <c r="T2885" s="7">
        <v>17169.259999999998</v>
      </c>
      <c r="U2885" s="7">
        <v>16515.672999999999</v>
      </c>
      <c r="V2885" s="7">
        <v>16748.502</v>
      </c>
      <c r="W2885" s="7">
        <v>17334.023000000001</v>
      </c>
      <c r="X2885" s="7">
        <v>17169.259999999998</v>
      </c>
      <c r="Y2885" s="7">
        <v>16983.892</v>
      </c>
      <c r="Z2885" s="7">
        <v>16798.525000000001</v>
      </c>
      <c r="AA2885" s="7">
        <v>16657.098999999998</v>
      </c>
      <c r="AB2885" s="8">
        <v>100</v>
      </c>
      <c r="AC2885" s="8">
        <v>100</v>
      </c>
      <c r="AD2885" s="5" t="s">
        <v>42</v>
      </c>
      <c r="AE2885" s="5" t="s">
        <v>42</v>
      </c>
      <c r="AF2885" s="7">
        <v>22771349</v>
      </c>
      <c r="AG2885" s="7">
        <v>22771349</v>
      </c>
      <c r="AH2885" s="7">
        <v>22771349</v>
      </c>
      <c r="AI2885" s="8">
        <v>42</v>
      </c>
      <c r="AJ2885" s="7">
        <v>52</v>
      </c>
      <c r="AK2885" s="7">
        <v>9564371</v>
      </c>
      <c r="AL2885" s="6">
        <v>88.948650000000001</v>
      </c>
      <c r="AM2885" s="7" t="s">
        <v>42</v>
      </c>
      <c r="AN2885" s="5" t="s">
        <v>42</v>
      </c>
    </row>
    <row r="2886" spans="1:40" x14ac:dyDescent="0.3">
      <c r="A2886" s="4" t="s">
        <v>2935</v>
      </c>
      <c r="B2886" s="2">
        <v>5721888</v>
      </c>
      <c r="C2886" s="1" t="s">
        <v>54</v>
      </c>
      <c r="D2886" s="5">
        <v>208.46733083999999</v>
      </c>
      <c r="E2886" s="6">
        <v>231.76430999999999</v>
      </c>
      <c r="F2886" s="6" t="s">
        <v>42</v>
      </c>
      <c r="G2886" s="5">
        <v>0.505</v>
      </c>
      <c r="H2886" s="5">
        <v>8.3005180000000003</v>
      </c>
      <c r="I2886" s="5">
        <v>0.505</v>
      </c>
      <c r="J2886" s="5">
        <v>8.3005180000000003</v>
      </c>
      <c r="K2886" s="5">
        <v>0.87483616999999991</v>
      </c>
      <c r="L2886" s="5">
        <v>0.87483616999999991</v>
      </c>
      <c r="M2886" s="5">
        <v>10.60225</v>
      </c>
      <c r="N2886" s="5" t="s">
        <v>42</v>
      </c>
      <c r="O2886" s="5" t="s">
        <v>42</v>
      </c>
      <c r="P2886" s="5">
        <v>45.328766999999999</v>
      </c>
      <c r="Q2886" s="5" t="s">
        <v>42</v>
      </c>
      <c r="R2886" s="5" t="s">
        <v>42</v>
      </c>
      <c r="S2886" s="1" t="s">
        <v>49</v>
      </c>
      <c r="T2886" s="7">
        <v>5298.3180000000002</v>
      </c>
      <c r="U2886" s="7">
        <v>4925.5479999999998</v>
      </c>
      <c r="V2886" s="7">
        <v>5345.6289999999999</v>
      </c>
      <c r="W2886" s="7">
        <v>5460.0389999999998</v>
      </c>
      <c r="X2886" s="7">
        <v>5112.9629999999997</v>
      </c>
      <c r="Y2886" s="7">
        <v>5205.6409999999996</v>
      </c>
      <c r="Z2886" s="7">
        <v>5298.3180000000002</v>
      </c>
      <c r="AA2886" s="7">
        <v>5180.3090000000002</v>
      </c>
      <c r="AB2886" s="8">
        <v>100</v>
      </c>
      <c r="AC2886" s="8">
        <v>100</v>
      </c>
      <c r="AD2886" s="5" t="s">
        <v>42</v>
      </c>
      <c r="AE2886" s="5" t="s">
        <v>42</v>
      </c>
      <c r="AF2886" s="7">
        <v>13012942</v>
      </c>
      <c r="AG2886" s="7">
        <v>13012942</v>
      </c>
      <c r="AH2886" s="7">
        <v>13012942</v>
      </c>
      <c r="AI2886" s="5">
        <v>25.68</v>
      </c>
      <c r="AJ2886" s="7">
        <v>44</v>
      </c>
      <c r="AK2886" s="7">
        <v>3341541</v>
      </c>
      <c r="AL2886" s="6">
        <v>53.531486000000001</v>
      </c>
      <c r="AM2886" s="7" t="s">
        <v>42</v>
      </c>
      <c r="AN2886" s="5" t="s">
        <v>42</v>
      </c>
    </row>
    <row r="2887" spans="1:40" x14ac:dyDescent="0.3">
      <c r="A2887" s="4" t="s">
        <v>2936</v>
      </c>
      <c r="B2887" s="2">
        <v>5721490</v>
      </c>
      <c r="C2887" s="1" t="s">
        <v>54</v>
      </c>
      <c r="D2887" s="5">
        <v>215.24788692000001</v>
      </c>
      <c r="E2887" s="6">
        <v>210.99365599999999</v>
      </c>
      <c r="F2887" s="6" t="s">
        <v>42</v>
      </c>
      <c r="G2887" s="5">
        <v>8.0000000000000002E-3</v>
      </c>
      <c r="H2887" s="5" t="s">
        <v>799</v>
      </c>
      <c r="I2887" s="5">
        <v>8.0000000000000002E-3</v>
      </c>
      <c r="J2887" s="5" t="s">
        <v>799</v>
      </c>
      <c r="K2887" s="5">
        <v>0.89993639999999997</v>
      </c>
      <c r="L2887" s="5">
        <v>0.89993639999999997</v>
      </c>
      <c r="M2887" s="5" t="s">
        <v>42</v>
      </c>
      <c r="N2887" s="5" t="s">
        <v>42</v>
      </c>
      <c r="O2887" s="5" t="s">
        <v>42</v>
      </c>
      <c r="P2887" s="5">
        <v>34.675151999999997</v>
      </c>
      <c r="Q2887" s="5" t="s">
        <v>42</v>
      </c>
      <c r="R2887" s="5" t="s">
        <v>42</v>
      </c>
      <c r="S2887" s="1" t="s">
        <v>49</v>
      </c>
      <c r="T2887" s="7">
        <v>5995.7569999999996</v>
      </c>
      <c r="U2887" s="7">
        <v>4829.3410000000003</v>
      </c>
      <c r="V2887" s="7">
        <v>8655.8040000000001</v>
      </c>
      <c r="W2887" s="7">
        <v>15996.055</v>
      </c>
      <c r="X2887" s="7">
        <v>6084.866</v>
      </c>
      <c r="Y2887" s="7">
        <v>6040.3119999999999</v>
      </c>
      <c r="Z2887" s="7">
        <v>5995.7569999999996</v>
      </c>
      <c r="AA2887" s="7">
        <v>4829.3410000000003</v>
      </c>
      <c r="AB2887" s="8">
        <v>100</v>
      </c>
      <c r="AC2887" s="8">
        <v>100</v>
      </c>
      <c r="AD2887" s="5" t="s">
        <v>42</v>
      </c>
      <c r="AE2887" s="5" t="s">
        <v>42</v>
      </c>
      <c r="AF2887" s="7">
        <v>25353108</v>
      </c>
      <c r="AG2887" s="7">
        <v>25353108</v>
      </c>
      <c r="AH2887" s="7">
        <v>33804143</v>
      </c>
      <c r="AI2887" s="5">
        <v>75.08</v>
      </c>
      <c r="AJ2887" s="7">
        <v>46</v>
      </c>
      <c r="AK2887" s="7">
        <v>19033977</v>
      </c>
      <c r="AL2887" s="6">
        <v>161.59846400000001</v>
      </c>
      <c r="AM2887" s="7" t="s">
        <v>42</v>
      </c>
      <c r="AN2887" s="5" t="s">
        <v>42</v>
      </c>
    </row>
    <row r="2888" spans="1:40" x14ac:dyDescent="0.3">
      <c r="A2888" s="4" t="s">
        <v>2937</v>
      </c>
      <c r="B2888" s="2">
        <v>4087841</v>
      </c>
      <c r="C2888" s="1" t="s">
        <v>41</v>
      </c>
      <c r="D2888" s="5">
        <v>184.729290615</v>
      </c>
      <c r="E2888" s="6" t="s">
        <v>42</v>
      </c>
      <c r="F2888" s="6">
        <v>44.722291000000041</v>
      </c>
      <c r="G2888" s="5">
        <v>0.22</v>
      </c>
      <c r="H2888" s="5">
        <v>76.459999999999994</v>
      </c>
      <c r="I2888" s="5">
        <v>0.22</v>
      </c>
      <c r="J2888" s="5">
        <v>76.459999999999994</v>
      </c>
      <c r="K2888" s="5">
        <v>0.85071076558736602</v>
      </c>
      <c r="L2888" s="5">
        <v>0.74238857141995895</v>
      </c>
      <c r="M2888" s="5">
        <v>12.785952999999999</v>
      </c>
      <c r="N2888" s="5" t="s">
        <v>42</v>
      </c>
      <c r="O2888" s="5" t="s">
        <v>42</v>
      </c>
      <c r="P2888" s="5" t="s">
        <v>42</v>
      </c>
      <c r="Q2888" s="5" t="s">
        <v>42</v>
      </c>
      <c r="R2888" s="5" t="s">
        <v>42</v>
      </c>
      <c r="S2888" s="1" t="s">
        <v>49</v>
      </c>
      <c r="T2888" s="7">
        <v>94302</v>
      </c>
      <c r="U2888" s="7">
        <v>111616</v>
      </c>
      <c r="V2888" s="7">
        <v>96638</v>
      </c>
      <c r="W2888" s="7">
        <v>97282</v>
      </c>
      <c r="X2888" s="7">
        <v>91049</v>
      </c>
      <c r="Y2888" s="7">
        <v>91374</v>
      </c>
      <c r="Z2888" s="7">
        <v>92270</v>
      </c>
      <c r="AA2888" s="7">
        <v>94302</v>
      </c>
      <c r="AB2888" s="5" t="s">
        <v>42</v>
      </c>
      <c r="AC2888" s="5" t="s">
        <v>42</v>
      </c>
      <c r="AD2888" s="5" t="s">
        <v>42</v>
      </c>
      <c r="AE2888" s="5" t="s">
        <v>42</v>
      </c>
      <c r="AF2888" s="7">
        <v>9664101</v>
      </c>
      <c r="AG2888" s="7">
        <v>9660548</v>
      </c>
      <c r="AH2888" s="7">
        <v>9560209</v>
      </c>
      <c r="AI2888" s="5">
        <v>53.54</v>
      </c>
      <c r="AJ2888" s="7">
        <v>96</v>
      </c>
      <c r="AK2888" s="7">
        <v>5174514</v>
      </c>
      <c r="AL2888" s="6">
        <v>98.910835000000006</v>
      </c>
      <c r="AM2888" s="7">
        <v>7518853</v>
      </c>
      <c r="AN2888" s="5">
        <v>77.80189</v>
      </c>
    </row>
    <row r="2889" spans="1:40" x14ac:dyDescent="0.3">
      <c r="A2889" s="4" t="s">
        <v>2938</v>
      </c>
      <c r="B2889" s="2">
        <v>5721637</v>
      </c>
      <c r="C2889" s="1" t="s">
        <v>54</v>
      </c>
      <c r="D2889" s="5">
        <v>202.07700955000001</v>
      </c>
      <c r="E2889" s="6">
        <v>251.11159900000001</v>
      </c>
      <c r="F2889" s="6" t="s">
        <v>42</v>
      </c>
      <c r="G2889" s="5">
        <v>0.215</v>
      </c>
      <c r="H2889" s="5">
        <v>5.0538280000000002</v>
      </c>
      <c r="I2889" s="5">
        <v>0.215</v>
      </c>
      <c r="J2889" s="5">
        <v>5.0538280000000002</v>
      </c>
      <c r="K2889" s="5">
        <v>0.89531679999999991</v>
      </c>
      <c r="L2889" s="5">
        <v>0.89531679999999991</v>
      </c>
      <c r="M2889" s="5">
        <v>1.9915149999999999</v>
      </c>
      <c r="N2889" s="5" t="s">
        <v>42</v>
      </c>
      <c r="O2889" s="5" t="s">
        <v>42</v>
      </c>
      <c r="P2889" s="5">
        <v>14.176513999999999</v>
      </c>
      <c r="Q2889" s="5" t="s">
        <v>42</v>
      </c>
      <c r="R2889" s="5" t="s">
        <v>42</v>
      </c>
      <c r="S2889" s="1" t="s">
        <v>98</v>
      </c>
      <c r="T2889" s="7">
        <v>19571.094000000001</v>
      </c>
      <c r="U2889" s="7">
        <v>17554.87</v>
      </c>
      <c r="V2889" s="7">
        <v>17032.875</v>
      </c>
      <c r="W2889" s="7">
        <v>17812.513999999999</v>
      </c>
      <c r="X2889" s="7">
        <v>17713.212</v>
      </c>
      <c r="Y2889" s="7">
        <v>18642.152999999998</v>
      </c>
      <c r="Z2889" s="7">
        <v>19571.094000000001</v>
      </c>
      <c r="AA2889" s="7">
        <v>18775.807000000001</v>
      </c>
      <c r="AB2889" s="8">
        <v>100</v>
      </c>
      <c r="AC2889" s="8">
        <v>100</v>
      </c>
      <c r="AD2889" s="5" t="s">
        <v>42</v>
      </c>
      <c r="AE2889" s="5" t="s">
        <v>42</v>
      </c>
      <c r="AF2889" s="7">
        <v>23914439</v>
      </c>
      <c r="AG2889" s="7">
        <v>23914439</v>
      </c>
      <c r="AH2889" s="7">
        <v>23914439</v>
      </c>
      <c r="AI2889" s="5">
        <v>38.880000000000003</v>
      </c>
      <c r="AJ2889" s="7">
        <v>64</v>
      </c>
      <c r="AK2889" s="7">
        <v>9298825</v>
      </c>
      <c r="AL2889" s="6">
        <v>78.575070999999994</v>
      </c>
      <c r="AM2889" s="7" t="s">
        <v>42</v>
      </c>
      <c r="AN2889" s="5" t="s">
        <v>42</v>
      </c>
    </row>
    <row r="2890" spans="1:40" x14ac:dyDescent="0.3">
      <c r="A2890" s="4" t="s">
        <v>2939</v>
      </c>
      <c r="B2890" s="2">
        <v>4994792</v>
      </c>
      <c r="C2890" s="1" t="s">
        <v>54</v>
      </c>
      <c r="D2890" s="5">
        <v>221.50405943999999</v>
      </c>
      <c r="E2890" s="6">
        <v>661.70005900000001</v>
      </c>
      <c r="F2890" s="6" t="s">
        <v>42</v>
      </c>
      <c r="G2890" s="5">
        <v>1.9E-2</v>
      </c>
      <c r="H2890" s="5">
        <v>41.333333000000003</v>
      </c>
      <c r="I2890" s="5">
        <v>1.9E-2</v>
      </c>
      <c r="J2890" s="5">
        <v>41.333333000000003</v>
      </c>
      <c r="K2890" s="5">
        <v>0.44711537999999995</v>
      </c>
      <c r="L2890" s="5">
        <v>0.44711537999999995</v>
      </c>
      <c r="M2890" s="5" t="s">
        <v>42</v>
      </c>
      <c r="N2890" s="5" t="s">
        <v>42</v>
      </c>
      <c r="O2890" s="5" t="s">
        <v>42</v>
      </c>
      <c r="P2890" s="5">
        <v>2.862619</v>
      </c>
      <c r="Q2890" s="5">
        <v>6.3811840000000002</v>
      </c>
      <c r="R2890" s="5">
        <v>6.3811840000000002</v>
      </c>
      <c r="S2890" s="1" t="s">
        <v>49</v>
      </c>
      <c r="T2890" s="7">
        <v>262098</v>
      </c>
      <c r="U2890" s="7">
        <v>289972</v>
      </c>
      <c r="V2890" s="7">
        <v>214203</v>
      </c>
      <c r="W2890" s="7">
        <v>169733</v>
      </c>
      <c r="X2890" s="7">
        <v>231152</v>
      </c>
      <c r="Y2890" s="7">
        <v>235725</v>
      </c>
      <c r="Z2890" s="7">
        <v>247104</v>
      </c>
      <c r="AA2890" s="7">
        <v>262098</v>
      </c>
      <c r="AB2890" s="5">
        <v>62.186999999999998</v>
      </c>
      <c r="AC2890" s="8">
        <v>57.48</v>
      </c>
      <c r="AD2890" s="5">
        <v>47.808999999999997</v>
      </c>
      <c r="AE2890" s="5">
        <v>45.192</v>
      </c>
      <c r="AF2890" s="7">
        <v>119088204</v>
      </c>
      <c r="AG2890" s="7">
        <v>118991729</v>
      </c>
      <c r="AH2890" s="7">
        <v>101440112</v>
      </c>
      <c r="AI2890" s="5">
        <v>9.83</v>
      </c>
      <c r="AJ2890" s="7">
        <v>71</v>
      </c>
      <c r="AK2890" s="7">
        <v>11703625</v>
      </c>
      <c r="AL2890" s="6">
        <v>21.768742</v>
      </c>
      <c r="AM2890" s="7">
        <v>50523055</v>
      </c>
      <c r="AN2890" s="8">
        <v>42.424900000000001</v>
      </c>
    </row>
    <row r="2891" spans="1:40" x14ac:dyDescent="0.3">
      <c r="A2891" s="4" t="s">
        <v>2940</v>
      </c>
      <c r="B2891" s="2">
        <v>5721143</v>
      </c>
      <c r="C2891" s="1" t="s">
        <v>54</v>
      </c>
      <c r="D2891" s="5">
        <v>190.81283214000001</v>
      </c>
      <c r="E2891" s="6">
        <v>293.51151199999998</v>
      </c>
      <c r="F2891" s="6" t="s">
        <v>42</v>
      </c>
      <c r="G2891" s="5">
        <v>0.13500000000000001</v>
      </c>
      <c r="H2891" s="5">
        <v>25.494253</v>
      </c>
      <c r="I2891" s="5">
        <v>0.13500000000000001</v>
      </c>
      <c r="J2891" s="5">
        <v>25.494253</v>
      </c>
      <c r="K2891" s="5">
        <v>0.84876779000000002</v>
      </c>
      <c r="L2891" s="5">
        <v>0.84876779000000002</v>
      </c>
      <c r="M2891" s="5">
        <v>4.5191520000000001</v>
      </c>
      <c r="N2891" s="5" t="s">
        <v>42</v>
      </c>
      <c r="O2891" s="5" t="s">
        <v>42</v>
      </c>
      <c r="P2891" s="5">
        <v>19.208791999999999</v>
      </c>
      <c r="Q2891" s="5" t="s">
        <v>42</v>
      </c>
      <c r="R2891" s="5" t="s">
        <v>42</v>
      </c>
      <c r="S2891" s="1" t="s">
        <v>80</v>
      </c>
      <c r="T2891" s="7">
        <v>15280.061</v>
      </c>
      <c r="U2891" s="7">
        <v>16848.973000000002</v>
      </c>
      <c r="V2891" s="7">
        <v>16963.423999999999</v>
      </c>
      <c r="W2891" s="7">
        <v>18156.334999999999</v>
      </c>
      <c r="X2891" s="7">
        <v>15280.061</v>
      </c>
      <c r="Y2891" s="7">
        <v>15631.055</v>
      </c>
      <c r="Z2891" s="7">
        <v>15982.048000000001</v>
      </c>
      <c r="AA2891" s="7">
        <v>16415.509999999998</v>
      </c>
      <c r="AB2891" s="8">
        <v>100</v>
      </c>
      <c r="AC2891" s="8">
        <v>100</v>
      </c>
      <c r="AD2891" s="5" t="s">
        <v>42</v>
      </c>
      <c r="AE2891" s="5" t="s">
        <v>42</v>
      </c>
      <c r="AF2891" s="7">
        <v>17205846</v>
      </c>
      <c r="AG2891" s="7">
        <v>17205846</v>
      </c>
      <c r="AH2891" s="7">
        <v>17439148</v>
      </c>
      <c r="AI2891" s="5">
        <v>21.98</v>
      </c>
      <c r="AJ2891" s="7">
        <v>62</v>
      </c>
      <c r="AK2891" s="7">
        <v>3781307</v>
      </c>
      <c r="AL2891" s="6">
        <v>41.934694</v>
      </c>
      <c r="AM2891" s="7">
        <v>15182431</v>
      </c>
      <c r="AN2891" s="5">
        <v>88.342579999999998</v>
      </c>
    </row>
    <row r="2892" spans="1:40" x14ac:dyDescent="0.3">
      <c r="A2892" s="4" t="s">
        <v>2941</v>
      </c>
      <c r="B2892" s="2">
        <v>7090844</v>
      </c>
      <c r="C2892" s="1" t="s">
        <v>54</v>
      </c>
      <c r="D2892" s="5">
        <v>172.67546010000001</v>
      </c>
      <c r="E2892" s="6">
        <v>-45.923540000000003</v>
      </c>
      <c r="F2892" s="6" t="s">
        <v>42</v>
      </c>
      <c r="G2892" s="5">
        <v>-2.665</v>
      </c>
      <c r="H2892" s="5" t="s">
        <v>799</v>
      </c>
      <c r="I2892" s="5">
        <v>-2.665</v>
      </c>
      <c r="J2892" s="5" t="s">
        <v>799</v>
      </c>
      <c r="K2892" s="5">
        <v>0.47160882999999998</v>
      </c>
      <c r="L2892" s="5">
        <v>0.47160882999999998</v>
      </c>
      <c r="M2892" s="5" t="s">
        <v>799</v>
      </c>
      <c r="N2892" s="5" t="s">
        <v>42</v>
      </c>
      <c r="O2892" s="5" t="s">
        <v>42</v>
      </c>
      <c r="P2892" s="5" t="s">
        <v>799</v>
      </c>
      <c r="Q2892" s="5">
        <v>0.12347</v>
      </c>
      <c r="R2892" s="5">
        <v>0.12347</v>
      </c>
      <c r="S2892" s="1" t="s">
        <v>49</v>
      </c>
      <c r="T2892" s="7">
        <v>6800</v>
      </c>
      <c r="U2892" s="7">
        <v>2312</v>
      </c>
      <c r="V2892" s="7">
        <v>3292</v>
      </c>
      <c r="W2892" s="7">
        <v>238</v>
      </c>
      <c r="X2892" s="7">
        <v>9416</v>
      </c>
      <c r="Y2892" s="7">
        <v>10742</v>
      </c>
      <c r="Z2892" s="7">
        <v>8393</v>
      </c>
      <c r="AA2892" s="7">
        <v>6800</v>
      </c>
      <c r="AB2892" s="5" t="s">
        <v>799</v>
      </c>
      <c r="AC2892" s="5" t="s">
        <v>799</v>
      </c>
      <c r="AD2892" s="5" t="s">
        <v>799</v>
      </c>
      <c r="AE2892" s="5" t="s">
        <v>799</v>
      </c>
      <c r="AF2892" s="7">
        <v>28864637</v>
      </c>
      <c r="AG2892" s="7">
        <v>23984220</v>
      </c>
      <c r="AH2892" s="7">
        <v>19979095</v>
      </c>
      <c r="AI2892" s="5">
        <v>31.52</v>
      </c>
      <c r="AJ2892" s="7">
        <v>197</v>
      </c>
      <c r="AK2892" s="7">
        <v>9100797</v>
      </c>
      <c r="AL2892" s="6">
        <v>54.422766000000003</v>
      </c>
      <c r="AM2892" s="7">
        <v>27208923</v>
      </c>
      <c r="AN2892" s="5">
        <v>94.22842</v>
      </c>
    </row>
    <row r="2893" spans="1:40" x14ac:dyDescent="0.3">
      <c r="A2893" s="4" t="s">
        <v>2942</v>
      </c>
      <c r="B2893" s="2">
        <v>4910627</v>
      </c>
      <c r="C2893" s="1" t="s">
        <v>54</v>
      </c>
      <c r="D2893" s="5">
        <v>189.4960557</v>
      </c>
      <c r="E2893" s="6">
        <v>37.166055</v>
      </c>
      <c r="F2893" s="6" t="s">
        <v>42</v>
      </c>
      <c r="G2893" s="5">
        <v>0.1</v>
      </c>
      <c r="H2893" s="5">
        <v>26.711711999999999</v>
      </c>
      <c r="I2893" s="5">
        <v>0.1</v>
      </c>
      <c r="J2893" s="5">
        <v>26.711711999999999</v>
      </c>
      <c r="K2893" s="5">
        <v>0.91385420999999989</v>
      </c>
      <c r="L2893" s="5">
        <v>0.91385420999999989</v>
      </c>
      <c r="M2893" s="5">
        <v>5.7424140000000001</v>
      </c>
      <c r="N2893" s="5" t="s">
        <v>42</v>
      </c>
      <c r="O2893" s="5" t="s">
        <v>42</v>
      </c>
      <c r="P2893" s="5">
        <v>5.5104E-2</v>
      </c>
      <c r="Q2893" s="5">
        <v>1.163913</v>
      </c>
      <c r="R2893" s="5">
        <v>1.163913</v>
      </c>
      <c r="S2893" s="1" t="s">
        <v>49</v>
      </c>
      <c r="T2893" s="7">
        <v>1072054</v>
      </c>
      <c r="U2893" s="7">
        <v>1598577</v>
      </c>
      <c r="V2893" s="7">
        <v>1526087</v>
      </c>
      <c r="W2893" s="7">
        <v>934842</v>
      </c>
      <c r="X2893" s="7">
        <v>674475</v>
      </c>
      <c r="Y2893" s="7">
        <v>770181</v>
      </c>
      <c r="Z2893" s="7">
        <v>897810</v>
      </c>
      <c r="AA2893" s="7">
        <v>1072054</v>
      </c>
      <c r="AB2893" s="8">
        <v>72.37</v>
      </c>
      <c r="AC2893" s="5">
        <v>73.802000000000007</v>
      </c>
      <c r="AD2893" s="5">
        <v>13.013</v>
      </c>
      <c r="AE2893" s="8">
        <v>4.008</v>
      </c>
      <c r="AF2893" s="7">
        <v>10651000</v>
      </c>
      <c r="AG2893" s="7">
        <v>10651000</v>
      </c>
      <c r="AH2893" s="7">
        <v>10776000</v>
      </c>
      <c r="AI2893" s="5">
        <v>79.92</v>
      </c>
      <c r="AJ2893" s="7">
        <v>182</v>
      </c>
      <c r="AK2893" s="7">
        <v>8513036</v>
      </c>
      <c r="AL2893" s="6">
        <v>151.44691</v>
      </c>
      <c r="AM2893" s="7">
        <v>9396001</v>
      </c>
      <c r="AN2893" s="8">
        <v>88.2102</v>
      </c>
    </row>
    <row r="2894" spans="1:40" x14ac:dyDescent="0.3">
      <c r="A2894" s="4" t="s">
        <v>2943</v>
      </c>
      <c r="B2894" s="2">
        <v>5121599</v>
      </c>
      <c r="C2894" s="1" t="s">
        <v>54</v>
      </c>
      <c r="D2894" s="5">
        <v>296.54545625999998</v>
      </c>
      <c r="E2894" s="6">
        <v>169.87045599999999</v>
      </c>
      <c r="F2894" s="6" t="s">
        <v>42</v>
      </c>
      <c r="G2894" s="5">
        <v>-9.8000000000000004E-2</v>
      </c>
      <c r="H2894" s="5" t="s">
        <v>799</v>
      </c>
      <c r="I2894" s="5">
        <v>-9.8000000000000004E-2</v>
      </c>
      <c r="J2894" s="5" t="s">
        <v>799</v>
      </c>
      <c r="K2894" s="5">
        <v>2.1152388200000001</v>
      </c>
      <c r="L2894" s="5">
        <v>2.01735358</v>
      </c>
      <c r="M2894" s="5" t="s">
        <v>799</v>
      </c>
      <c r="N2894" s="5" t="s">
        <v>42</v>
      </c>
      <c r="O2894" s="5" t="s">
        <v>42</v>
      </c>
      <c r="P2894" s="5">
        <v>2.6906340000000002</v>
      </c>
      <c r="Q2894" s="5" t="s">
        <v>799</v>
      </c>
      <c r="R2894" s="5">
        <v>-5.6946180000000002</v>
      </c>
      <c r="S2894" s="1" t="s">
        <v>49</v>
      </c>
      <c r="T2894" s="7">
        <v>84161</v>
      </c>
      <c r="U2894" s="7">
        <v>90715</v>
      </c>
      <c r="V2894" s="7">
        <v>70684</v>
      </c>
      <c r="W2894" s="7">
        <v>56910</v>
      </c>
      <c r="X2894" s="7">
        <v>63134</v>
      </c>
      <c r="Y2894" s="7">
        <v>61262</v>
      </c>
      <c r="Z2894" s="7">
        <v>71840</v>
      </c>
      <c r="AA2894" s="7">
        <v>84161</v>
      </c>
      <c r="AB2894" s="8">
        <v>62.49</v>
      </c>
      <c r="AC2894" s="5">
        <v>59.762999999999998</v>
      </c>
      <c r="AD2894" s="5">
        <v>-30.044</v>
      </c>
      <c r="AE2894" s="5">
        <v>-50.335999999999999</v>
      </c>
      <c r="AF2894" s="7">
        <v>106288694</v>
      </c>
      <c r="AG2894" s="7">
        <v>105574104</v>
      </c>
      <c r="AH2894" s="7">
        <v>102216654</v>
      </c>
      <c r="AI2894" s="8">
        <v>31.3</v>
      </c>
      <c r="AJ2894" s="7">
        <v>44</v>
      </c>
      <c r="AK2894" s="7">
        <v>33268231</v>
      </c>
      <c r="AL2894" s="6">
        <v>92.818364000000003</v>
      </c>
      <c r="AM2894" s="7">
        <v>88863541</v>
      </c>
      <c r="AN2894" s="5">
        <v>83.605829999999997</v>
      </c>
    </row>
    <row r="2895" spans="1:40" x14ac:dyDescent="0.3">
      <c r="A2895" s="4" t="s">
        <v>2944</v>
      </c>
      <c r="B2895" s="2">
        <v>7114296</v>
      </c>
      <c r="C2895" s="1" t="s">
        <v>41</v>
      </c>
      <c r="D2895" s="5">
        <v>386.02961166</v>
      </c>
      <c r="E2895" s="6">
        <v>262.82661100000001</v>
      </c>
      <c r="F2895" s="6" t="s">
        <v>42</v>
      </c>
      <c r="G2895" s="5">
        <v>-0.125</v>
      </c>
      <c r="H2895" s="5" t="s">
        <v>799</v>
      </c>
      <c r="I2895" s="5">
        <v>-0.125</v>
      </c>
      <c r="J2895" s="5" t="s">
        <v>799</v>
      </c>
      <c r="K2895" s="5">
        <v>0.87885009999999997</v>
      </c>
      <c r="L2895" s="5">
        <v>0.87489779000000001</v>
      </c>
      <c r="M2895" s="5" t="s">
        <v>799</v>
      </c>
      <c r="N2895" s="5" t="s">
        <v>42</v>
      </c>
      <c r="O2895" s="5" t="s">
        <v>42</v>
      </c>
      <c r="P2895" s="5">
        <v>14.580418</v>
      </c>
      <c r="Q2895" s="5" t="s">
        <v>799</v>
      </c>
      <c r="R2895" s="5">
        <v>-2.9658039999999999</v>
      </c>
      <c r="S2895" s="1" t="s">
        <v>49</v>
      </c>
      <c r="T2895" s="7">
        <v>17410</v>
      </c>
      <c r="U2895" s="7">
        <v>11789</v>
      </c>
      <c r="V2895" s="7">
        <v>2712</v>
      </c>
      <c r="W2895" s="7">
        <v>2103</v>
      </c>
      <c r="X2895" s="7">
        <v>18026</v>
      </c>
      <c r="Y2895" s="7">
        <v>19740</v>
      </c>
      <c r="Z2895" s="7">
        <v>19571</v>
      </c>
      <c r="AA2895" s="7">
        <v>17410</v>
      </c>
      <c r="AB2895" s="5">
        <v>-59.281999999999996</v>
      </c>
      <c r="AC2895" s="5">
        <v>-33.567999999999998</v>
      </c>
      <c r="AD2895" s="5" t="s">
        <v>799</v>
      </c>
      <c r="AE2895" s="5" t="s">
        <v>799</v>
      </c>
      <c r="AF2895" s="7">
        <v>179633575</v>
      </c>
      <c r="AG2895" s="7">
        <v>178640611</v>
      </c>
      <c r="AH2895" s="7">
        <v>178417397</v>
      </c>
      <c r="AI2895" s="5">
        <v>26.63</v>
      </c>
      <c r="AJ2895" s="7">
        <v>170</v>
      </c>
      <c r="AK2895" s="7">
        <v>48032742</v>
      </c>
      <c r="AL2895" s="6">
        <v>102.79006699999999</v>
      </c>
      <c r="AM2895" s="7">
        <v>151547663</v>
      </c>
      <c r="AN2895" s="5">
        <v>84.012209999999996</v>
      </c>
    </row>
    <row r="2896" spans="1:40" x14ac:dyDescent="0.3">
      <c r="A2896" s="4" t="s">
        <v>2945</v>
      </c>
      <c r="B2896" s="2">
        <v>103678</v>
      </c>
      <c r="C2896" s="1" t="s">
        <v>41</v>
      </c>
      <c r="D2896" s="5">
        <v>207.48869239999999</v>
      </c>
      <c r="E2896" s="6">
        <v>2485.3316920000002</v>
      </c>
      <c r="F2896" s="6">
        <v>444.53569199999998</v>
      </c>
      <c r="G2896" s="5">
        <v>0.37</v>
      </c>
      <c r="H2896" s="5">
        <v>5.5260049999999996</v>
      </c>
      <c r="I2896" s="5">
        <v>0.37</v>
      </c>
      <c r="J2896" s="5">
        <v>5.5260049999999996</v>
      </c>
      <c r="K2896" s="5">
        <v>1.08104983</v>
      </c>
      <c r="L2896" s="5">
        <v>0.57298689000000003</v>
      </c>
      <c r="M2896" s="5">
        <v>1.9784170000000001</v>
      </c>
      <c r="N2896" s="5" t="s">
        <v>42</v>
      </c>
      <c r="O2896" s="5" t="s">
        <v>42</v>
      </c>
      <c r="P2896" s="5">
        <v>8.4749269999999992</v>
      </c>
      <c r="Q2896" s="5">
        <v>16.199739999999998</v>
      </c>
      <c r="R2896" s="5">
        <v>16.199739999999998</v>
      </c>
      <c r="S2896" s="1" t="s">
        <v>49</v>
      </c>
      <c r="T2896" s="7">
        <v>264056</v>
      </c>
      <c r="U2896" s="7">
        <v>206804</v>
      </c>
      <c r="V2896" s="7">
        <v>191498</v>
      </c>
      <c r="W2896" s="7">
        <v>163549</v>
      </c>
      <c r="X2896" s="7">
        <v>293257</v>
      </c>
      <c r="Y2896" s="7">
        <v>286466</v>
      </c>
      <c r="Z2896" s="7">
        <v>278351</v>
      </c>
      <c r="AA2896" s="7">
        <v>264056</v>
      </c>
      <c r="AB2896" s="5">
        <v>85.680999999999997</v>
      </c>
      <c r="AC2896" s="5">
        <v>77.257000000000005</v>
      </c>
      <c r="AD2896" s="5">
        <v>57.231999999999999</v>
      </c>
      <c r="AE2896" s="5">
        <v>51.415999999999997</v>
      </c>
      <c r="AF2896" s="7">
        <v>22207833</v>
      </c>
      <c r="AG2896" s="7">
        <v>22324325</v>
      </c>
      <c r="AH2896" s="7">
        <v>22446123</v>
      </c>
      <c r="AI2896" s="5">
        <v>32.32</v>
      </c>
      <c r="AJ2896" s="7">
        <v>99</v>
      </c>
      <c r="AK2896" s="7">
        <v>7172258</v>
      </c>
      <c r="AL2896" s="6">
        <v>67.060612000000006</v>
      </c>
      <c r="AM2896" s="7">
        <v>16030420</v>
      </c>
      <c r="AN2896" s="8">
        <v>72.237399999999994</v>
      </c>
    </row>
    <row r="2897" spans="1:40" x14ac:dyDescent="0.3">
      <c r="A2897" s="4" t="s">
        <v>2946</v>
      </c>
      <c r="B2897" s="2">
        <v>4087275</v>
      </c>
      <c r="C2897" s="1" t="s">
        <v>41</v>
      </c>
      <c r="D2897" s="5">
        <v>198.74136235</v>
      </c>
      <c r="E2897" s="6" t="s">
        <v>42</v>
      </c>
      <c r="F2897" s="6">
        <v>220.10736199999997</v>
      </c>
      <c r="G2897" s="5">
        <v>-7.0000000000000007E-2</v>
      </c>
      <c r="H2897" s="5">
        <v>195.90909090909099</v>
      </c>
      <c r="I2897" s="5">
        <v>-7.0000000000000007E-2</v>
      </c>
      <c r="J2897" s="5">
        <v>195.90909090909099</v>
      </c>
      <c r="K2897" s="5">
        <v>1.24882723021673</v>
      </c>
      <c r="L2897" s="5">
        <v>1.23935655627196</v>
      </c>
      <c r="M2897" s="5" t="s">
        <v>799</v>
      </c>
      <c r="N2897" s="5" t="s">
        <v>42</v>
      </c>
      <c r="O2897" s="5" t="s">
        <v>42</v>
      </c>
      <c r="P2897" s="5" t="s">
        <v>42</v>
      </c>
      <c r="Q2897" s="5" t="s">
        <v>42</v>
      </c>
      <c r="R2897" s="5" t="s">
        <v>42</v>
      </c>
      <c r="S2897" s="1" t="s">
        <v>49</v>
      </c>
      <c r="T2897" s="7">
        <v>43316</v>
      </c>
      <c r="U2897" s="7">
        <v>51600</v>
      </c>
      <c r="V2897" s="7">
        <v>48680</v>
      </c>
      <c r="W2897" s="7">
        <v>44911</v>
      </c>
      <c r="X2897" s="7">
        <v>38369</v>
      </c>
      <c r="Y2897" s="7">
        <v>39618</v>
      </c>
      <c r="Z2897" s="7">
        <v>41082</v>
      </c>
      <c r="AA2897" s="7">
        <v>43316</v>
      </c>
      <c r="AB2897" s="5" t="s">
        <v>42</v>
      </c>
      <c r="AC2897" s="5" t="s">
        <v>42</v>
      </c>
      <c r="AD2897" s="5" t="s">
        <v>42</v>
      </c>
      <c r="AE2897" s="5" t="s">
        <v>42</v>
      </c>
      <c r="AF2897" s="7">
        <v>9213969</v>
      </c>
      <c r="AG2897" s="7">
        <v>9179825</v>
      </c>
      <c r="AH2897" s="7">
        <v>9179510</v>
      </c>
      <c r="AI2897" s="5">
        <v>34.409999999999997</v>
      </c>
      <c r="AJ2897" s="7">
        <v>80</v>
      </c>
      <c r="AK2897" s="7">
        <v>3173757</v>
      </c>
      <c r="AL2897" s="6">
        <v>68.394463000000002</v>
      </c>
      <c r="AM2897" s="7">
        <v>6080570</v>
      </c>
      <c r="AN2897" s="5">
        <v>65.933070000000001</v>
      </c>
    </row>
    <row r="2898" spans="1:40" x14ac:dyDescent="0.3">
      <c r="A2898" s="4" t="s">
        <v>2947</v>
      </c>
      <c r="B2898" s="2">
        <v>4980070</v>
      </c>
      <c r="C2898" s="1" t="s">
        <v>54</v>
      </c>
      <c r="D2898" s="5">
        <v>179.90995255999999</v>
      </c>
      <c r="E2898" s="6">
        <v>178.81025199999999</v>
      </c>
      <c r="F2898" s="6" t="s">
        <v>42</v>
      </c>
      <c r="G2898" s="5" t="s">
        <v>42</v>
      </c>
      <c r="H2898" s="5">
        <v>20.423279999999998</v>
      </c>
      <c r="I2898" s="5" t="s">
        <v>42</v>
      </c>
      <c r="J2898" s="5">
        <v>20.423279999999998</v>
      </c>
      <c r="K2898" s="5">
        <v>67.719298250000008</v>
      </c>
      <c r="L2898" s="5">
        <v>67.719298250000008</v>
      </c>
      <c r="M2898" s="5" t="s">
        <v>42</v>
      </c>
      <c r="N2898" s="5" t="s">
        <v>42</v>
      </c>
      <c r="O2898" s="5" t="s">
        <v>42</v>
      </c>
      <c r="P2898" s="5">
        <v>16.208922000000001</v>
      </c>
      <c r="Q2898" s="5" t="s">
        <v>42</v>
      </c>
      <c r="R2898" s="5" t="s">
        <v>42</v>
      </c>
      <c r="S2898" s="1" t="s">
        <v>49</v>
      </c>
      <c r="T2898" s="7">
        <v>53387.438999999998</v>
      </c>
      <c r="U2898" s="7">
        <v>79066.171000000002</v>
      </c>
      <c r="V2898" s="7">
        <v>37624.762000000002</v>
      </c>
      <c r="W2898" s="7">
        <v>8850.52</v>
      </c>
      <c r="X2898" s="7">
        <v>11031.593999999999</v>
      </c>
      <c r="Y2898" s="7">
        <v>15352.944</v>
      </c>
      <c r="Z2898" s="7">
        <v>22042.513999999999</v>
      </c>
      <c r="AA2898" s="7">
        <v>53387.438999999998</v>
      </c>
      <c r="AB2898" s="8">
        <v>100</v>
      </c>
      <c r="AC2898" s="8">
        <v>100</v>
      </c>
      <c r="AD2898" s="5" t="s">
        <v>42</v>
      </c>
      <c r="AE2898" s="5" t="s">
        <v>42</v>
      </c>
      <c r="AF2898" s="7">
        <v>46608796</v>
      </c>
      <c r="AG2898" s="7">
        <v>46608796</v>
      </c>
      <c r="AH2898" s="7">
        <v>46608796</v>
      </c>
      <c r="AI2898" s="8">
        <v>15.4</v>
      </c>
      <c r="AJ2898" s="7">
        <v>82</v>
      </c>
      <c r="AK2898" s="7">
        <v>7177353</v>
      </c>
      <c r="AL2898" s="6">
        <v>27.704581999999998</v>
      </c>
      <c r="AM2898" s="7" t="s">
        <v>42</v>
      </c>
      <c r="AN2898" s="5" t="s">
        <v>42</v>
      </c>
    </row>
    <row r="2899" spans="1:40" x14ac:dyDescent="0.3">
      <c r="A2899" s="4" t="s">
        <v>2948</v>
      </c>
      <c r="B2899" s="2">
        <v>4686026</v>
      </c>
      <c r="C2899" s="1" t="s">
        <v>41</v>
      </c>
      <c r="D2899" s="5">
        <v>158.97471166</v>
      </c>
      <c r="E2899" s="6">
        <v>440.20871099999999</v>
      </c>
      <c r="F2899" s="6">
        <v>440.20871200000005</v>
      </c>
      <c r="G2899" s="5">
        <v>-0.05</v>
      </c>
      <c r="H2899" s="5">
        <v>140.42857142857099</v>
      </c>
      <c r="I2899" s="5">
        <v>-0.05</v>
      </c>
      <c r="J2899" s="5">
        <v>140.42857142857099</v>
      </c>
      <c r="K2899" s="5">
        <v>0.80955944736131702</v>
      </c>
      <c r="L2899" s="5">
        <v>0.80955944736131702</v>
      </c>
      <c r="M2899" s="5" t="s">
        <v>799</v>
      </c>
      <c r="N2899" s="5" t="s">
        <v>42</v>
      </c>
      <c r="O2899" s="5" t="s">
        <v>42</v>
      </c>
      <c r="P2899" s="5">
        <v>9.1411160000000002</v>
      </c>
      <c r="Q2899" s="5">
        <v>140.50708900000001</v>
      </c>
      <c r="R2899" s="5">
        <v>142.78582927667901</v>
      </c>
      <c r="S2899" s="1" t="s">
        <v>49</v>
      </c>
      <c r="T2899" s="7">
        <v>19247</v>
      </c>
      <c r="U2899" s="7">
        <v>38588</v>
      </c>
      <c r="V2899" s="7">
        <v>28274</v>
      </c>
      <c r="W2899" s="7">
        <v>44517</v>
      </c>
      <c r="X2899" s="7">
        <v>49165</v>
      </c>
      <c r="Y2899" s="7">
        <v>44248</v>
      </c>
      <c r="Z2899" s="7">
        <v>39643</v>
      </c>
      <c r="AA2899" s="7">
        <v>19247</v>
      </c>
      <c r="AB2899" s="5">
        <v>14.349</v>
      </c>
      <c r="AC2899" s="5">
        <v>31.920999999999999</v>
      </c>
      <c r="AD2899" s="5">
        <v>-73.474000000000004</v>
      </c>
      <c r="AE2899" s="8">
        <v>1.0549999999999999</v>
      </c>
      <c r="AF2899" s="7">
        <v>8086000</v>
      </c>
      <c r="AG2899" s="7">
        <v>8077000</v>
      </c>
      <c r="AH2899" s="7">
        <v>8006000</v>
      </c>
      <c r="AI2899" s="5">
        <v>37.89</v>
      </c>
      <c r="AJ2899" s="7">
        <v>66</v>
      </c>
      <c r="AK2899" s="7">
        <v>3063874</v>
      </c>
      <c r="AL2899" s="6">
        <v>60.235762000000001</v>
      </c>
      <c r="AM2899" s="7">
        <v>5568816</v>
      </c>
      <c r="AN2899" s="5">
        <v>68.868139999999997</v>
      </c>
    </row>
    <row r="2900" spans="1:40" x14ac:dyDescent="0.3">
      <c r="A2900" s="4" t="s">
        <v>2949</v>
      </c>
      <c r="B2900" s="2">
        <v>100460578</v>
      </c>
      <c r="C2900" s="1" t="s">
        <v>41</v>
      </c>
      <c r="D2900" s="5">
        <v>149.0905338</v>
      </c>
      <c r="E2900" s="6">
        <v>204.13753299999999</v>
      </c>
      <c r="F2900" s="6" t="s">
        <v>42</v>
      </c>
      <c r="G2900" s="5">
        <v>-0.19</v>
      </c>
      <c r="H2900" s="5" t="s">
        <v>799</v>
      </c>
      <c r="I2900" s="5">
        <v>-0.19</v>
      </c>
      <c r="J2900" s="5" t="s">
        <v>799</v>
      </c>
      <c r="K2900" s="5">
        <v>0.67053364000000004</v>
      </c>
      <c r="L2900" s="5">
        <v>0.65266486000000001</v>
      </c>
      <c r="M2900" s="5" t="s">
        <v>799</v>
      </c>
      <c r="N2900" s="5" t="s">
        <v>42</v>
      </c>
      <c r="O2900" s="5" t="s">
        <v>42</v>
      </c>
      <c r="P2900" s="5">
        <v>4.4747380000000003</v>
      </c>
      <c r="Q2900" s="5" t="s">
        <v>799</v>
      </c>
      <c r="R2900" s="5">
        <v>-2.000397</v>
      </c>
      <c r="S2900" s="1" t="s">
        <v>49</v>
      </c>
      <c r="T2900" s="7">
        <v>100387</v>
      </c>
      <c r="U2900" s="7">
        <v>91496</v>
      </c>
      <c r="V2900" s="7">
        <v>54522</v>
      </c>
      <c r="W2900" s="7">
        <v>248122</v>
      </c>
      <c r="X2900" s="7">
        <v>45620</v>
      </c>
      <c r="Y2900" s="7">
        <v>44120</v>
      </c>
      <c r="Z2900" s="7">
        <v>71201</v>
      </c>
      <c r="AA2900" s="7">
        <v>100387</v>
      </c>
      <c r="AB2900" s="5">
        <v>-146.721</v>
      </c>
      <c r="AC2900" s="5">
        <v>-198.87799999999999</v>
      </c>
      <c r="AD2900" s="5">
        <v>-205.62200000000001</v>
      </c>
      <c r="AE2900" s="8">
        <v>-293.42</v>
      </c>
      <c r="AF2900" s="7">
        <v>51512000</v>
      </c>
      <c r="AG2900" s="7">
        <v>51493000</v>
      </c>
      <c r="AH2900" s="7">
        <v>50616000</v>
      </c>
      <c r="AI2900" s="5">
        <v>76.69</v>
      </c>
      <c r="AJ2900" s="7">
        <v>152</v>
      </c>
      <c r="AK2900" s="7">
        <v>39561375</v>
      </c>
      <c r="AL2900" s="6">
        <v>114.332373</v>
      </c>
      <c r="AM2900" s="7">
        <v>44140815</v>
      </c>
      <c r="AN2900" s="5">
        <v>85.563419999999994</v>
      </c>
    </row>
    <row r="2901" spans="1:40" x14ac:dyDescent="0.3">
      <c r="A2901" s="4" t="s">
        <v>2950</v>
      </c>
      <c r="B2901" s="2">
        <v>3009693</v>
      </c>
      <c r="C2901" s="1" t="s">
        <v>41</v>
      </c>
      <c r="D2901" s="5">
        <v>194.49059811999999</v>
      </c>
      <c r="E2901" s="6">
        <v>288.91659800000002</v>
      </c>
      <c r="F2901" s="6" t="s">
        <v>42</v>
      </c>
      <c r="G2901" s="5">
        <v>-2.3769999999999998</v>
      </c>
      <c r="H2901" s="5">
        <v>28</v>
      </c>
      <c r="I2901" s="5">
        <v>-2.3769999999999998</v>
      </c>
      <c r="J2901" s="5">
        <v>28</v>
      </c>
      <c r="K2901" s="5">
        <v>0.78090042999999998</v>
      </c>
      <c r="L2901" s="5">
        <v>0.7739270399999999</v>
      </c>
      <c r="M2901" s="5" t="s">
        <v>799</v>
      </c>
      <c r="N2901" s="5" t="s">
        <v>42</v>
      </c>
      <c r="O2901" s="5" t="s">
        <v>42</v>
      </c>
      <c r="P2901" s="5">
        <v>6.1942110000000001</v>
      </c>
      <c r="Q2901" s="5" t="s">
        <v>799</v>
      </c>
      <c r="R2901" s="5">
        <v>-68.838836999999998</v>
      </c>
      <c r="S2901" s="1" t="s">
        <v>43</v>
      </c>
      <c r="T2901" s="7">
        <v>46643</v>
      </c>
      <c r="U2901" s="7">
        <v>39846</v>
      </c>
      <c r="V2901" s="7">
        <v>91947</v>
      </c>
      <c r="W2901" s="7">
        <v>108564</v>
      </c>
      <c r="X2901" s="7">
        <v>46643</v>
      </c>
      <c r="Y2901" s="7">
        <v>46388</v>
      </c>
      <c r="Z2901" s="7">
        <v>40062</v>
      </c>
      <c r="AA2901" s="7">
        <v>43243</v>
      </c>
      <c r="AB2901" s="8">
        <v>-17.760000000000002</v>
      </c>
      <c r="AC2901" s="8">
        <v>-17.760000000000002</v>
      </c>
      <c r="AD2901" s="5">
        <v>-9.3149999999999995</v>
      </c>
      <c r="AE2901" s="5">
        <v>-9.3149999999999995</v>
      </c>
      <c r="AF2901" s="7">
        <v>7628639</v>
      </c>
      <c r="AG2901" s="7">
        <v>7624185</v>
      </c>
      <c r="AH2901" s="7">
        <v>7610551</v>
      </c>
      <c r="AI2901" s="5">
        <v>56.75</v>
      </c>
      <c r="AJ2901" s="7">
        <v>112</v>
      </c>
      <c r="AK2901" s="7">
        <v>4331906</v>
      </c>
      <c r="AL2901" s="6">
        <v>110.376964</v>
      </c>
      <c r="AM2901" s="7">
        <v>5418286</v>
      </c>
      <c r="AN2901" s="5">
        <v>70.984369999999998</v>
      </c>
    </row>
    <row r="2902" spans="1:40" x14ac:dyDescent="0.3">
      <c r="A2902" s="4" t="s">
        <v>2951</v>
      </c>
      <c r="B2902" s="2">
        <v>4980580</v>
      </c>
      <c r="C2902" s="1" t="s">
        <v>54</v>
      </c>
      <c r="D2902" s="5">
        <v>189.01330324</v>
      </c>
      <c r="E2902" s="6">
        <v>1149.443303</v>
      </c>
      <c r="F2902" s="6" t="s">
        <v>42</v>
      </c>
      <c r="G2902" s="5">
        <v>-0.108</v>
      </c>
      <c r="H2902" s="5" t="s">
        <v>799</v>
      </c>
      <c r="I2902" s="5">
        <v>-0.108</v>
      </c>
      <c r="J2902" s="5" t="s">
        <v>799</v>
      </c>
      <c r="K2902" s="5">
        <v>0.37341247999999999</v>
      </c>
      <c r="L2902" s="5">
        <v>0.37341247999999999</v>
      </c>
      <c r="M2902" s="5">
        <v>1.542629</v>
      </c>
      <c r="N2902" s="5" t="s">
        <v>42</v>
      </c>
      <c r="O2902" s="5" t="s">
        <v>42</v>
      </c>
      <c r="P2902" s="5">
        <v>3.8341620000000001</v>
      </c>
      <c r="Q2902" s="5">
        <v>6.6765600000000003</v>
      </c>
      <c r="R2902" s="5">
        <v>6.6765600000000003</v>
      </c>
      <c r="S2902" s="1" t="s">
        <v>49</v>
      </c>
      <c r="T2902" s="7">
        <v>287876</v>
      </c>
      <c r="U2902" s="7">
        <v>267827</v>
      </c>
      <c r="V2902" s="7">
        <v>269679</v>
      </c>
      <c r="W2902" s="7">
        <v>279222</v>
      </c>
      <c r="X2902" s="7">
        <v>299790</v>
      </c>
      <c r="Y2902" s="7">
        <v>296181</v>
      </c>
      <c r="Z2902" s="7">
        <v>294239</v>
      </c>
      <c r="AA2902" s="7">
        <v>287876</v>
      </c>
      <c r="AB2902" s="5">
        <v>65.649000000000001</v>
      </c>
      <c r="AC2902" s="5">
        <v>62.892000000000003</v>
      </c>
      <c r="AD2902" s="5">
        <v>59.387999999999998</v>
      </c>
      <c r="AE2902" s="5">
        <v>57.027000000000001</v>
      </c>
      <c r="AF2902" s="7">
        <v>34936966</v>
      </c>
      <c r="AG2902" s="7">
        <v>34937764</v>
      </c>
      <c r="AH2902" s="7">
        <v>34936966</v>
      </c>
      <c r="AI2902" s="5">
        <v>25.77</v>
      </c>
      <c r="AJ2902" s="7">
        <v>47</v>
      </c>
      <c r="AK2902" s="7">
        <v>9002783</v>
      </c>
      <c r="AL2902" s="6">
        <v>48.705055999999999</v>
      </c>
      <c r="AM2902" s="7">
        <v>34045081</v>
      </c>
      <c r="AN2902" s="5">
        <v>97.444929999999999</v>
      </c>
    </row>
    <row r="2903" spans="1:40" x14ac:dyDescent="0.3">
      <c r="A2903" s="4" t="s">
        <v>2952</v>
      </c>
      <c r="B2903" s="2">
        <v>5733898</v>
      </c>
      <c r="C2903" s="1" t="s">
        <v>54</v>
      </c>
      <c r="D2903" s="5">
        <v>189.76557131999999</v>
      </c>
      <c r="E2903" s="6">
        <v>224.79906099999999</v>
      </c>
      <c r="F2903" s="6" t="s">
        <v>42</v>
      </c>
      <c r="G2903" s="5">
        <v>0.151</v>
      </c>
      <c r="H2903" s="5">
        <v>9.7632580000000004</v>
      </c>
      <c r="I2903" s="5">
        <v>0.151</v>
      </c>
      <c r="J2903" s="5">
        <v>9.7632580000000004</v>
      </c>
      <c r="K2903" s="5">
        <v>0.84640012999999992</v>
      </c>
      <c r="L2903" s="5">
        <v>0.84640012999999992</v>
      </c>
      <c r="M2903" s="5">
        <v>14.500703</v>
      </c>
      <c r="N2903" s="5" t="s">
        <v>42</v>
      </c>
      <c r="O2903" s="5" t="s">
        <v>42</v>
      </c>
      <c r="P2903" s="5">
        <v>14.830624</v>
      </c>
      <c r="Q2903" s="5" t="s">
        <v>42</v>
      </c>
      <c r="R2903" s="5" t="s">
        <v>42</v>
      </c>
      <c r="S2903" s="1" t="s">
        <v>315</v>
      </c>
      <c r="T2903" s="7">
        <v>15241.045</v>
      </c>
      <c r="U2903" s="7">
        <v>15536.674000000001</v>
      </c>
      <c r="V2903" s="7">
        <v>16082.362999999999</v>
      </c>
      <c r="W2903" s="7">
        <v>17019.440999999999</v>
      </c>
      <c r="X2903" s="7">
        <v>15157.761</v>
      </c>
      <c r="Y2903" s="7">
        <v>15199.403</v>
      </c>
      <c r="Z2903" s="7">
        <v>15241.045</v>
      </c>
      <c r="AA2903" s="7">
        <v>15285.196</v>
      </c>
      <c r="AB2903" s="8">
        <v>100</v>
      </c>
      <c r="AC2903" s="8">
        <v>100</v>
      </c>
      <c r="AD2903" s="5" t="s">
        <v>42</v>
      </c>
      <c r="AE2903" s="5" t="s">
        <v>42</v>
      </c>
      <c r="AF2903" s="7">
        <v>18405973</v>
      </c>
      <c r="AG2903" s="7">
        <v>18405973</v>
      </c>
      <c r="AH2903" s="7">
        <v>18405973</v>
      </c>
      <c r="AI2903" s="8">
        <v>34.700000000000003</v>
      </c>
      <c r="AJ2903" s="7">
        <v>62</v>
      </c>
      <c r="AK2903" s="7">
        <v>6387585</v>
      </c>
      <c r="AL2903" s="6">
        <v>65.856001000000006</v>
      </c>
      <c r="AM2903" s="7" t="s">
        <v>42</v>
      </c>
      <c r="AN2903" s="5" t="s">
        <v>42</v>
      </c>
    </row>
    <row r="2904" spans="1:40" x14ac:dyDescent="0.3">
      <c r="A2904" s="4" t="s">
        <v>2953</v>
      </c>
      <c r="B2904" s="2">
        <v>9222438</v>
      </c>
      <c r="C2904" s="1" t="s">
        <v>41</v>
      </c>
      <c r="D2904" s="5">
        <v>163.71950928000001</v>
      </c>
      <c r="E2904" s="6">
        <v>-33.886490999999999</v>
      </c>
      <c r="F2904" s="6" t="s">
        <v>42</v>
      </c>
      <c r="G2904" s="5">
        <v>-0.38500000000000001</v>
      </c>
      <c r="H2904" s="5" t="s">
        <v>799</v>
      </c>
      <c r="I2904" s="5">
        <v>-0.38500000000000001</v>
      </c>
      <c r="J2904" s="5" t="s">
        <v>799</v>
      </c>
      <c r="K2904" s="5">
        <v>0.37995413999999994</v>
      </c>
      <c r="L2904" s="5">
        <v>0.37995413999999994</v>
      </c>
      <c r="M2904" s="5" t="s">
        <v>799</v>
      </c>
      <c r="N2904" s="5" t="s">
        <v>42</v>
      </c>
      <c r="O2904" s="5" t="s">
        <v>42</v>
      </c>
      <c r="P2904" s="5" t="s">
        <v>42</v>
      </c>
      <c r="Q2904" s="5">
        <v>0.31816800000000001</v>
      </c>
      <c r="R2904" s="5">
        <v>0.31816800000000001</v>
      </c>
      <c r="S2904" s="1" t="s">
        <v>49</v>
      </c>
      <c r="T2904" s="7" t="s">
        <v>42</v>
      </c>
      <c r="U2904" s="7" t="s">
        <v>42</v>
      </c>
      <c r="V2904" s="7" t="s">
        <v>42</v>
      </c>
      <c r="W2904" s="7" t="s">
        <v>42</v>
      </c>
      <c r="X2904" s="7" t="s">
        <v>42</v>
      </c>
      <c r="Y2904" s="7" t="s">
        <v>42</v>
      </c>
      <c r="Z2904" s="7" t="s">
        <v>42</v>
      </c>
      <c r="AA2904" s="7" t="s">
        <v>42</v>
      </c>
      <c r="AB2904" s="5" t="s">
        <v>42</v>
      </c>
      <c r="AC2904" s="5" t="s">
        <v>42</v>
      </c>
      <c r="AD2904" s="5" t="s">
        <v>42</v>
      </c>
      <c r="AE2904" s="5" t="s">
        <v>42</v>
      </c>
      <c r="AF2904" s="7">
        <v>70568754</v>
      </c>
      <c r="AG2904" s="7">
        <v>70558546</v>
      </c>
      <c r="AH2904" s="7">
        <v>49068234</v>
      </c>
      <c r="AI2904" s="5">
        <v>56.51</v>
      </c>
      <c r="AJ2904" s="7">
        <v>142</v>
      </c>
      <c r="AK2904" s="7">
        <v>39876841</v>
      </c>
      <c r="AL2904" s="6">
        <v>92.514270999999994</v>
      </c>
      <c r="AM2904" s="7">
        <v>40099334</v>
      </c>
      <c r="AN2904" s="5">
        <v>56.823070000000001</v>
      </c>
    </row>
    <row r="2905" spans="1:40" x14ac:dyDescent="0.3">
      <c r="A2905" s="4" t="s">
        <v>2954</v>
      </c>
      <c r="B2905" s="2">
        <v>5227669</v>
      </c>
      <c r="C2905" s="1" t="s">
        <v>41</v>
      </c>
      <c r="D2905" s="5">
        <v>179.16379448000001</v>
      </c>
      <c r="E2905" s="6">
        <v>95.884793999999999</v>
      </c>
      <c r="F2905" s="6" t="s">
        <v>42</v>
      </c>
      <c r="G2905" s="5">
        <v>-0.22</v>
      </c>
      <c r="H2905" s="5" t="s">
        <v>799</v>
      </c>
      <c r="I2905" s="5">
        <v>-0.22</v>
      </c>
      <c r="J2905" s="5" t="s">
        <v>799</v>
      </c>
      <c r="K2905" s="5">
        <v>1.8736730399999999</v>
      </c>
      <c r="L2905" s="5">
        <v>1.8736730399999999</v>
      </c>
      <c r="M2905" s="5" t="s">
        <v>799</v>
      </c>
      <c r="N2905" s="5" t="s">
        <v>42</v>
      </c>
      <c r="O2905" s="5" t="s">
        <v>42</v>
      </c>
      <c r="P2905" s="5">
        <v>1.205446</v>
      </c>
      <c r="Q2905" s="5" t="s">
        <v>799</v>
      </c>
      <c r="R2905" s="5">
        <v>-1.9916659999999999</v>
      </c>
      <c r="S2905" s="1" t="s">
        <v>49</v>
      </c>
      <c r="T2905" s="7">
        <v>81056</v>
      </c>
      <c r="U2905" s="7">
        <v>71331</v>
      </c>
      <c r="V2905" s="7">
        <v>48956</v>
      </c>
      <c r="W2905" s="7">
        <v>27640</v>
      </c>
      <c r="X2905" s="7">
        <v>79543</v>
      </c>
      <c r="Y2905" s="7">
        <v>79395</v>
      </c>
      <c r="Z2905" s="7">
        <v>81497</v>
      </c>
      <c r="AA2905" s="7">
        <v>81056</v>
      </c>
      <c r="AB2905" s="5">
        <v>85.341999999999999</v>
      </c>
      <c r="AC2905" s="8">
        <v>85.11</v>
      </c>
      <c r="AD2905" s="5">
        <v>-69.902000000000001</v>
      </c>
      <c r="AE2905" s="5">
        <v>-61.625</v>
      </c>
      <c r="AF2905" s="7">
        <v>50398148</v>
      </c>
      <c r="AG2905" s="7">
        <v>50136131</v>
      </c>
      <c r="AH2905" s="7">
        <v>48722219</v>
      </c>
      <c r="AI2905" s="5">
        <v>33.94</v>
      </c>
      <c r="AJ2905" s="7">
        <v>101</v>
      </c>
      <c r="AK2905" s="7">
        <v>17225346</v>
      </c>
      <c r="AL2905" s="6">
        <v>60.805470999999997</v>
      </c>
      <c r="AM2905" s="7">
        <v>31064178</v>
      </c>
      <c r="AN2905" s="5">
        <v>61.204639999999998</v>
      </c>
    </row>
    <row r="2906" spans="1:40" x14ac:dyDescent="0.3">
      <c r="A2906" s="4" t="s">
        <v>2955</v>
      </c>
      <c r="B2906" s="2">
        <v>4964156</v>
      </c>
      <c r="C2906" s="1" t="s">
        <v>41</v>
      </c>
      <c r="D2906" s="5">
        <v>201.32781199999999</v>
      </c>
      <c r="E2906" s="6">
        <v>180.83081200000001</v>
      </c>
      <c r="F2906" s="6" t="s">
        <v>42</v>
      </c>
      <c r="G2906" s="5">
        <v>4.1000000000000002E-2</v>
      </c>
      <c r="H2906" s="5" t="s">
        <v>799</v>
      </c>
      <c r="I2906" s="5">
        <v>4.1000000000000002E-2</v>
      </c>
      <c r="J2906" s="5" t="s">
        <v>799</v>
      </c>
      <c r="K2906" s="5">
        <v>1.27842206</v>
      </c>
      <c r="L2906" s="5">
        <v>1.26570834</v>
      </c>
      <c r="M2906" s="5">
        <v>95.238095000000001</v>
      </c>
      <c r="N2906" s="5" t="s">
        <v>42</v>
      </c>
      <c r="O2906" s="5" t="s">
        <v>42</v>
      </c>
      <c r="P2906" s="5">
        <v>0.91511699999999996</v>
      </c>
      <c r="Q2906" s="5">
        <v>33.869790999999999</v>
      </c>
      <c r="R2906" s="5">
        <v>33.869790999999999</v>
      </c>
      <c r="S2906" s="1" t="s">
        <v>63</v>
      </c>
      <c r="T2906" s="7">
        <v>196460</v>
      </c>
      <c r="U2906" s="7">
        <v>262658</v>
      </c>
      <c r="V2906" s="7">
        <v>224620</v>
      </c>
      <c r="W2906" s="7">
        <v>176937</v>
      </c>
      <c r="X2906" s="7">
        <v>197604</v>
      </c>
      <c r="Y2906" s="7">
        <v>196460</v>
      </c>
      <c r="Z2906" s="7">
        <v>207918</v>
      </c>
      <c r="AA2906" s="7">
        <v>225907</v>
      </c>
      <c r="AB2906" s="5">
        <v>30.523</v>
      </c>
      <c r="AC2906" s="5">
        <v>29.922000000000001</v>
      </c>
      <c r="AD2906" s="8">
        <v>2.4049999999999998</v>
      </c>
      <c r="AE2906" s="8">
        <v>1.8280000000000001</v>
      </c>
      <c r="AF2906" s="7">
        <v>14380238</v>
      </c>
      <c r="AG2906" s="7">
        <v>14303000</v>
      </c>
      <c r="AH2906" s="7">
        <v>14277000</v>
      </c>
      <c r="AI2906" s="5">
        <v>59.36</v>
      </c>
      <c r="AJ2906" s="7">
        <v>102</v>
      </c>
      <c r="AK2906" s="7">
        <v>8536815</v>
      </c>
      <c r="AL2906" s="6">
        <v>119.51541</v>
      </c>
      <c r="AM2906" s="7">
        <v>11916117</v>
      </c>
      <c r="AN2906" s="5">
        <v>82.862690000000001</v>
      </c>
    </row>
    <row r="2907" spans="1:40" x14ac:dyDescent="0.3">
      <c r="A2907" s="4" t="s">
        <v>2956</v>
      </c>
      <c r="B2907" s="2">
        <v>4222404</v>
      </c>
      <c r="C2907" s="1" t="s">
        <v>41</v>
      </c>
      <c r="D2907" s="5">
        <v>133.89634712</v>
      </c>
      <c r="E2907" s="6">
        <v>829.72734700000001</v>
      </c>
      <c r="F2907" s="6" t="s">
        <v>42</v>
      </c>
      <c r="G2907" s="5">
        <v>1.57</v>
      </c>
      <c r="H2907" s="5" t="s">
        <v>799</v>
      </c>
      <c r="I2907" s="5">
        <v>1.57</v>
      </c>
      <c r="J2907" s="5" t="s">
        <v>799</v>
      </c>
      <c r="K2907" s="5" t="s">
        <v>799</v>
      </c>
      <c r="L2907" s="5" t="s">
        <v>799</v>
      </c>
      <c r="M2907" s="5" t="s">
        <v>799</v>
      </c>
      <c r="N2907" s="5" t="s">
        <v>42</v>
      </c>
      <c r="O2907" s="5" t="s">
        <v>42</v>
      </c>
      <c r="P2907" s="5">
        <v>0.57911900000000005</v>
      </c>
      <c r="Q2907" s="5">
        <v>5.8700619999999999</v>
      </c>
      <c r="R2907" s="5">
        <v>5.8700619999999999</v>
      </c>
      <c r="S2907" s="1" t="s">
        <v>45</v>
      </c>
      <c r="T2907" s="7">
        <v>1602508</v>
      </c>
      <c r="U2907" s="7">
        <v>1708482</v>
      </c>
      <c r="V2907" s="7">
        <v>1915364</v>
      </c>
      <c r="W2907" s="7">
        <v>1522598</v>
      </c>
      <c r="X2907" s="7">
        <v>1432740</v>
      </c>
      <c r="Y2907" s="7">
        <v>1522802</v>
      </c>
      <c r="Z2907" s="7">
        <v>1548746</v>
      </c>
      <c r="AA2907" s="7">
        <v>1602508</v>
      </c>
      <c r="AB2907" s="5">
        <v>27.786000000000001</v>
      </c>
      <c r="AC2907" s="5">
        <v>30.835000000000001</v>
      </c>
      <c r="AD2907" s="5">
        <v>0.90700000000000003</v>
      </c>
      <c r="AE2907" s="8">
        <v>1.57</v>
      </c>
      <c r="AF2907" s="7">
        <v>12776000</v>
      </c>
      <c r="AG2907" s="7">
        <v>12718000</v>
      </c>
      <c r="AH2907" s="7">
        <v>12476000</v>
      </c>
      <c r="AI2907" s="5">
        <v>82.76</v>
      </c>
      <c r="AJ2907" s="7">
        <v>78</v>
      </c>
      <c r="AK2907" s="7">
        <v>10573669</v>
      </c>
      <c r="AL2907" s="6">
        <v>110.812051</v>
      </c>
      <c r="AM2907" s="7">
        <v>12237964</v>
      </c>
      <c r="AN2907" s="5">
        <v>95.785929999999993</v>
      </c>
    </row>
    <row r="2908" spans="1:40" x14ac:dyDescent="0.3">
      <c r="A2908" s="4" t="s">
        <v>2957</v>
      </c>
      <c r="B2908" s="2">
        <v>4281583</v>
      </c>
      <c r="C2908" s="1" t="s">
        <v>54</v>
      </c>
      <c r="D2908" s="5">
        <v>201.84703884000001</v>
      </c>
      <c r="E2908" s="6" t="s">
        <v>42</v>
      </c>
      <c r="F2908" s="6">
        <v>6709.9050390000002</v>
      </c>
      <c r="G2908" s="5">
        <v>0.4</v>
      </c>
      <c r="H2908" s="5">
        <v>3</v>
      </c>
      <c r="I2908" s="5">
        <v>0.4</v>
      </c>
      <c r="J2908" s="5">
        <v>3</v>
      </c>
      <c r="K2908" s="5">
        <v>0.646382564227444</v>
      </c>
      <c r="L2908" s="5">
        <v>0.646382564227444</v>
      </c>
      <c r="M2908" s="5">
        <v>6.2660096989599303</v>
      </c>
      <c r="N2908" s="5" t="s">
        <v>42</v>
      </c>
      <c r="O2908" s="5" t="s">
        <v>42</v>
      </c>
      <c r="P2908" s="5" t="s">
        <v>42</v>
      </c>
      <c r="Q2908" s="5" t="s">
        <v>42</v>
      </c>
      <c r="R2908" s="5">
        <v>16.9728355884168</v>
      </c>
      <c r="S2908" s="1" t="s">
        <v>49</v>
      </c>
      <c r="T2908" s="7">
        <v>62266</v>
      </c>
      <c r="U2908" s="7">
        <v>-10040</v>
      </c>
      <c r="V2908" s="7">
        <v>134873</v>
      </c>
      <c r="W2908" s="7">
        <v>-388119</v>
      </c>
      <c r="X2908" s="7">
        <v>80808</v>
      </c>
      <c r="Y2908" s="7">
        <v>67902</v>
      </c>
      <c r="Z2908" s="7">
        <v>70825</v>
      </c>
      <c r="AA2908" s="7">
        <v>62266</v>
      </c>
      <c r="AB2908" s="8">
        <v>84.17</v>
      </c>
      <c r="AC2908" s="5">
        <v>85.460999999999999</v>
      </c>
      <c r="AD2908" s="5" t="s">
        <v>42</v>
      </c>
      <c r="AE2908" s="5" t="s">
        <v>42</v>
      </c>
      <c r="AF2908" s="7">
        <v>29493000</v>
      </c>
      <c r="AG2908" s="7">
        <v>29474000</v>
      </c>
      <c r="AH2908" s="7">
        <v>20219000</v>
      </c>
      <c r="AI2908" s="5">
        <v>40.01</v>
      </c>
      <c r="AJ2908" s="7">
        <v>116</v>
      </c>
      <c r="AK2908" s="7">
        <v>11805540</v>
      </c>
      <c r="AL2908" s="6">
        <v>80.749893</v>
      </c>
      <c r="AM2908" s="7">
        <v>28436343</v>
      </c>
      <c r="AN2908" s="5">
        <v>96.362369999999999</v>
      </c>
    </row>
    <row r="2909" spans="1:40" x14ac:dyDescent="0.3">
      <c r="A2909" s="4" t="s">
        <v>2958</v>
      </c>
      <c r="B2909" s="2">
        <v>4748040</v>
      </c>
      <c r="C2909" s="1" t="s">
        <v>54</v>
      </c>
      <c r="D2909" s="5">
        <v>166.38909442319999</v>
      </c>
      <c r="E2909" s="6">
        <v>62.575094</v>
      </c>
      <c r="F2909" s="6" t="s">
        <v>42</v>
      </c>
      <c r="G2909" s="5">
        <v>-0.1</v>
      </c>
      <c r="H2909" s="5" t="s">
        <v>799</v>
      </c>
      <c r="I2909" s="5">
        <v>-0.1</v>
      </c>
      <c r="J2909" s="5" t="s">
        <v>799</v>
      </c>
      <c r="K2909" s="5">
        <v>1.5412671199999999</v>
      </c>
      <c r="L2909" s="5">
        <v>0.70706990999999997</v>
      </c>
      <c r="M2909" s="5" t="s">
        <v>799</v>
      </c>
      <c r="N2909" s="5" t="s">
        <v>42</v>
      </c>
      <c r="O2909" s="5" t="s">
        <v>42</v>
      </c>
      <c r="P2909" s="5">
        <v>0.78415900000000005</v>
      </c>
      <c r="Q2909" s="5" t="s">
        <v>799</v>
      </c>
      <c r="R2909" s="5">
        <v>-0.794937</v>
      </c>
      <c r="S2909" s="1" t="s">
        <v>49</v>
      </c>
      <c r="T2909" s="7">
        <v>69821</v>
      </c>
      <c r="U2909" s="7">
        <v>69383</v>
      </c>
      <c r="V2909" s="7">
        <v>128056</v>
      </c>
      <c r="W2909" s="7">
        <v>51644</v>
      </c>
      <c r="X2909" s="7">
        <v>79799</v>
      </c>
      <c r="Y2909" s="7">
        <v>79146</v>
      </c>
      <c r="Z2909" s="7">
        <v>73584</v>
      </c>
      <c r="AA2909" s="7">
        <v>69821</v>
      </c>
      <c r="AB2909" s="5">
        <v>99.382999999999996</v>
      </c>
      <c r="AC2909" s="5">
        <v>99.325000000000003</v>
      </c>
      <c r="AD2909" s="5">
        <v>-124.169</v>
      </c>
      <c r="AE2909" s="5">
        <v>-103.044</v>
      </c>
      <c r="AF2909" s="7">
        <v>184163443</v>
      </c>
      <c r="AG2909" s="7">
        <v>182512881</v>
      </c>
      <c r="AH2909" s="7">
        <v>175173113</v>
      </c>
      <c r="AI2909" s="5">
        <v>42.48</v>
      </c>
      <c r="AJ2909" s="7">
        <v>104</v>
      </c>
      <c r="AK2909" s="7">
        <v>78527797</v>
      </c>
      <c r="AL2909" s="6">
        <v>70.682869999999994</v>
      </c>
      <c r="AM2909" s="7">
        <v>132772739</v>
      </c>
      <c r="AN2909" s="5">
        <v>71.824870000000004</v>
      </c>
    </row>
    <row r="2910" spans="1:40" x14ac:dyDescent="0.3">
      <c r="A2910" s="4" t="s">
        <v>2959</v>
      </c>
      <c r="B2910" s="2">
        <v>21370598</v>
      </c>
      <c r="C2910" s="1" t="s">
        <v>41</v>
      </c>
      <c r="D2910" s="5">
        <v>173.17093248</v>
      </c>
      <c r="E2910" s="6">
        <v>319.48438199999998</v>
      </c>
      <c r="F2910" s="6" t="s">
        <v>42</v>
      </c>
      <c r="G2910" s="5">
        <v>-0.16626320065469014</v>
      </c>
      <c r="H2910" s="5" t="s">
        <v>799</v>
      </c>
      <c r="I2910" s="5">
        <v>-0.16626320065469014</v>
      </c>
      <c r="J2910" s="5" t="s">
        <v>799</v>
      </c>
      <c r="K2910" s="5" t="s">
        <v>799</v>
      </c>
      <c r="L2910" s="5">
        <v>0.21514261999999998</v>
      </c>
      <c r="M2910" s="5">
        <v>13.968684</v>
      </c>
      <c r="N2910" s="5" t="s">
        <v>42</v>
      </c>
      <c r="O2910" s="5" t="s">
        <v>42</v>
      </c>
      <c r="P2910" s="5">
        <v>1.137499</v>
      </c>
      <c r="Q2910" s="5">
        <v>4.7998070000000004</v>
      </c>
      <c r="R2910" s="5">
        <v>4.7998070000000004</v>
      </c>
      <c r="S2910" s="1" t="s">
        <v>49</v>
      </c>
      <c r="T2910" s="7">
        <v>297783.17131241434</v>
      </c>
      <c r="U2910" s="7">
        <v>245303.40762456681</v>
      </c>
      <c r="V2910" s="7">
        <v>175833.87320070708</v>
      </c>
      <c r="W2910" s="7">
        <v>195356.83340844879</v>
      </c>
      <c r="X2910" s="7">
        <v>296727.77953841968</v>
      </c>
      <c r="Y2910" s="7">
        <v>313771.93679264584</v>
      </c>
      <c r="Z2910" s="7">
        <v>313054.69423843845</v>
      </c>
      <c r="AA2910" s="7">
        <v>297783.17131241434</v>
      </c>
      <c r="AB2910" s="5">
        <v>61.588000000000001</v>
      </c>
      <c r="AC2910" s="5">
        <v>64.201999999999998</v>
      </c>
      <c r="AD2910" s="5">
        <v>20.584</v>
      </c>
      <c r="AE2910" s="5">
        <v>23.792999999999999</v>
      </c>
      <c r="AF2910" s="7">
        <v>80171728</v>
      </c>
      <c r="AG2910" s="7">
        <v>80065651</v>
      </c>
      <c r="AH2910" s="7">
        <v>81490487</v>
      </c>
      <c r="AI2910" s="5">
        <v>13.29</v>
      </c>
      <c r="AJ2910" s="7">
        <v>19</v>
      </c>
      <c r="AK2910" s="7">
        <v>10657109</v>
      </c>
      <c r="AL2910" s="6">
        <v>23.019355000000001</v>
      </c>
      <c r="AM2910" s="7">
        <v>14893223</v>
      </c>
      <c r="AN2910" s="5">
        <v>18.576650000000001</v>
      </c>
    </row>
    <row r="2911" spans="1:40" x14ac:dyDescent="0.3">
      <c r="A2911" s="4" t="s">
        <v>2960</v>
      </c>
      <c r="B2911" s="2">
        <v>4970822</v>
      </c>
      <c r="C2911" s="1" t="s">
        <v>41</v>
      </c>
      <c r="D2911" s="5">
        <v>221.95427397</v>
      </c>
      <c r="E2911" s="6">
        <v>258.20227299999999</v>
      </c>
      <c r="F2911" s="6" t="s">
        <v>42</v>
      </c>
      <c r="G2911" s="5">
        <v>-0.94</v>
      </c>
      <c r="H2911" s="5" t="s">
        <v>799</v>
      </c>
      <c r="I2911" s="5">
        <v>-0.94</v>
      </c>
      <c r="J2911" s="5" t="s">
        <v>799</v>
      </c>
      <c r="K2911" s="5">
        <v>1.09101117</v>
      </c>
      <c r="L2911" s="5">
        <v>0.89719914000000001</v>
      </c>
      <c r="M2911" s="5" t="s">
        <v>799</v>
      </c>
      <c r="N2911" s="5" t="s">
        <v>42</v>
      </c>
      <c r="O2911" s="5" t="s">
        <v>42</v>
      </c>
      <c r="P2911" s="5">
        <v>0.63037200000000004</v>
      </c>
      <c r="Q2911" s="5">
        <v>12.453685999999999</v>
      </c>
      <c r="R2911" s="5">
        <v>12.453685999999999</v>
      </c>
      <c r="S2911" s="1" t="s">
        <v>47</v>
      </c>
      <c r="T2911" s="7">
        <v>408083</v>
      </c>
      <c r="U2911" s="7">
        <v>302959</v>
      </c>
      <c r="V2911" s="7">
        <v>274911</v>
      </c>
      <c r="W2911" s="7">
        <v>238642</v>
      </c>
      <c r="X2911" s="7">
        <v>409603</v>
      </c>
      <c r="Y2911" s="7">
        <v>408083</v>
      </c>
      <c r="Z2911" s="7">
        <v>382577</v>
      </c>
      <c r="AA2911" s="7">
        <v>354444</v>
      </c>
      <c r="AB2911" s="5">
        <v>35.466000000000001</v>
      </c>
      <c r="AC2911" s="8">
        <v>32.549999999999997</v>
      </c>
      <c r="AD2911" s="8">
        <v>8.9350000000000005</v>
      </c>
      <c r="AE2911" s="8">
        <v>3.8679999999999999</v>
      </c>
      <c r="AF2911" s="7">
        <v>12676000</v>
      </c>
      <c r="AG2911" s="7">
        <v>12622000</v>
      </c>
      <c r="AH2911" s="7">
        <v>11719000</v>
      </c>
      <c r="AI2911" s="5">
        <v>74.73</v>
      </c>
      <c r="AJ2911" s="7">
        <v>150</v>
      </c>
      <c r="AK2911" s="7">
        <v>9484124</v>
      </c>
      <c r="AL2911" s="6">
        <v>165.87732800000001</v>
      </c>
      <c r="AM2911" s="7">
        <v>11482718</v>
      </c>
      <c r="AN2911" s="5">
        <v>90.483829999999998</v>
      </c>
    </row>
    <row r="2912" spans="1:40" x14ac:dyDescent="0.3">
      <c r="A2912" s="4" t="s">
        <v>2961</v>
      </c>
      <c r="B2912" s="2">
        <v>5721537</v>
      </c>
      <c r="C2912" s="1" t="s">
        <v>54</v>
      </c>
      <c r="D2912" s="5">
        <v>121.656925</v>
      </c>
      <c r="E2912" s="6">
        <v>121.64669499999999</v>
      </c>
      <c r="F2912" s="6" t="s">
        <v>42</v>
      </c>
      <c r="G2912" s="5">
        <v>0.19700000000000001</v>
      </c>
      <c r="H2912" s="5">
        <v>10.551947999999999</v>
      </c>
      <c r="I2912" s="5">
        <v>0.19700000000000001</v>
      </c>
      <c r="J2912" s="5">
        <v>10.551947999999999</v>
      </c>
      <c r="K2912" s="5">
        <v>0.90290318000000003</v>
      </c>
      <c r="L2912" s="5">
        <v>0.90290318000000003</v>
      </c>
      <c r="M2912" s="5" t="s">
        <v>42</v>
      </c>
      <c r="N2912" s="5" t="s">
        <v>42</v>
      </c>
      <c r="O2912" s="5" t="s">
        <v>42</v>
      </c>
      <c r="P2912" s="5">
        <v>15.750890999999999</v>
      </c>
      <c r="Q2912" s="5" t="s">
        <v>42</v>
      </c>
      <c r="R2912" s="5" t="s">
        <v>42</v>
      </c>
      <c r="S2912" s="1" t="s">
        <v>66</v>
      </c>
      <c r="T2912" s="7">
        <v>7723.1629999999996</v>
      </c>
      <c r="U2912" s="7">
        <v>7614.4849999999997</v>
      </c>
      <c r="V2912" s="7">
        <v>6526.5640000000003</v>
      </c>
      <c r="W2912" s="7">
        <v>2771.2939999999999</v>
      </c>
      <c r="X2912" s="7">
        <v>7723.1629999999996</v>
      </c>
      <c r="Y2912" s="7">
        <v>7614.4849999999997</v>
      </c>
      <c r="Z2912" s="7">
        <v>6526.5640000000003</v>
      </c>
      <c r="AA2912" s="7">
        <v>5070.3140000000003</v>
      </c>
      <c r="AB2912" s="8">
        <v>100</v>
      </c>
      <c r="AC2912" s="8">
        <v>100</v>
      </c>
      <c r="AD2912" s="5" t="s">
        <v>42</v>
      </c>
      <c r="AE2912" s="5" t="s">
        <v>42</v>
      </c>
      <c r="AF2912" s="7">
        <v>29391450</v>
      </c>
      <c r="AG2912" s="7">
        <v>29391450</v>
      </c>
      <c r="AH2912" s="7">
        <v>17530463</v>
      </c>
      <c r="AI2912" s="5">
        <v>42.15</v>
      </c>
      <c r="AJ2912" s="7">
        <v>59</v>
      </c>
      <c r="AK2912" s="7">
        <v>12389112</v>
      </c>
      <c r="AL2912" s="6">
        <v>80.529228000000003</v>
      </c>
      <c r="AM2912" s="7" t="s">
        <v>42</v>
      </c>
      <c r="AN2912" s="5" t="s">
        <v>42</v>
      </c>
    </row>
    <row r="2913" spans="1:40" x14ac:dyDescent="0.3">
      <c r="A2913" s="4" t="s">
        <v>2962</v>
      </c>
      <c r="B2913" s="2">
        <v>4992211</v>
      </c>
      <c r="C2913" s="1" t="s">
        <v>41</v>
      </c>
      <c r="D2913" s="5">
        <v>172.31486265000001</v>
      </c>
      <c r="E2913" s="6">
        <v>455.81086199999999</v>
      </c>
      <c r="F2913" s="6" t="s">
        <v>42</v>
      </c>
      <c r="G2913" s="5">
        <v>-0.13300000000000001</v>
      </c>
      <c r="H2913" s="5" t="s">
        <v>799</v>
      </c>
      <c r="I2913" s="5">
        <v>-0.13300000000000001</v>
      </c>
      <c r="J2913" s="5" t="s">
        <v>799</v>
      </c>
      <c r="K2913" s="5">
        <v>2.93367347</v>
      </c>
      <c r="L2913" s="5">
        <v>1.61668229</v>
      </c>
      <c r="M2913" s="5" t="s">
        <v>799</v>
      </c>
      <c r="N2913" s="5" t="s">
        <v>42</v>
      </c>
      <c r="O2913" s="5" t="s">
        <v>42</v>
      </c>
      <c r="P2913" s="5">
        <v>0.969171</v>
      </c>
      <c r="Q2913" s="5">
        <v>10.595140000000001</v>
      </c>
      <c r="R2913" s="5">
        <v>10.595140000000001</v>
      </c>
      <c r="S2913" s="1" t="s">
        <v>49</v>
      </c>
      <c r="T2913" s="7">
        <v>489270</v>
      </c>
      <c r="U2913" s="7">
        <v>498738</v>
      </c>
      <c r="V2913" s="7">
        <v>477584</v>
      </c>
      <c r="W2913" s="7">
        <v>427534</v>
      </c>
      <c r="X2913" s="7">
        <v>470310</v>
      </c>
      <c r="Y2913" s="7">
        <v>481166</v>
      </c>
      <c r="Z2913" s="7">
        <v>483380</v>
      </c>
      <c r="AA2913" s="7">
        <v>489270</v>
      </c>
      <c r="AB2913" s="5">
        <v>14.326000000000001</v>
      </c>
      <c r="AC2913" s="5">
        <v>15.502000000000001</v>
      </c>
      <c r="AD2913" s="8">
        <v>4.97</v>
      </c>
      <c r="AE2913" s="8">
        <v>6.1459999999999999</v>
      </c>
      <c r="AF2913" s="7">
        <v>49950000</v>
      </c>
      <c r="AG2913" s="7">
        <v>50032000</v>
      </c>
      <c r="AH2913" s="7">
        <v>47311000</v>
      </c>
      <c r="AI2913" s="5">
        <v>46.79</v>
      </c>
      <c r="AJ2913" s="7">
        <v>89</v>
      </c>
      <c r="AK2913" s="7">
        <v>23368897</v>
      </c>
      <c r="AL2913" s="6">
        <v>80.622693999999996</v>
      </c>
      <c r="AM2913" s="7">
        <v>34028110</v>
      </c>
      <c r="AN2913" s="5">
        <v>68.129339999999999</v>
      </c>
    </row>
    <row r="2914" spans="1:40" x14ac:dyDescent="0.3">
      <c r="A2914" s="4" t="s">
        <v>2963</v>
      </c>
      <c r="B2914" s="2">
        <v>5284237</v>
      </c>
      <c r="C2914" s="1" t="s">
        <v>41</v>
      </c>
      <c r="D2914" s="5">
        <v>145.78982607</v>
      </c>
      <c r="E2914" s="6">
        <v>-108.584174</v>
      </c>
      <c r="F2914" s="6" t="s">
        <v>42</v>
      </c>
      <c r="G2914" s="5">
        <v>-0.38300000000000001</v>
      </c>
      <c r="H2914" s="5" t="s">
        <v>799</v>
      </c>
      <c r="I2914" s="5">
        <v>-0.38300000000000001</v>
      </c>
      <c r="J2914" s="5" t="s">
        <v>799</v>
      </c>
      <c r="K2914" s="5">
        <v>0.51851851999999998</v>
      </c>
      <c r="L2914" s="5">
        <v>0.51851851999999998</v>
      </c>
      <c r="M2914" s="5" t="s">
        <v>799</v>
      </c>
      <c r="N2914" s="5" t="s">
        <v>42</v>
      </c>
      <c r="O2914" s="5" t="s">
        <v>42</v>
      </c>
      <c r="P2914" s="5" t="s">
        <v>799</v>
      </c>
      <c r="Q2914" s="5">
        <v>0.72462400000000005</v>
      </c>
      <c r="R2914" s="5">
        <v>0.72462400000000005</v>
      </c>
      <c r="S2914" s="1" t="s">
        <v>49</v>
      </c>
      <c r="T2914" s="7">
        <v>34477</v>
      </c>
      <c r="U2914" s="7">
        <v>13851</v>
      </c>
      <c r="V2914" s="7">
        <v>9598</v>
      </c>
      <c r="W2914" s="7">
        <v>12361</v>
      </c>
      <c r="X2914" s="7">
        <v>11475</v>
      </c>
      <c r="Y2914" s="7">
        <v>33113</v>
      </c>
      <c r="Z2914" s="7">
        <v>33404</v>
      </c>
      <c r="AA2914" s="7">
        <v>34477</v>
      </c>
      <c r="AB2914" s="5">
        <v>-225.072</v>
      </c>
      <c r="AC2914" s="5" t="s">
        <v>799</v>
      </c>
      <c r="AD2914" s="5" t="s">
        <v>799</v>
      </c>
      <c r="AE2914" s="5" t="s">
        <v>799</v>
      </c>
      <c r="AF2914" s="7">
        <v>90552687</v>
      </c>
      <c r="AG2914" s="7">
        <v>90362771</v>
      </c>
      <c r="AH2914" s="7">
        <v>88430609</v>
      </c>
      <c r="AI2914" s="5">
        <v>59.22</v>
      </c>
      <c r="AJ2914" s="7">
        <v>155</v>
      </c>
      <c r="AK2914" s="7">
        <v>53626707</v>
      </c>
      <c r="AL2914" s="6">
        <v>86.338998000000004</v>
      </c>
      <c r="AM2914" s="7">
        <v>81578755</v>
      </c>
      <c r="AN2914" s="5">
        <v>90.089820000000003</v>
      </c>
    </row>
    <row r="2915" spans="1:40" x14ac:dyDescent="0.3">
      <c r="A2915" s="4" t="s">
        <v>2964</v>
      </c>
      <c r="B2915" s="2">
        <v>4910587</v>
      </c>
      <c r="C2915" s="1" t="s">
        <v>41</v>
      </c>
      <c r="D2915" s="5">
        <v>144.94469000000001</v>
      </c>
      <c r="E2915" s="6">
        <v>196.87769</v>
      </c>
      <c r="F2915" s="6" t="s">
        <v>42</v>
      </c>
      <c r="G2915" s="5">
        <v>-0.39600000000000002</v>
      </c>
      <c r="H2915" s="5" t="s">
        <v>799</v>
      </c>
      <c r="I2915" s="5">
        <v>-0.39600000000000002</v>
      </c>
      <c r="J2915" s="5" t="s">
        <v>799</v>
      </c>
      <c r="K2915" s="5">
        <v>0.85345415999999996</v>
      </c>
      <c r="L2915" s="5">
        <v>0.69423406999999993</v>
      </c>
      <c r="M2915" s="5" t="s">
        <v>799</v>
      </c>
      <c r="N2915" s="5" t="s">
        <v>42</v>
      </c>
      <c r="O2915" s="5" t="s">
        <v>42</v>
      </c>
      <c r="P2915" s="5">
        <v>0.50510100000000002</v>
      </c>
      <c r="Q2915" s="5">
        <v>31.515557999999999</v>
      </c>
      <c r="R2915" s="5">
        <v>31.515557999999999</v>
      </c>
      <c r="S2915" s="1" t="s">
        <v>45</v>
      </c>
      <c r="T2915" s="7">
        <v>433226</v>
      </c>
      <c r="U2915" s="7">
        <v>583102</v>
      </c>
      <c r="V2915" s="7">
        <v>593612</v>
      </c>
      <c r="W2915" s="7">
        <v>540081</v>
      </c>
      <c r="X2915" s="7">
        <v>389779</v>
      </c>
      <c r="Y2915" s="7">
        <v>402257</v>
      </c>
      <c r="Z2915" s="7">
        <v>404982</v>
      </c>
      <c r="AA2915" s="7">
        <v>433226</v>
      </c>
      <c r="AB2915" s="5">
        <v>25.088999999999999</v>
      </c>
      <c r="AC2915" s="8">
        <v>22.59</v>
      </c>
      <c r="AD2915" s="8">
        <v>4.798</v>
      </c>
      <c r="AE2915" s="8">
        <v>-1.1299999999999999</v>
      </c>
      <c r="AF2915" s="7">
        <v>10541000</v>
      </c>
      <c r="AG2915" s="7">
        <v>10532000</v>
      </c>
      <c r="AH2915" s="7">
        <v>10490000</v>
      </c>
      <c r="AI2915" s="5">
        <v>70.650000000000006</v>
      </c>
      <c r="AJ2915" s="7">
        <v>109</v>
      </c>
      <c r="AK2915" s="7">
        <v>7447332</v>
      </c>
      <c r="AL2915" s="6">
        <v>102.40081499999999</v>
      </c>
      <c r="AM2915" s="7">
        <v>9647148</v>
      </c>
      <c r="AN2915" s="5">
        <v>91.516490000000005</v>
      </c>
    </row>
    <row r="2916" spans="1:40" x14ac:dyDescent="0.3">
      <c r="A2916" s="4" t="s">
        <v>2965</v>
      </c>
      <c r="B2916" s="2">
        <v>4579956</v>
      </c>
      <c r="C2916" s="1" t="s">
        <v>41</v>
      </c>
      <c r="D2916" s="5">
        <v>166.08611936</v>
      </c>
      <c r="E2916" s="6">
        <v>186.35911899999999</v>
      </c>
      <c r="F2916" s="6" t="s">
        <v>42</v>
      </c>
      <c r="G2916" s="5">
        <v>-0.219</v>
      </c>
      <c r="H2916" s="5" t="s">
        <v>799</v>
      </c>
      <c r="I2916" s="5">
        <v>-0.219</v>
      </c>
      <c r="J2916" s="5" t="s">
        <v>799</v>
      </c>
      <c r="K2916" s="5">
        <v>3.01030928</v>
      </c>
      <c r="L2916" s="5">
        <v>2.3973727400000002</v>
      </c>
      <c r="M2916" s="5" t="s">
        <v>799</v>
      </c>
      <c r="N2916" s="5" t="s">
        <v>42</v>
      </c>
      <c r="O2916" s="5" t="s">
        <v>42</v>
      </c>
      <c r="P2916" s="5">
        <v>0.59396000000000004</v>
      </c>
      <c r="Q2916" s="5" t="s">
        <v>799</v>
      </c>
      <c r="R2916" s="5">
        <v>-6.6312889999999998</v>
      </c>
      <c r="S2916" s="1" t="s">
        <v>49</v>
      </c>
      <c r="T2916" s="7">
        <v>322022</v>
      </c>
      <c r="U2916" s="7">
        <v>288379</v>
      </c>
      <c r="V2916" s="7">
        <v>251792</v>
      </c>
      <c r="W2916" s="7">
        <v>186015</v>
      </c>
      <c r="X2916" s="7">
        <v>313757</v>
      </c>
      <c r="Y2916" s="7">
        <v>322785</v>
      </c>
      <c r="Z2916" s="7">
        <v>325688</v>
      </c>
      <c r="AA2916" s="7">
        <v>322022</v>
      </c>
      <c r="AB2916" s="5">
        <v>66.394999999999996</v>
      </c>
      <c r="AC2916" s="5">
        <v>68.135000000000005</v>
      </c>
      <c r="AD2916" s="5">
        <v>-16.491</v>
      </c>
      <c r="AE2916" s="5">
        <v>-13.214</v>
      </c>
      <c r="AF2916" s="7">
        <v>113758000</v>
      </c>
      <c r="AG2916" s="7">
        <v>112386000</v>
      </c>
      <c r="AH2916" s="7">
        <v>106837000</v>
      </c>
      <c r="AI2916" s="5">
        <v>49.14</v>
      </c>
      <c r="AJ2916" s="7">
        <v>117</v>
      </c>
      <c r="AK2916" s="7">
        <v>55899018</v>
      </c>
      <c r="AL2916" s="6">
        <v>81.612566000000001</v>
      </c>
      <c r="AM2916" s="7">
        <v>80329247</v>
      </c>
      <c r="AN2916" s="5">
        <v>70.61439</v>
      </c>
    </row>
    <row r="2917" spans="1:40" x14ac:dyDescent="0.3">
      <c r="A2917" s="4" t="s">
        <v>2966</v>
      </c>
      <c r="B2917" s="2">
        <v>4980471</v>
      </c>
      <c r="C2917" s="1" t="s">
        <v>41</v>
      </c>
      <c r="D2917" s="5">
        <v>202.81030559999999</v>
      </c>
      <c r="E2917" s="6">
        <v>249.249495</v>
      </c>
      <c r="F2917" s="6" t="s">
        <v>42</v>
      </c>
      <c r="G2917" s="5">
        <v>0.33</v>
      </c>
      <c r="H2917" s="5">
        <v>3.1764039999999998</v>
      </c>
      <c r="I2917" s="5">
        <v>0.33</v>
      </c>
      <c r="J2917" s="5">
        <v>3.1764039999999998</v>
      </c>
      <c r="K2917" s="5">
        <v>0.35904341000000001</v>
      </c>
      <c r="L2917" s="5">
        <v>0.35904341000000001</v>
      </c>
      <c r="M2917" s="5">
        <v>16.519174</v>
      </c>
      <c r="N2917" s="5" t="s">
        <v>42</v>
      </c>
      <c r="O2917" s="5" t="s">
        <v>42</v>
      </c>
      <c r="P2917" s="5">
        <v>1.5781849999999999</v>
      </c>
      <c r="Q2917" s="5">
        <v>2.5798909999999999</v>
      </c>
      <c r="R2917" s="5">
        <v>2.5798909999999999</v>
      </c>
      <c r="S2917" s="1" t="s">
        <v>49</v>
      </c>
      <c r="T2917" s="7">
        <v>143527.769</v>
      </c>
      <c r="U2917" s="7">
        <v>152760.88800000001</v>
      </c>
      <c r="V2917" s="7">
        <v>150204.527</v>
      </c>
      <c r="W2917" s="7">
        <v>145003.02100000001</v>
      </c>
      <c r="X2917" s="7">
        <v>157934.31599999999</v>
      </c>
      <c r="Y2917" s="7">
        <v>152143.15599999999</v>
      </c>
      <c r="Z2917" s="7">
        <v>147029.50700000001</v>
      </c>
      <c r="AA2917" s="7">
        <v>143527.769</v>
      </c>
      <c r="AB2917" s="5">
        <v>51.948</v>
      </c>
      <c r="AC2917" s="5">
        <v>59.256</v>
      </c>
      <c r="AD2917" s="5">
        <v>45.076000000000001</v>
      </c>
      <c r="AE2917" s="5">
        <v>50.914000000000001</v>
      </c>
      <c r="AF2917" s="7">
        <v>35241126</v>
      </c>
      <c r="AG2917" s="7">
        <v>35241126</v>
      </c>
      <c r="AH2917" s="7">
        <v>37332943</v>
      </c>
      <c r="AI2917" s="5">
        <v>13.53</v>
      </c>
      <c r="AJ2917" s="7">
        <v>66</v>
      </c>
      <c r="AK2917" s="7">
        <v>4899366</v>
      </c>
      <c r="AL2917" s="6">
        <v>27.436449</v>
      </c>
      <c r="AM2917" s="7">
        <v>14505640</v>
      </c>
      <c r="AN2917" s="5">
        <v>40.052990000000001</v>
      </c>
    </row>
    <row r="2918" spans="1:40" x14ac:dyDescent="0.3">
      <c r="A2918" s="4" t="s">
        <v>2967</v>
      </c>
      <c r="B2918" s="2">
        <v>4149188</v>
      </c>
      <c r="C2918" s="1" t="s">
        <v>41</v>
      </c>
      <c r="D2918" s="5">
        <v>184.46030103999999</v>
      </c>
      <c r="E2918" s="6" t="s">
        <v>42</v>
      </c>
      <c r="F2918" s="6">
        <v>431.86530099999999</v>
      </c>
      <c r="G2918" s="5">
        <v>0.437</v>
      </c>
      <c r="H2918" s="5">
        <v>10.831460674157301</v>
      </c>
      <c r="I2918" s="5">
        <v>0.437</v>
      </c>
      <c r="J2918" s="5">
        <v>10.831460674157301</v>
      </c>
      <c r="K2918" s="5">
        <v>0.901048334595143</v>
      </c>
      <c r="L2918" s="5">
        <v>0.84708030188220607</v>
      </c>
      <c r="M2918" s="5">
        <v>13.920578000000001</v>
      </c>
      <c r="N2918" s="5" t="s">
        <v>42</v>
      </c>
      <c r="O2918" s="5" t="s">
        <v>42</v>
      </c>
      <c r="P2918" s="5" t="s">
        <v>42</v>
      </c>
      <c r="Q2918" s="5" t="s">
        <v>42</v>
      </c>
      <c r="R2918" s="5" t="s">
        <v>42</v>
      </c>
      <c r="S2918" s="1" t="s">
        <v>43</v>
      </c>
      <c r="T2918" s="7">
        <v>66483</v>
      </c>
      <c r="U2918" s="7">
        <v>69460</v>
      </c>
      <c r="V2918" s="7">
        <v>68281</v>
      </c>
      <c r="W2918" s="7">
        <v>64267</v>
      </c>
      <c r="X2918" s="7">
        <v>66483</v>
      </c>
      <c r="Y2918" s="7">
        <v>67490</v>
      </c>
      <c r="Z2918" s="7">
        <v>68389</v>
      </c>
      <c r="AA2918" s="7">
        <v>68710</v>
      </c>
      <c r="AB2918" s="5" t="s">
        <v>42</v>
      </c>
      <c r="AC2918" s="5" t="s">
        <v>42</v>
      </c>
      <c r="AD2918" s="5" t="s">
        <v>42</v>
      </c>
      <c r="AE2918" s="5" t="s">
        <v>42</v>
      </c>
      <c r="AF2918" s="7">
        <v>10123708</v>
      </c>
      <c r="AG2918" s="7">
        <v>10131521</v>
      </c>
      <c r="AH2918" s="7">
        <v>10394689</v>
      </c>
      <c r="AI2918" s="5">
        <v>39.049999999999997</v>
      </c>
      <c r="AJ2918" s="7">
        <v>82</v>
      </c>
      <c r="AK2918" s="7">
        <v>3736094</v>
      </c>
      <c r="AL2918" s="6">
        <v>72.031891999999999</v>
      </c>
      <c r="AM2918" s="7">
        <v>6792260</v>
      </c>
      <c r="AN2918" s="5">
        <v>70.993470000000002</v>
      </c>
    </row>
    <row r="2919" spans="1:40" x14ac:dyDescent="0.3">
      <c r="A2919" s="4" t="s">
        <v>2968</v>
      </c>
      <c r="B2919" s="2">
        <v>5721721</v>
      </c>
      <c r="C2919" s="1" t="s">
        <v>54</v>
      </c>
      <c r="D2919" s="5">
        <v>182.96018831999999</v>
      </c>
      <c r="E2919" s="6">
        <v>242.90538799999999</v>
      </c>
      <c r="F2919" s="6" t="s">
        <v>42</v>
      </c>
      <c r="G2919" s="5">
        <v>0.52400000000000002</v>
      </c>
      <c r="H2919" s="5">
        <v>5.3568800000000003</v>
      </c>
      <c r="I2919" s="5">
        <v>0.52400000000000002</v>
      </c>
      <c r="J2919" s="5">
        <v>5.3568800000000003</v>
      </c>
      <c r="K2919" s="5">
        <v>0.88737200999999999</v>
      </c>
      <c r="L2919" s="5">
        <v>0.88737200999999999</v>
      </c>
      <c r="M2919" s="5">
        <v>10.253520999999999</v>
      </c>
      <c r="N2919" s="5" t="s">
        <v>42</v>
      </c>
      <c r="O2919" s="5" t="s">
        <v>42</v>
      </c>
      <c r="P2919" s="5">
        <v>16.729507000000002</v>
      </c>
      <c r="Q2919" s="5" t="s">
        <v>42</v>
      </c>
      <c r="R2919" s="5" t="s">
        <v>42</v>
      </c>
      <c r="S2919" s="1" t="s">
        <v>66</v>
      </c>
      <c r="T2919" s="7">
        <v>14519.578</v>
      </c>
      <c r="U2919" s="7">
        <v>16133.752</v>
      </c>
      <c r="V2919" s="7">
        <v>15899.037</v>
      </c>
      <c r="W2919" s="7">
        <v>14886.677</v>
      </c>
      <c r="X2919" s="7">
        <v>14519.578</v>
      </c>
      <c r="Y2919" s="7">
        <v>15796.540999999999</v>
      </c>
      <c r="Z2919" s="7">
        <v>17073.504000000001</v>
      </c>
      <c r="AA2919" s="7">
        <v>16603.628000000001</v>
      </c>
      <c r="AB2919" s="8">
        <v>100</v>
      </c>
      <c r="AC2919" s="8">
        <v>100</v>
      </c>
      <c r="AD2919" s="5" t="s">
        <v>42</v>
      </c>
      <c r="AE2919" s="5" t="s">
        <v>42</v>
      </c>
      <c r="AF2919" s="7">
        <v>25131894</v>
      </c>
      <c r="AG2919" s="7">
        <v>25131894</v>
      </c>
      <c r="AH2919" s="7">
        <v>25131894</v>
      </c>
      <c r="AI2919" s="5">
        <v>18.579999999999998</v>
      </c>
      <c r="AJ2919" s="7">
        <v>50</v>
      </c>
      <c r="AK2919" s="7">
        <v>4669737</v>
      </c>
      <c r="AL2919" s="6">
        <v>33.995685000000002</v>
      </c>
      <c r="AM2919" s="7" t="s">
        <v>42</v>
      </c>
      <c r="AN2919" s="5" t="s">
        <v>42</v>
      </c>
    </row>
    <row r="2920" spans="1:40" x14ac:dyDescent="0.3">
      <c r="A2920" s="4" t="s">
        <v>2969</v>
      </c>
      <c r="B2920" s="2">
        <v>5720670</v>
      </c>
      <c r="C2920" s="1" t="s">
        <v>54</v>
      </c>
      <c r="D2920" s="5">
        <v>185.79229721999999</v>
      </c>
      <c r="E2920" s="6">
        <v>190.79228699999999</v>
      </c>
      <c r="F2920" s="6" t="s">
        <v>42</v>
      </c>
      <c r="G2920" s="5">
        <v>0.70499999999999996</v>
      </c>
      <c r="H2920" s="5">
        <v>6.4167110000000003</v>
      </c>
      <c r="I2920" s="5">
        <v>0.70499999999999996</v>
      </c>
      <c r="J2920" s="5">
        <v>6.4167110000000003</v>
      </c>
      <c r="K2920" s="5">
        <v>0.80891289999999993</v>
      </c>
      <c r="L2920" s="5">
        <v>0.80891289999999993</v>
      </c>
      <c r="M2920" s="5" t="s">
        <v>42</v>
      </c>
      <c r="N2920" s="5" t="s">
        <v>42</v>
      </c>
      <c r="O2920" s="5" t="s">
        <v>42</v>
      </c>
      <c r="P2920" s="5">
        <v>25.703104</v>
      </c>
      <c r="Q2920" s="5" t="s">
        <v>42</v>
      </c>
      <c r="R2920" s="5" t="s">
        <v>42</v>
      </c>
      <c r="S2920" s="1" t="s">
        <v>66</v>
      </c>
      <c r="T2920" s="7">
        <v>7422.9279999999999</v>
      </c>
      <c r="U2920" s="7">
        <v>8582.0750000000007</v>
      </c>
      <c r="V2920" s="7">
        <v>8694.1830000000009</v>
      </c>
      <c r="W2920" s="7">
        <v>6587.7510000000002</v>
      </c>
      <c r="X2920" s="7">
        <v>7422.9279999999999</v>
      </c>
      <c r="Y2920" s="7">
        <v>8582.0750000000007</v>
      </c>
      <c r="Z2920" s="7">
        <v>8694.1830000000009</v>
      </c>
      <c r="AA2920" s="7">
        <v>7628.7219999999998</v>
      </c>
      <c r="AB2920" s="8">
        <v>100</v>
      </c>
      <c r="AC2920" s="8">
        <v>100</v>
      </c>
      <c r="AD2920" s="5" t="s">
        <v>42</v>
      </c>
      <c r="AE2920" s="5" t="s">
        <v>42</v>
      </c>
      <c r="AF2920" s="7">
        <v>15275121</v>
      </c>
      <c r="AG2920" s="7">
        <v>15275121</v>
      </c>
      <c r="AH2920" s="7">
        <v>15790826</v>
      </c>
      <c r="AI2920" s="5">
        <v>64.180000000000007</v>
      </c>
      <c r="AJ2920" s="7">
        <v>63</v>
      </c>
      <c r="AK2920" s="7">
        <v>9804291</v>
      </c>
      <c r="AL2920" s="6">
        <v>117.455406</v>
      </c>
      <c r="AM2920" s="7" t="s">
        <v>42</v>
      </c>
      <c r="AN2920" s="5" t="s">
        <v>42</v>
      </c>
    </row>
    <row r="2921" spans="1:40" x14ac:dyDescent="0.3">
      <c r="A2921" s="4" t="s">
        <v>2970</v>
      </c>
      <c r="B2921" s="2">
        <v>4066200</v>
      </c>
      <c r="C2921" s="1" t="s">
        <v>41</v>
      </c>
      <c r="D2921" s="5">
        <v>191.34301679999999</v>
      </c>
      <c r="E2921" s="6" t="s">
        <v>42</v>
      </c>
      <c r="F2921" s="6">
        <v>278.94001700000001</v>
      </c>
      <c r="G2921" s="5">
        <v>0.09</v>
      </c>
      <c r="H2921" s="5">
        <v>17.692307692307701</v>
      </c>
      <c r="I2921" s="5">
        <v>0.09</v>
      </c>
      <c r="J2921" s="5">
        <v>17.692307692307701</v>
      </c>
      <c r="K2921" s="5">
        <v>0.85706814686039801</v>
      </c>
      <c r="L2921" s="5">
        <v>0.80714447487066299</v>
      </c>
      <c r="M2921" s="5">
        <v>14.673045999999999</v>
      </c>
      <c r="N2921" s="5" t="s">
        <v>42</v>
      </c>
      <c r="O2921" s="5" t="s">
        <v>42</v>
      </c>
      <c r="P2921" s="5" t="s">
        <v>42</v>
      </c>
      <c r="Q2921" s="5" t="s">
        <v>42</v>
      </c>
      <c r="R2921" s="5" t="s">
        <v>42</v>
      </c>
      <c r="S2921" s="1" t="s">
        <v>49</v>
      </c>
      <c r="T2921" s="7">
        <v>79174</v>
      </c>
      <c r="U2921" s="7">
        <v>89757</v>
      </c>
      <c r="V2921" s="7">
        <v>85588</v>
      </c>
      <c r="W2921" s="7">
        <v>76034</v>
      </c>
      <c r="X2921" s="7">
        <v>73089</v>
      </c>
      <c r="Y2921" s="7">
        <v>74440</v>
      </c>
      <c r="Z2921" s="7">
        <v>75717</v>
      </c>
      <c r="AA2921" s="7">
        <v>79174</v>
      </c>
      <c r="AB2921" s="5" t="s">
        <v>42</v>
      </c>
      <c r="AC2921" s="5" t="s">
        <v>42</v>
      </c>
      <c r="AD2921" s="5" t="s">
        <v>42</v>
      </c>
      <c r="AE2921" s="5" t="s">
        <v>42</v>
      </c>
      <c r="AF2921" s="7">
        <v>21113408</v>
      </c>
      <c r="AG2921" s="7">
        <v>21357849</v>
      </c>
      <c r="AH2921" s="7">
        <v>21927242</v>
      </c>
      <c r="AI2921" s="5">
        <v>45.62</v>
      </c>
      <c r="AJ2921" s="7">
        <v>63</v>
      </c>
      <c r="AK2921" s="7">
        <v>9488381</v>
      </c>
      <c r="AL2921" s="6">
        <v>87.293104999999997</v>
      </c>
      <c r="AM2921" s="7">
        <v>15752072</v>
      </c>
      <c r="AN2921" s="5">
        <v>75.737840000000006</v>
      </c>
    </row>
    <row r="2922" spans="1:40" x14ac:dyDescent="0.3">
      <c r="A2922" s="4" t="s">
        <v>2971</v>
      </c>
      <c r="B2922" s="2">
        <v>5721094</v>
      </c>
      <c r="C2922" s="1" t="s">
        <v>54</v>
      </c>
      <c r="D2922" s="5">
        <v>190.73791104</v>
      </c>
      <c r="E2922" s="6">
        <v>271.04391099999998</v>
      </c>
      <c r="F2922" s="6" t="s">
        <v>42</v>
      </c>
      <c r="G2922" s="5">
        <v>5.7000000000000002E-2</v>
      </c>
      <c r="H2922" s="5">
        <v>9.6912109999999991</v>
      </c>
      <c r="I2922" s="5">
        <v>5.7000000000000002E-2</v>
      </c>
      <c r="J2922" s="5">
        <v>9.6912109999999991</v>
      </c>
      <c r="K2922" s="5">
        <v>0.99463676000000012</v>
      </c>
      <c r="L2922" s="5">
        <v>0.99463676000000012</v>
      </c>
      <c r="M2922" s="5">
        <v>13.924915</v>
      </c>
      <c r="N2922" s="5" t="s">
        <v>42</v>
      </c>
      <c r="O2922" s="5" t="s">
        <v>42</v>
      </c>
      <c r="P2922" s="5">
        <v>13.655981000000001</v>
      </c>
      <c r="Q2922" s="5" t="s">
        <v>42</v>
      </c>
      <c r="R2922" s="5" t="s">
        <v>42</v>
      </c>
      <c r="S2922" s="1" t="s">
        <v>49</v>
      </c>
      <c r="T2922" s="7">
        <v>19442</v>
      </c>
      <c r="U2922" s="7">
        <v>17964</v>
      </c>
      <c r="V2922" s="7">
        <v>18429</v>
      </c>
      <c r="W2922" s="7">
        <v>18638</v>
      </c>
      <c r="X2922" s="7">
        <v>19848</v>
      </c>
      <c r="Y2922" s="7">
        <v>19645</v>
      </c>
      <c r="Z2922" s="7">
        <v>19442</v>
      </c>
      <c r="AA2922" s="7">
        <v>19054.5</v>
      </c>
      <c r="AB2922" s="8">
        <v>100</v>
      </c>
      <c r="AC2922" s="8">
        <v>100</v>
      </c>
      <c r="AD2922" s="5" t="s">
        <v>42</v>
      </c>
      <c r="AE2922" s="5" t="s">
        <v>42</v>
      </c>
      <c r="AF2922" s="7">
        <v>23374744</v>
      </c>
      <c r="AG2922" s="7">
        <v>23374744</v>
      </c>
      <c r="AH2922" s="7">
        <v>23374744</v>
      </c>
      <c r="AI2922" s="5">
        <v>35.04</v>
      </c>
      <c r="AJ2922" s="7">
        <v>55</v>
      </c>
      <c r="AK2922" s="7">
        <v>8190550</v>
      </c>
      <c r="AL2922" s="6">
        <v>66.834888000000007</v>
      </c>
      <c r="AM2922" s="7" t="s">
        <v>42</v>
      </c>
      <c r="AN2922" s="5" t="s">
        <v>42</v>
      </c>
    </row>
    <row r="2923" spans="1:40" x14ac:dyDescent="0.3">
      <c r="A2923" s="4" t="s">
        <v>2972</v>
      </c>
      <c r="B2923" s="2">
        <v>4383960</v>
      </c>
      <c r="C2923" s="1" t="s">
        <v>54</v>
      </c>
      <c r="D2923" s="5">
        <v>189.21826665</v>
      </c>
      <c r="E2923" s="6" t="s">
        <v>42</v>
      </c>
      <c r="F2923" s="6">
        <v>650.39226700000006</v>
      </c>
      <c r="G2923" s="5">
        <v>0.21299999999999999</v>
      </c>
      <c r="H2923" s="5">
        <v>6.4222869999999999</v>
      </c>
      <c r="I2923" s="5">
        <v>0.21299999999999999</v>
      </c>
      <c r="J2923" s="5">
        <v>6.4222869999999999</v>
      </c>
      <c r="K2923" s="5">
        <v>0.95884412999999991</v>
      </c>
      <c r="L2923" s="5">
        <v>0.95884412999999991</v>
      </c>
      <c r="M2923" s="5">
        <v>55.677965999999998</v>
      </c>
      <c r="N2923" s="5" t="s">
        <v>42</v>
      </c>
      <c r="O2923" s="5" t="s">
        <v>42</v>
      </c>
      <c r="P2923" s="5" t="s">
        <v>42</v>
      </c>
      <c r="Q2923" s="5" t="s">
        <v>42</v>
      </c>
      <c r="R2923" s="5">
        <v>10.6067004786445</v>
      </c>
      <c r="S2923" s="1" t="s">
        <v>49</v>
      </c>
      <c r="T2923" s="7">
        <v>-65</v>
      </c>
      <c r="U2923" s="7">
        <v>84582</v>
      </c>
      <c r="V2923" s="7">
        <v>29152</v>
      </c>
      <c r="W2923" s="7">
        <v>471</v>
      </c>
      <c r="X2923" s="7">
        <v>-15576</v>
      </c>
      <c r="Y2923" s="7">
        <v>18419</v>
      </c>
      <c r="Z2923" s="7">
        <v>25048</v>
      </c>
      <c r="AA2923" s="7">
        <v>-65</v>
      </c>
      <c r="AB2923" s="8">
        <v>100</v>
      </c>
      <c r="AC2923" s="8">
        <v>100</v>
      </c>
      <c r="AD2923" s="5" t="s">
        <v>42</v>
      </c>
      <c r="AE2923" s="5" t="s">
        <v>42</v>
      </c>
      <c r="AF2923" s="7">
        <v>27968145</v>
      </c>
      <c r="AG2923" s="7">
        <v>21134976</v>
      </c>
      <c r="AH2923" s="7">
        <v>15870141</v>
      </c>
      <c r="AI2923" s="5">
        <v>23.47</v>
      </c>
      <c r="AJ2923" s="7">
        <v>77</v>
      </c>
      <c r="AK2923" s="7">
        <v>6758723</v>
      </c>
      <c r="AL2923" s="6">
        <v>44.404809999999998</v>
      </c>
      <c r="AM2923" s="7">
        <v>28312022</v>
      </c>
      <c r="AN2923" s="5">
        <v>98.304450000000003</v>
      </c>
    </row>
    <row r="2924" spans="1:40" x14ac:dyDescent="0.3">
      <c r="A2924" s="4" t="s">
        <v>2973</v>
      </c>
      <c r="B2924" s="2">
        <v>5721256</v>
      </c>
      <c r="C2924" s="1" t="s">
        <v>54</v>
      </c>
      <c r="D2924" s="5">
        <v>184.22127891</v>
      </c>
      <c r="E2924" s="6">
        <v>331.99427800000001</v>
      </c>
      <c r="F2924" s="6" t="s">
        <v>42</v>
      </c>
      <c r="G2924" s="5">
        <v>-3.1E-2</v>
      </c>
      <c r="H2924" s="5">
        <v>11.895833</v>
      </c>
      <c r="I2924" s="5">
        <v>-3.1E-2</v>
      </c>
      <c r="J2924" s="5">
        <v>11.895833</v>
      </c>
      <c r="K2924" s="5">
        <v>0.85543070999999993</v>
      </c>
      <c r="L2924" s="5">
        <v>0.85543070999999993</v>
      </c>
      <c r="M2924" s="5">
        <v>9.3760259999999995</v>
      </c>
      <c r="N2924" s="5" t="s">
        <v>42</v>
      </c>
      <c r="O2924" s="5" t="s">
        <v>42</v>
      </c>
      <c r="P2924" s="5">
        <v>21.488302999999998</v>
      </c>
      <c r="Q2924" s="5" t="s">
        <v>42</v>
      </c>
      <c r="R2924" s="5" t="s">
        <v>42</v>
      </c>
      <c r="S2924" s="1" t="s">
        <v>49</v>
      </c>
      <c r="T2924" s="7">
        <v>15450</v>
      </c>
      <c r="U2924" s="7">
        <v>16783</v>
      </c>
      <c r="V2924" s="7">
        <v>17075</v>
      </c>
      <c r="W2924" s="7">
        <v>17943</v>
      </c>
      <c r="X2924" s="7">
        <v>15450</v>
      </c>
      <c r="Y2924" s="7">
        <v>16783</v>
      </c>
      <c r="Z2924" s="7">
        <v>17075</v>
      </c>
      <c r="AA2924" s="7">
        <v>17943</v>
      </c>
      <c r="AB2924" s="8">
        <v>100</v>
      </c>
      <c r="AC2924" s="8">
        <v>100</v>
      </c>
      <c r="AD2924" s="5" t="s">
        <v>42</v>
      </c>
      <c r="AE2924" s="5" t="s">
        <v>42</v>
      </c>
      <c r="AF2924" s="7">
        <v>32253000</v>
      </c>
      <c r="AG2924" s="7">
        <v>32253000</v>
      </c>
      <c r="AH2924" s="7">
        <v>32202000</v>
      </c>
      <c r="AI2924" s="5">
        <v>97.13</v>
      </c>
      <c r="AJ2924" s="7">
        <v>55</v>
      </c>
      <c r="AK2924" s="7">
        <v>31328951</v>
      </c>
      <c r="AL2924" s="6">
        <v>178.88830999999999</v>
      </c>
      <c r="AM2924" s="7" t="s">
        <v>42</v>
      </c>
      <c r="AN2924" s="5" t="s">
        <v>42</v>
      </c>
    </row>
    <row r="2925" spans="1:40" x14ac:dyDescent="0.3">
      <c r="A2925" s="4" t="s">
        <v>2974</v>
      </c>
      <c r="B2925" s="2">
        <v>5721689</v>
      </c>
      <c r="C2925" s="1" t="s">
        <v>54</v>
      </c>
      <c r="D2925" s="5">
        <v>185.87838031999999</v>
      </c>
      <c r="E2925" s="6">
        <v>326.34643</v>
      </c>
      <c r="F2925" s="6" t="s">
        <v>42</v>
      </c>
      <c r="G2925" s="5">
        <v>0.17</v>
      </c>
      <c r="H2925" s="5">
        <v>25.627009999999999</v>
      </c>
      <c r="I2925" s="5">
        <v>0.17</v>
      </c>
      <c r="J2925" s="5">
        <v>25.627009999999999</v>
      </c>
      <c r="K2925" s="5">
        <v>0.86078410000000005</v>
      </c>
      <c r="L2925" s="5">
        <v>0.86078410000000005</v>
      </c>
      <c r="M2925" s="5">
        <v>9.6256039999999992</v>
      </c>
      <c r="N2925" s="5" t="s">
        <v>42</v>
      </c>
      <c r="O2925" s="5" t="s">
        <v>42</v>
      </c>
      <c r="P2925" s="5">
        <v>19.842328999999999</v>
      </c>
      <c r="Q2925" s="5" t="s">
        <v>42</v>
      </c>
      <c r="R2925" s="5" t="s">
        <v>42</v>
      </c>
      <c r="S2925" s="1" t="s">
        <v>82</v>
      </c>
      <c r="T2925" s="7">
        <v>16260.816999999999</v>
      </c>
      <c r="U2925" s="7">
        <v>30089.751</v>
      </c>
      <c r="V2925" s="7">
        <v>23289.829000000002</v>
      </c>
      <c r="W2925" s="7">
        <v>13713.334999999999</v>
      </c>
      <c r="X2925" s="7">
        <v>16446.982</v>
      </c>
      <c r="Y2925" s="7">
        <v>16353.9</v>
      </c>
      <c r="Z2925" s="7">
        <v>16260.816999999999</v>
      </c>
      <c r="AA2925" s="7">
        <v>18079.462</v>
      </c>
      <c r="AB2925" s="8">
        <v>100</v>
      </c>
      <c r="AC2925" s="8">
        <v>100</v>
      </c>
      <c r="AD2925" s="5" t="s">
        <v>42</v>
      </c>
      <c r="AE2925" s="5" t="s">
        <v>42</v>
      </c>
      <c r="AF2925" s="7">
        <v>23322256</v>
      </c>
      <c r="AG2925" s="7">
        <v>23322256</v>
      </c>
      <c r="AH2925" s="7">
        <v>23322256</v>
      </c>
      <c r="AI2925" s="5">
        <v>47.87</v>
      </c>
      <c r="AJ2925" s="7">
        <v>55</v>
      </c>
      <c r="AK2925" s="7">
        <v>11164659</v>
      </c>
      <c r="AL2925" s="6">
        <v>88.982332</v>
      </c>
      <c r="AM2925" s="7" t="s">
        <v>42</v>
      </c>
      <c r="AN2925" s="5" t="s">
        <v>42</v>
      </c>
    </row>
    <row r="2926" spans="1:40" x14ac:dyDescent="0.3">
      <c r="A2926" s="4" t="s">
        <v>2975</v>
      </c>
      <c r="B2926" s="2">
        <v>26009198</v>
      </c>
      <c r="C2926" s="1" t="s">
        <v>54</v>
      </c>
      <c r="D2926" s="5">
        <v>285.88066559999999</v>
      </c>
      <c r="E2926" s="6" t="s">
        <v>42</v>
      </c>
      <c r="F2926" s="6">
        <v>29113.542170000001</v>
      </c>
      <c r="G2926" s="8">
        <v>7.4960000000000004</v>
      </c>
      <c r="H2926" s="5">
        <v>2.2442139999999999</v>
      </c>
      <c r="I2926" s="8">
        <v>7.4960000000000004</v>
      </c>
      <c r="J2926" s="5">
        <v>2.6443850000000002</v>
      </c>
      <c r="K2926" s="5">
        <v>3.2742155500000001</v>
      </c>
      <c r="L2926" s="5">
        <v>0.91347374000000003</v>
      </c>
      <c r="M2926" s="5" t="s">
        <v>799</v>
      </c>
      <c r="N2926" s="5" t="s">
        <v>42</v>
      </c>
      <c r="O2926" s="5" t="s">
        <v>42</v>
      </c>
      <c r="P2926" s="5" t="s">
        <v>42</v>
      </c>
      <c r="Q2926" s="5" t="s">
        <v>42</v>
      </c>
      <c r="R2926" s="5" t="s">
        <v>42</v>
      </c>
      <c r="S2926" s="1" t="s">
        <v>49</v>
      </c>
      <c r="T2926" s="7">
        <v>234250</v>
      </c>
      <c r="U2926" s="7">
        <v>52762</v>
      </c>
      <c r="V2926" s="7">
        <v>1736234</v>
      </c>
      <c r="W2926" s="7">
        <v>1800145</v>
      </c>
      <c r="X2926" s="7">
        <v>719526</v>
      </c>
      <c r="Y2926" s="7">
        <v>359013</v>
      </c>
      <c r="Z2926" s="7">
        <v>168077</v>
      </c>
      <c r="AA2926" s="7">
        <v>234250</v>
      </c>
      <c r="AB2926" s="5">
        <v>75.573999999999998</v>
      </c>
      <c r="AC2926" s="8">
        <v>92.01</v>
      </c>
      <c r="AD2926" s="5" t="s">
        <v>42</v>
      </c>
      <c r="AE2926" s="5" t="s">
        <v>42</v>
      </c>
      <c r="AF2926" s="7">
        <v>9925802</v>
      </c>
      <c r="AG2926" s="7">
        <v>9918193</v>
      </c>
      <c r="AH2926" s="7">
        <v>8777987</v>
      </c>
      <c r="AI2926" s="5">
        <v>10.49</v>
      </c>
      <c r="AJ2926" s="7">
        <v>28</v>
      </c>
      <c r="AK2926" s="7">
        <v>1041342</v>
      </c>
      <c r="AL2926" s="6">
        <v>29.990649000000001</v>
      </c>
      <c r="AM2926" s="7">
        <v>3355015</v>
      </c>
      <c r="AN2926" s="5">
        <v>33.798870000000001</v>
      </c>
    </row>
    <row r="2927" spans="1:40" x14ac:dyDescent="0.3">
      <c r="A2927" s="4" t="s">
        <v>2976</v>
      </c>
      <c r="B2927" s="2">
        <v>4292584</v>
      </c>
      <c r="C2927" s="1" t="s">
        <v>41</v>
      </c>
      <c r="D2927" s="5">
        <v>196.98105476000001</v>
      </c>
      <c r="E2927" s="6">
        <v>192.70405400000001</v>
      </c>
      <c r="F2927" s="6" t="s">
        <v>42</v>
      </c>
      <c r="G2927" s="5">
        <v>-6.6000000000000003E-2</v>
      </c>
      <c r="H2927" s="5" t="s">
        <v>799</v>
      </c>
      <c r="I2927" s="5">
        <v>-6.6000000000000003E-2</v>
      </c>
      <c r="J2927" s="5" t="s">
        <v>799</v>
      </c>
      <c r="K2927" s="5">
        <v>11.56498674</v>
      </c>
      <c r="L2927" s="5">
        <v>2.0585458000000001</v>
      </c>
      <c r="M2927" s="5">
        <v>50.114942999999997</v>
      </c>
      <c r="N2927" s="5" t="s">
        <v>42</v>
      </c>
      <c r="O2927" s="5" t="s">
        <v>42</v>
      </c>
      <c r="P2927" s="5">
        <v>0.96432099999999998</v>
      </c>
      <c r="Q2927" s="5">
        <v>227.24534700000001</v>
      </c>
      <c r="R2927" s="5">
        <v>227.24534700000001</v>
      </c>
      <c r="S2927" s="1" t="s">
        <v>49</v>
      </c>
      <c r="T2927" s="7">
        <v>201187</v>
      </c>
      <c r="U2927" s="7">
        <v>211008</v>
      </c>
      <c r="V2927" s="7">
        <v>211093</v>
      </c>
      <c r="W2927" s="7">
        <v>197353</v>
      </c>
      <c r="X2927" s="7">
        <v>199834</v>
      </c>
      <c r="Y2927" s="7">
        <v>200864</v>
      </c>
      <c r="Z2927" s="7">
        <v>202605</v>
      </c>
      <c r="AA2927" s="7">
        <v>201187</v>
      </c>
      <c r="AB2927" s="5">
        <v>61.600999999999999</v>
      </c>
      <c r="AC2927" s="5">
        <v>61.652999999999999</v>
      </c>
      <c r="AD2927" s="5">
        <v>-5.9139999999999997</v>
      </c>
      <c r="AE2927" s="5">
        <v>-0.85199999999999998</v>
      </c>
      <c r="AF2927" s="7">
        <v>45051970</v>
      </c>
      <c r="AG2927" s="7">
        <v>44912696</v>
      </c>
      <c r="AH2927" s="7">
        <v>43465854</v>
      </c>
      <c r="AI2927" s="5">
        <v>45.34</v>
      </c>
      <c r="AJ2927" s="7">
        <v>84</v>
      </c>
      <c r="AK2927" s="7">
        <v>20423187</v>
      </c>
      <c r="AL2927" s="6">
        <v>89.045095000000003</v>
      </c>
      <c r="AM2927" s="7">
        <v>28112866</v>
      </c>
      <c r="AN2927" s="5">
        <v>62.411819999999999</v>
      </c>
    </row>
    <row r="2928" spans="1:40" x14ac:dyDescent="0.3">
      <c r="A2928" s="4" t="s">
        <v>2977</v>
      </c>
      <c r="B2928" s="2">
        <v>5721161</v>
      </c>
      <c r="C2928" s="1" t="s">
        <v>54</v>
      </c>
      <c r="D2928" s="5">
        <v>186.20552703999999</v>
      </c>
      <c r="E2928" s="6">
        <v>260.56161700000001</v>
      </c>
      <c r="F2928" s="6" t="s">
        <v>42</v>
      </c>
      <c r="G2928" s="5">
        <v>9.8000000000000004E-2</v>
      </c>
      <c r="H2928" s="5">
        <v>5.6387669999999996</v>
      </c>
      <c r="I2928" s="5">
        <v>9.8000000000000004E-2</v>
      </c>
      <c r="J2928" s="5">
        <v>5.6387669999999996</v>
      </c>
      <c r="K2928" s="5">
        <v>0.91657715999999989</v>
      </c>
      <c r="L2928" s="5">
        <v>0.91657715999999989</v>
      </c>
      <c r="M2928" s="5">
        <v>10.406504</v>
      </c>
      <c r="N2928" s="5" t="s">
        <v>42</v>
      </c>
      <c r="O2928" s="5" t="s">
        <v>42</v>
      </c>
      <c r="P2928" s="5">
        <v>11.272487999999999</v>
      </c>
      <c r="Q2928" s="5" t="s">
        <v>42</v>
      </c>
      <c r="R2928" s="5" t="s">
        <v>42</v>
      </c>
      <c r="S2928" s="1" t="s">
        <v>98</v>
      </c>
      <c r="T2928" s="7">
        <v>23211.703000000001</v>
      </c>
      <c r="U2928" s="7">
        <v>19712.182000000001</v>
      </c>
      <c r="V2928" s="7">
        <v>21278.870999999999</v>
      </c>
      <c r="W2928" s="7">
        <v>21814.634999999998</v>
      </c>
      <c r="X2928" s="7">
        <v>23114.828000000001</v>
      </c>
      <c r="Y2928" s="7">
        <v>23163.266</v>
      </c>
      <c r="Z2928" s="7">
        <v>23211.703000000001</v>
      </c>
      <c r="AA2928" s="7">
        <v>22292.9</v>
      </c>
      <c r="AB2928" s="8">
        <v>100</v>
      </c>
      <c r="AC2928" s="8">
        <v>100</v>
      </c>
      <c r="AD2928" s="5" t="s">
        <v>42</v>
      </c>
      <c r="AE2928" s="5" t="s">
        <v>42</v>
      </c>
      <c r="AF2928" s="7">
        <v>72736534</v>
      </c>
      <c r="AG2928" s="7">
        <v>72736534</v>
      </c>
      <c r="AH2928" s="7">
        <v>72736534</v>
      </c>
      <c r="AI2928" s="5">
        <v>41.89</v>
      </c>
      <c r="AJ2928" s="7">
        <v>67</v>
      </c>
      <c r="AK2928" s="7">
        <v>30466826</v>
      </c>
      <c r="AL2928" s="6">
        <v>77.995074000000002</v>
      </c>
      <c r="AM2928" s="7" t="s">
        <v>42</v>
      </c>
      <c r="AN2928" s="5" t="s">
        <v>42</v>
      </c>
    </row>
    <row r="2929" spans="1:40" x14ac:dyDescent="0.3">
      <c r="A2929" s="4" t="s">
        <v>2978</v>
      </c>
      <c r="B2929" s="2">
        <v>5730957</v>
      </c>
      <c r="C2929" s="1" t="s">
        <v>54</v>
      </c>
      <c r="D2929" s="5">
        <v>188.75394442000001</v>
      </c>
      <c r="E2929" s="6">
        <v>279.31453399999998</v>
      </c>
      <c r="F2929" s="6" t="s">
        <v>42</v>
      </c>
      <c r="G2929" s="5">
        <v>0.372</v>
      </c>
      <c r="H2929" s="5">
        <v>7.955044</v>
      </c>
      <c r="I2929" s="5">
        <v>0.372</v>
      </c>
      <c r="J2929" s="5">
        <v>7.955044</v>
      </c>
      <c r="K2929" s="5">
        <v>0.98014049999999997</v>
      </c>
      <c r="L2929" s="5">
        <v>0.98014049999999997</v>
      </c>
      <c r="M2929" s="5">
        <v>23.068362</v>
      </c>
      <c r="N2929" s="5" t="s">
        <v>42</v>
      </c>
      <c r="O2929" s="5" t="s">
        <v>42</v>
      </c>
      <c r="P2929" s="5">
        <v>10.035925000000001</v>
      </c>
      <c r="Q2929" s="5" t="s">
        <v>42</v>
      </c>
      <c r="R2929" s="5" t="s">
        <v>42</v>
      </c>
      <c r="S2929" s="1" t="s">
        <v>49</v>
      </c>
      <c r="T2929" s="7">
        <v>26598.277999999998</v>
      </c>
      <c r="U2929" s="7">
        <v>20447.574000000001</v>
      </c>
      <c r="V2929" s="7">
        <v>19047.305</v>
      </c>
      <c r="W2929" s="7">
        <v>21856.276000000002</v>
      </c>
      <c r="X2929" s="7">
        <v>27831.468000000001</v>
      </c>
      <c r="Y2929" s="7">
        <v>27214.873</v>
      </c>
      <c r="Z2929" s="7">
        <v>26598.277999999998</v>
      </c>
      <c r="AA2929" s="7">
        <v>25510.9</v>
      </c>
      <c r="AB2929" s="8">
        <v>100</v>
      </c>
      <c r="AC2929" s="8">
        <v>100</v>
      </c>
      <c r="AD2929" s="5" t="s">
        <v>42</v>
      </c>
      <c r="AE2929" s="5" t="s">
        <v>42</v>
      </c>
      <c r="AF2929" s="7">
        <v>13008542</v>
      </c>
      <c r="AG2929" s="7">
        <v>13008542</v>
      </c>
      <c r="AH2929" s="7">
        <v>13008542</v>
      </c>
      <c r="AI2929" s="5">
        <v>32.46</v>
      </c>
      <c r="AJ2929" s="7">
        <v>54</v>
      </c>
      <c r="AK2929" s="7">
        <v>4222954</v>
      </c>
      <c r="AL2929" s="6">
        <v>61.275061999999998</v>
      </c>
      <c r="AM2929" s="7" t="s">
        <v>42</v>
      </c>
      <c r="AN2929" s="5" t="s">
        <v>42</v>
      </c>
    </row>
    <row r="2930" spans="1:40" x14ac:dyDescent="0.3">
      <c r="A2930" s="4" t="s">
        <v>2979</v>
      </c>
      <c r="B2930" s="2">
        <v>4682373</v>
      </c>
      <c r="C2930" s="1" t="s">
        <v>41</v>
      </c>
      <c r="D2930" s="5">
        <v>173.33239280000001</v>
      </c>
      <c r="E2930" s="6">
        <v>168.40239199999999</v>
      </c>
      <c r="F2930" s="6" t="s">
        <v>42</v>
      </c>
      <c r="G2930" s="5">
        <v>-5.2999999999999999E-2</v>
      </c>
      <c r="H2930" s="5" t="s">
        <v>799</v>
      </c>
      <c r="I2930" s="5">
        <v>-5.2999999999999999E-2</v>
      </c>
      <c r="J2930" s="5" t="s">
        <v>799</v>
      </c>
      <c r="K2930" s="5">
        <v>6.8711656400000001</v>
      </c>
      <c r="L2930" s="5">
        <v>0.94196804000000001</v>
      </c>
      <c r="M2930" s="5" t="s">
        <v>799</v>
      </c>
      <c r="N2930" s="5" t="s">
        <v>42</v>
      </c>
      <c r="O2930" s="5" t="s">
        <v>42</v>
      </c>
      <c r="P2930" s="5">
        <v>0.187947</v>
      </c>
      <c r="Q2930" s="5" t="s">
        <v>799</v>
      </c>
      <c r="R2930" s="5">
        <v>-2.065096</v>
      </c>
      <c r="S2930" s="1" t="s">
        <v>49</v>
      </c>
      <c r="T2930" s="7">
        <v>1005459</v>
      </c>
      <c r="U2930" s="7">
        <v>1093541</v>
      </c>
      <c r="V2930" s="7">
        <v>1161084</v>
      </c>
      <c r="W2930" s="7">
        <v>891925</v>
      </c>
      <c r="X2930" s="7">
        <v>896011</v>
      </c>
      <c r="Y2930" s="7">
        <v>931412</v>
      </c>
      <c r="Z2930" s="7">
        <v>986208</v>
      </c>
      <c r="AA2930" s="7">
        <v>1005459</v>
      </c>
      <c r="AB2930" s="5">
        <v>32.173000000000002</v>
      </c>
      <c r="AC2930" s="5">
        <v>33.811999999999998</v>
      </c>
      <c r="AD2930" s="5">
        <v>-6.7380000000000004</v>
      </c>
      <c r="AE2930" s="5">
        <v>-9.952</v>
      </c>
      <c r="AF2930" s="7">
        <v>154761000</v>
      </c>
      <c r="AG2930" s="7">
        <v>152729546</v>
      </c>
      <c r="AH2930" s="7">
        <v>152040000</v>
      </c>
      <c r="AI2930" s="5">
        <v>44.85</v>
      </c>
      <c r="AJ2930" s="7">
        <v>183</v>
      </c>
      <c r="AK2930" s="7">
        <v>69411687</v>
      </c>
      <c r="AL2930" s="6">
        <v>77.741089000000002</v>
      </c>
      <c r="AM2930" s="7">
        <v>125781178</v>
      </c>
      <c r="AN2930" s="5">
        <v>81.274429999999995</v>
      </c>
    </row>
    <row r="2931" spans="1:40" x14ac:dyDescent="0.3">
      <c r="A2931" s="4" t="s">
        <v>2980</v>
      </c>
      <c r="B2931" s="2">
        <v>4132775</v>
      </c>
      <c r="C2931" s="1" t="s">
        <v>54</v>
      </c>
      <c r="D2931" s="5">
        <v>174.15796659</v>
      </c>
      <c r="E2931" s="6">
        <v>323.56096600000001</v>
      </c>
      <c r="F2931" s="6" t="s">
        <v>42</v>
      </c>
      <c r="G2931" s="5">
        <v>-0.26</v>
      </c>
      <c r="H2931" s="5" t="s">
        <v>799</v>
      </c>
      <c r="I2931" s="5">
        <v>-0.26</v>
      </c>
      <c r="J2931" s="5" t="s">
        <v>799</v>
      </c>
      <c r="K2931" s="5">
        <v>0.90922231999999992</v>
      </c>
      <c r="L2931" s="5">
        <v>0.64183672999999997</v>
      </c>
      <c r="M2931" s="5">
        <v>17.04607</v>
      </c>
      <c r="N2931" s="5" t="s">
        <v>42</v>
      </c>
      <c r="O2931" s="5" t="s">
        <v>42</v>
      </c>
      <c r="P2931" s="5">
        <v>0.35186400000000001</v>
      </c>
      <c r="Q2931" s="5">
        <v>6.293552</v>
      </c>
      <c r="R2931" s="5">
        <v>6.293552</v>
      </c>
      <c r="S2931" s="1" t="s">
        <v>49</v>
      </c>
      <c r="T2931" s="7">
        <v>975818</v>
      </c>
      <c r="U2931" s="7">
        <v>899923</v>
      </c>
      <c r="V2931" s="7">
        <v>770462</v>
      </c>
      <c r="W2931" s="7">
        <v>648006</v>
      </c>
      <c r="X2931" s="7">
        <v>919562</v>
      </c>
      <c r="Y2931" s="7">
        <v>943895</v>
      </c>
      <c r="Z2931" s="7">
        <v>973650</v>
      </c>
      <c r="AA2931" s="7">
        <v>975818</v>
      </c>
      <c r="AB2931" s="5">
        <v>20.710999999999999</v>
      </c>
      <c r="AC2931" s="8">
        <v>20.98</v>
      </c>
      <c r="AD2931" s="8">
        <v>5.23</v>
      </c>
      <c r="AE2931" s="8">
        <v>5.0819999999999999</v>
      </c>
      <c r="AF2931" s="7">
        <v>27689000</v>
      </c>
      <c r="AG2931" s="7">
        <v>27679000</v>
      </c>
      <c r="AH2931" s="7">
        <v>27548000</v>
      </c>
      <c r="AI2931" s="5">
        <v>94.02</v>
      </c>
      <c r="AJ2931" s="7">
        <v>165</v>
      </c>
      <c r="AK2931" s="7">
        <v>26032399</v>
      </c>
      <c r="AL2931" s="6">
        <v>163.74378899999999</v>
      </c>
      <c r="AM2931" s="7">
        <v>25553879</v>
      </c>
      <c r="AN2931" s="5">
        <v>92.292019999999994</v>
      </c>
    </row>
    <row r="2932" spans="1:40" x14ac:dyDescent="0.3">
      <c r="A2932" s="4" t="s">
        <v>2981</v>
      </c>
      <c r="B2932" s="2">
        <v>6657792</v>
      </c>
      <c r="C2932" s="1" t="s">
        <v>54</v>
      </c>
      <c r="D2932" s="5">
        <v>175.54741369999999</v>
      </c>
      <c r="E2932" s="6">
        <v>444.93341299999997</v>
      </c>
      <c r="F2932" s="6" t="s">
        <v>42</v>
      </c>
      <c r="G2932" s="5">
        <v>-0.59</v>
      </c>
      <c r="H2932" s="5" t="s">
        <v>799</v>
      </c>
      <c r="I2932" s="5">
        <v>-0.59</v>
      </c>
      <c r="J2932" s="5" t="s">
        <v>799</v>
      </c>
      <c r="K2932" s="5">
        <v>0.54065560000000001</v>
      </c>
      <c r="L2932" s="5">
        <v>0.54065560000000001</v>
      </c>
      <c r="M2932" s="5" t="s">
        <v>799</v>
      </c>
      <c r="N2932" s="5" t="s">
        <v>42</v>
      </c>
      <c r="O2932" s="5" t="s">
        <v>42</v>
      </c>
      <c r="P2932" s="5">
        <v>1.6200840000000001</v>
      </c>
      <c r="Q2932" s="5">
        <v>12.145037</v>
      </c>
      <c r="R2932" s="5">
        <v>12.145037</v>
      </c>
      <c r="S2932" s="1" t="s">
        <v>49</v>
      </c>
      <c r="T2932" s="7">
        <v>279511</v>
      </c>
      <c r="U2932" s="7">
        <v>217325</v>
      </c>
      <c r="V2932" s="7">
        <v>170941</v>
      </c>
      <c r="W2932" s="7">
        <v>141837</v>
      </c>
      <c r="X2932" s="7">
        <v>274636</v>
      </c>
      <c r="Y2932" s="7">
        <v>282620</v>
      </c>
      <c r="Z2932" s="7">
        <v>281072</v>
      </c>
      <c r="AA2932" s="7">
        <v>279511</v>
      </c>
      <c r="AB2932" s="5">
        <v>41.899000000000001</v>
      </c>
      <c r="AC2932" s="5">
        <v>28.704000000000001</v>
      </c>
      <c r="AD2932" s="5">
        <v>24.303000000000001</v>
      </c>
      <c r="AE2932" s="8">
        <v>12.183</v>
      </c>
      <c r="AF2932" s="7">
        <v>27645262</v>
      </c>
      <c r="AG2932" s="7">
        <v>27636184</v>
      </c>
      <c r="AH2932" s="7">
        <v>27159485</v>
      </c>
      <c r="AI2932" s="5">
        <v>54.95</v>
      </c>
      <c r="AJ2932" s="7">
        <v>116</v>
      </c>
      <c r="AK2932" s="7">
        <v>15189787</v>
      </c>
      <c r="AL2932" s="6">
        <v>96.455146999999997</v>
      </c>
      <c r="AM2932" s="7">
        <v>24198965</v>
      </c>
      <c r="AN2932" s="5">
        <v>87.533860000000004</v>
      </c>
    </row>
    <row r="2933" spans="1:40" x14ac:dyDescent="0.3">
      <c r="A2933" s="4" t="s">
        <v>2982</v>
      </c>
      <c r="B2933" s="2">
        <v>20324566</v>
      </c>
      <c r="C2933" s="1" t="s">
        <v>41</v>
      </c>
      <c r="D2933" s="5">
        <v>157.68478741000001</v>
      </c>
      <c r="E2933" s="6">
        <v>-106.104213</v>
      </c>
      <c r="F2933" s="6" t="s">
        <v>42</v>
      </c>
      <c r="G2933" s="5">
        <v>-0.499</v>
      </c>
      <c r="H2933" s="5" t="s">
        <v>799</v>
      </c>
      <c r="I2933" s="5">
        <v>-0.499</v>
      </c>
      <c r="J2933" s="5" t="s">
        <v>799</v>
      </c>
      <c r="K2933" s="5">
        <v>0.56527250000000007</v>
      </c>
      <c r="L2933" s="5">
        <v>0.56527250000000007</v>
      </c>
      <c r="M2933" s="5" t="s">
        <v>799</v>
      </c>
      <c r="N2933" s="5" t="s">
        <v>42</v>
      </c>
      <c r="O2933" s="5" t="s">
        <v>42</v>
      </c>
      <c r="P2933" s="5" t="s">
        <v>42</v>
      </c>
      <c r="Q2933" s="5">
        <v>0.649285</v>
      </c>
      <c r="R2933" s="5">
        <v>0.649285</v>
      </c>
      <c r="S2933" s="1" t="s">
        <v>49</v>
      </c>
      <c r="T2933" s="7" t="s">
        <v>42</v>
      </c>
      <c r="U2933" s="7" t="s">
        <v>42</v>
      </c>
      <c r="V2933" s="7" t="s">
        <v>42</v>
      </c>
      <c r="W2933" s="7" t="s">
        <v>42</v>
      </c>
      <c r="X2933" s="7" t="s">
        <v>42</v>
      </c>
      <c r="Y2933" s="7" t="s">
        <v>42</v>
      </c>
      <c r="Z2933" s="7" t="s">
        <v>42</v>
      </c>
      <c r="AA2933" s="7" t="s">
        <v>42</v>
      </c>
      <c r="AB2933" s="5" t="s">
        <v>42</v>
      </c>
      <c r="AC2933" s="5" t="s">
        <v>42</v>
      </c>
      <c r="AD2933" s="5" t="s">
        <v>42</v>
      </c>
      <c r="AE2933" s="5" t="s">
        <v>42</v>
      </c>
      <c r="AF2933" s="7">
        <v>70669131</v>
      </c>
      <c r="AG2933" s="7">
        <v>70662806</v>
      </c>
      <c r="AH2933" s="7">
        <v>58971931</v>
      </c>
      <c r="AI2933" s="8">
        <v>58.7</v>
      </c>
      <c r="AJ2933" s="7">
        <v>144</v>
      </c>
      <c r="AK2933" s="7">
        <v>41504998</v>
      </c>
      <c r="AL2933" s="6">
        <v>92.556145000000001</v>
      </c>
      <c r="AM2933" s="7">
        <v>49171465</v>
      </c>
      <c r="AN2933" s="5">
        <v>69.538960000000003</v>
      </c>
    </row>
    <row r="2934" spans="1:40" x14ac:dyDescent="0.3">
      <c r="A2934" s="4" t="s">
        <v>2983</v>
      </c>
      <c r="B2934" s="2">
        <v>4110007</v>
      </c>
      <c r="C2934" s="1" t="s">
        <v>54</v>
      </c>
      <c r="D2934" s="5">
        <v>167.17767767000001</v>
      </c>
      <c r="E2934" s="6">
        <v>127.129677</v>
      </c>
      <c r="F2934" s="6" t="s">
        <v>42</v>
      </c>
      <c r="G2934" s="5">
        <v>0.75</v>
      </c>
      <c r="H2934" s="5">
        <v>13.830435</v>
      </c>
      <c r="I2934" s="5">
        <v>0.75</v>
      </c>
      <c r="J2934" s="5">
        <v>13.830435</v>
      </c>
      <c r="K2934" s="5">
        <v>1.33661078</v>
      </c>
      <c r="L2934" s="5">
        <v>1.33661078</v>
      </c>
      <c r="M2934" s="5">
        <v>8.9278700000000004</v>
      </c>
      <c r="N2934" s="5" t="s">
        <v>42</v>
      </c>
      <c r="O2934" s="5" t="s">
        <v>42</v>
      </c>
      <c r="P2934" s="5">
        <v>2.0108139999999999</v>
      </c>
      <c r="Q2934" s="5">
        <v>9.8603640000000006</v>
      </c>
      <c r="R2934" s="5">
        <v>9.8603640000000006</v>
      </c>
      <c r="S2934" s="1" t="s">
        <v>152</v>
      </c>
      <c r="T2934" s="7">
        <v>51369</v>
      </c>
      <c r="U2934" s="7">
        <v>48676</v>
      </c>
      <c r="V2934" s="7">
        <v>58926</v>
      </c>
      <c r="W2934" s="7">
        <v>40069</v>
      </c>
      <c r="X2934" s="7">
        <v>63223</v>
      </c>
      <c r="Y2934" s="7">
        <v>60171</v>
      </c>
      <c r="Z2934" s="7">
        <v>51369</v>
      </c>
      <c r="AA2934" s="7">
        <v>44534</v>
      </c>
      <c r="AB2934" s="5">
        <v>28.175000000000001</v>
      </c>
      <c r="AC2934" s="5">
        <v>31.428000000000001</v>
      </c>
      <c r="AD2934" s="5">
        <v>15.089</v>
      </c>
      <c r="AE2934" s="5">
        <v>20.295999999999999</v>
      </c>
      <c r="AF2934" s="7">
        <v>5255507</v>
      </c>
      <c r="AG2934" s="7">
        <v>5255507</v>
      </c>
      <c r="AH2934" s="7">
        <v>5240841</v>
      </c>
      <c r="AI2934" s="5">
        <v>43.55</v>
      </c>
      <c r="AJ2934" s="7">
        <v>43</v>
      </c>
      <c r="AK2934" s="7">
        <v>2288634</v>
      </c>
      <c r="AL2934" s="6">
        <v>72.801446999999996</v>
      </c>
      <c r="AM2934" s="7">
        <v>2994117</v>
      </c>
      <c r="AN2934" s="5">
        <v>56.971040000000002</v>
      </c>
    </row>
    <row r="2935" spans="1:40" x14ac:dyDescent="0.3">
      <c r="A2935" s="4" t="s">
        <v>2984</v>
      </c>
      <c r="B2935" s="2">
        <v>5216559</v>
      </c>
      <c r="C2935" s="1" t="s">
        <v>41</v>
      </c>
      <c r="D2935" s="5">
        <v>186.0981894</v>
      </c>
      <c r="E2935" s="6">
        <v>36.098188999999998</v>
      </c>
      <c r="F2935" s="6" t="s">
        <v>42</v>
      </c>
      <c r="G2935" s="5">
        <v>-3.7999999999999999E-2</v>
      </c>
      <c r="H2935" s="5" t="s">
        <v>799</v>
      </c>
      <c r="I2935" s="5">
        <v>-3.7999999999999999E-2</v>
      </c>
      <c r="J2935" s="5" t="s">
        <v>799</v>
      </c>
      <c r="K2935" s="5">
        <v>1.2162858599999999</v>
      </c>
      <c r="L2935" s="5">
        <v>1.2162858599999999</v>
      </c>
      <c r="M2935" s="5" t="s">
        <v>799</v>
      </c>
      <c r="N2935" s="5" t="s">
        <v>42</v>
      </c>
      <c r="O2935" s="5" t="s">
        <v>42</v>
      </c>
      <c r="P2935" s="5">
        <v>0.376023</v>
      </c>
      <c r="Q2935" s="5" t="s">
        <v>799</v>
      </c>
      <c r="R2935" s="5">
        <v>-0.275559</v>
      </c>
      <c r="S2935" s="1" t="s">
        <v>49</v>
      </c>
      <c r="T2935" s="7">
        <v>287000</v>
      </c>
      <c r="U2935" s="7">
        <v>571000</v>
      </c>
      <c r="V2935" s="7">
        <v>2085000</v>
      </c>
      <c r="W2935" s="7">
        <v>2541000</v>
      </c>
      <c r="X2935" s="7">
        <v>96000</v>
      </c>
      <c r="Y2935" s="7">
        <v>156000</v>
      </c>
      <c r="Z2935" s="7">
        <v>227000</v>
      </c>
      <c r="AA2935" s="7">
        <v>287000</v>
      </c>
      <c r="AB2935" s="5">
        <v>20.905999999999999</v>
      </c>
      <c r="AC2935" s="5">
        <v>17.707999999999998</v>
      </c>
      <c r="AD2935" s="5">
        <v>-108.014</v>
      </c>
      <c r="AE2935" s="5">
        <v>-136.458</v>
      </c>
      <c r="AF2935" s="7">
        <v>26285000</v>
      </c>
      <c r="AG2935" s="7">
        <v>26211000</v>
      </c>
      <c r="AH2935" s="7">
        <v>24007000</v>
      </c>
      <c r="AI2935" s="5">
        <v>45.16</v>
      </c>
      <c r="AJ2935" s="7">
        <v>112</v>
      </c>
      <c r="AK2935" s="7">
        <v>11869411</v>
      </c>
      <c r="AL2935" s="6">
        <v>84.035428999999993</v>
      </c>
      <c r="AM2935" s="7">
        <v>24110178</v>
      </c>
      <c r="AN2935" s="8">
        <v>91.725800000000007</v>
      </c>
    </row>
    <row r="2936" spans="1:40" x14ac:dyDescent="0.3">
      <c r="A2936" s="4" t="s">
        <v>2985</v>
      </c>
      <c r="B2936" s="2">
        <v>10345624</v>
      </c>
      <c r="C2936" s="1" t="s">
        <v>54</v>
      </c>
      <c r="D2936" s="5">
        <v>229.94685504</v>
      </c>
      <c r="E2936" s="6">
        <v>558.81324500000005</v>
      </c>
      <c r="F2936" s="6" t="s">
        <v>42</v>
      </c>
      <c r="G2936" s="5">
        <v>-0.26270022849867863</v>
      </c>
      <c r="H2936" s="5" t="s">
        <v>799</v>
      </c>
      <c r="I2936" s="5">
        <v>-0.26270022849867863</v>
      </c>
      <c r="J2936" s="5" t="s">
        <v>799</v>
      </c>
      <c r="K2936" s="5" t="s">
        <v>799</v>
      </c>
      <c r="L2936" s="5">
        <v>1.97332039</v>
      </c>
      <c r="M2936" s="5" t="s">
        <v>799</v>
      </c>
      <c r="N2936" s="5" t="s">
        <v>42</v>
      </c>
      <c r="O2936" s="5" t="s">
        <v>42</v>
      </c>
      <c r="P2936" s="5">
        <v>1.3630869999999999</v>
      </c>
      <c r="Q2936" s="5" t="s">
        <v>799</v>
      </c>
      <c r="R2936" s="5">
        <v>-8.3410430000000009</v>
      </c>
      <c r="S2936" s="1" t="s">
        <v>49</v>
      </c>
      <c r="T2936" s="7">
        <v>460906.59392625728</v>
      </c>
      <c r="U2936" s="7">
        <v>444909.71918509866</v>
      </c>
      <c r="V2936" s="7">
        <v>365268.29016268917</v>
      </c>
      <c r="W2936" s="7">
        <v>254180.09698366746</v>
      </c>
      <c r="X2936" s="7">
        <v>413864.74225866568</v>
      </c>
      <c r="Y2936" s="7">
        <v>438635.42881089851</v>
      </c>
      <c r="Z2936" s="7">
        <v>460906.59392625728</v>
      </c>
      <c r="AA2936" s="7">
        <v>459915.34066597506</v>
      </c>
      <c r="AB2936" s="5">
        <v>58.881999999999998</v>
      </c>
      <c r="AC2936" s="5">
        <v>58.509</v>
      </c>
      <c r="AD2936" s="5">
        <v>-22.163</v>
      </c>
      <c r="AE2936" s="5">
        <v>-25.385000000000002</v>
      </c>
      <c r="AF2936" s="7">
        <v>117319824</v>
      </c>
      <c r="AG2936" s="7">
        <v>117319824</v>
      </c>
      <c r="AH2936" s="7">
        <v>117319824</v>
      </c>
      <c r="AI2936" s="5">
        <v>26.65</v>
      </c>
      <c r="AJ2936" s="7">
        <v>13</v>
      </c>
      <c r="AK2936" s="7">
        <v>31266034</v>
      </c>
      <c r="AL2936" s="6">
        <v>61.281426000000003</v>
      </c>
      <c r="AM2936" s="7">
        <v>26563697</v>
      </c>
      <c r="AN2936" s="5">
        <v>22.642119999999998</v>
      </c>
    </row>
    <row r="2937" spans="1:40" x14ac:dyDescent="0.3">
      <c r="A2937" s="4" t="s">
        <v>2986</v>
      </c>
      <c r="B2937" s="2">
        <v>4291733</v>
      </c>
      <c r="C2937" s="1" t="s">
        <v>54</v>
      </c>
      <c r="D2937" s="5">
        <v>186.0976005</v>
      </c>
      <c r="E2937" s="6">
        <v>442.23160000000001</v>
      </c>
      <c r="F2937" s="6" t="s">
        <v>42</v>
      </c>
      <c r="G2937" s="5">
        <v>-1.202</v>
      </c>
      <c r="H2937" s="5" t="s">
        <v>799</v>
      </c>
      <c r="I2937" s="5">
        <v>-1.202</v>
      </c>
      <c r="J2937" s="5" t="s">
        <v>799</v>
      </c>
      <c r="K2937" s="5">
        <v>1.3726556099999998</v>
      </c>
      <c r="L2937" s="5">
        <v>0.41958623</v>
      </c>
      <c r="M2937" s="5">
        <v>3.1425019999999999</v>
      </c>
      <c r="N2937" s="5" t="s">
        <v>42</v>
      </c>
      <c r="O2937" s="5" t="s">
        <v>42</v>
      </c>
      <c r="P2937" s="5">
        <v>0.55236700000000005</v>
      </c>
      <c r="Q2937" s="5">
        <v>4.4462029999999997</v>
      </c>
      <c r="R2937" s="5">
        <v>4.4462029999999997</v>
      </c>
      <c r="S2937" s="1" t="s">
        <v>49</v>
      </c>
      <c r="T2937" s="7">
        <v>738864</v>
      </c>
      <c r="U2937" s="7">
        <v>699913</v>
      </c>
      <c r="V2937" s="7">
        <v>541068</v>
      </c>
      <c r="W2937" s="7">
        <v>512476</v>
      </c>
      <c r="X2937" s="7">
        <v>800612</v>
      </c>
      <c r="Y2937" s="7">
        <v>772059</v>
      </c>
      <c r="Z2937" s="7">
        <v>752299</v>
      </c>
      <c r="AA2937" s="7">
        <v>738864</v>
      </c>
      <c r="AB2937" s="5">
        <v>27.631</v>
      </c>
      <c r="AC2937" s="5">
        <v>30.263000000000002</v>
      </c>
      <c r="AD2937" s="8">
        <v>7.9160000000000004</v>
      </c>
      <c r="AE2937" s="8">
        <v>10.351000000000001</v>
      </c>
      <c r="AF2937" s="7">
        <v>12283670</v>
      </c>
      <c r="AG2937" s="7">
        <v>12283670</v>
      </c>
      <c r="AH2937" s="7">
        <v>10192978</v>
      </c>
      <c r="AI2937" s="5">
        <v>59.17</v>
      </c>
      <c r="AJ2937" s="7">
        <v>96</v>
      </c>
      <c r="AK2937" s="7">
        <v>7268777</v>
      </c>
      <c r="AL2937" s="6">
        <v>110.121971</v>
      </c>
      <c r="AM2937" s="7">
        <v>10853133</v>
      </c>
      <c r="AN2937" s="5">
        <v>88.354159999999993</v>
      </c>
    </row>
    <row r="2938" spans="1:40" x14ac:dyDescent="0.3">
      <c r="A2938" s="4" t="s">
        <v>2987</v>
      </c>
      <c r="B2938" s="2">
        <v>4096260</v>
      </c>
      <c r="C2938" s="1" t="s">
        <v>41</v>
      </c>
      <c r="D2938" s="5">
        <v>147.85259496</v>
      </c>
      <c r="E2938" s="6" t="s">
        <v>42</v>
      </c>
      <c r="F2938" s="6">
        <v>310.31359500000002</v>
      </c>
      <c r="G2938" s="5">
        <v>0.42</v>
      </c>
      <c r="H2938" s="5">
        <v>13.2277227722772</v>
      </c>
      <c r="I2938" s="5">
        <v>0.42</v>
      </c>
      <c r="J2938" s="5">
        <v>13.2277227722772</v>
      </c>
      <c r="K2938" s="5">
        <v>0.93446227155510897</v>
      </c>
      <c r="L2938" s="5">
        <v>0.89591186622872199</v>
      </c>
      <c r="M2938" s="5">
        <v>8.6137979999999992</v>
      </c>
      <c r="N2938" s="5" t="s">
        <v>42</v>
      </c>
      <c r="O2938" s="5" t="s">
        <v>42</v>
      </c>
      <c r="P2938" s="5" t="s">
        <v>42</v>
      </c>
      <c r="Q2938" s="5" t="s">
        <v>42</v>
      </c>
      <c r="R2938" s="5" t="s">
        <v>42</v>
      </c>
      <c r="S2938" s="1" t="s">
        <v>49</v>
      </c>
      <c r="T2938" s="7">
        <v>100907</v>
      </c>
      <c r="U2938" s="7">
        <v>111852</v>
      </c>
      <c r="V2938" s="7">
        <v>151099</v>
      </c>
      <c r="W2938" s="7">
        <v>135908</v>
      </c>
      <c r="X2938" s="7">
        <v>104815</v>
      </c>
      <c r="Y2938" s="7">
        <v>101052</v>
      </c>
      <c r="Z2938" s="7">
        <v>101184</v>
      </c>
      <c r="AA2938" s="7">
        <v>100907</v>
      </c>
      <c r="AB2938" s="5" t="s">
        <v>42</v>
      </c>
      <c r="AC2938" s="5" t="s">
        <v>42</v>
      </c>
      <c r="AD2938" s="5" t="s">
        <v>42</v>
      </c>
      <c r="AE2938" s="5" t="s">
        <v>42</v>
      </c>
      <c r="AF2938" s="7">
        <v>11229075</v>
      </c>
      <c r="AG2938" s="7">
        <v>11190875</v>
      </c>
      <c r="AH2938" s="7">
        <v>11177751</v>
      </c>
      <c r="AI2938" s="5">
        <v>23.24</v>
      </c>
      <c r="AJ2938" s="7">
        <v>44</v>
      </c>
      <c r="AK2938" s="7">
        <v>2571705</v>
      </c>
      <c r="AL2938" s="6">
        <v>34.357978000000003</v>
      </c>
      <c r="AM2938" s="7">
        <v>5874332</v>
      </c>
      <c r="AN2938" s="5">
        <v>53.080620000000003</v>
      </c>
    </row>
    <row r="2939" spans="1:40" x14ac:dyDescent="0.3">
      <c r="A2939" s="4" t="s">
        <v>2988</v>
      </c>
      <c r="B2939" s="2">
        <v>4599506</v>
      </c>
      <c r="C2939" s="1" t="s">
        <v>54</v>
      </c>
      <c r="D2939" s="5">
        <v>152.79295031999999</v>
      </c>
      <c r="E2939" s="6">
        <v>656.33595000000003</v>
      </c>
      <c r="F2939" s="6" t="s">
        <v>42</v>
      </c>
      <c r="G2939" s="5">
        <v>-0.16</v>
      </c>
      <c r="H2939" s="5" t="s">
        <v>799</v>
      </c>
      <c r="I2939" s="5">
        <v>-9.8000000000000004E-2</v>
      </c>
      <c r="J2939" s="5" t="s">
        <v>799</v>
      </c>
      <c r="K2939" s="5" t="s">
        <v>799</v>
      </c>
      <c r="L2939" s="5" t="s">
        <v>799</v>
      </c>
      <c r="M2939" s="5" t="s">
        <v>799</v>
      </c>
      <c r="N2939" s="5" t="s">
        <v>42</v>
      </c>
      <c r="O2939" s="5" t="s">
        <v>42</v>
      </c>
      <c r="P2939" s="5">
        <v>0.74734500000000004</v>
      </c>
      <c r="Q2939" s="5">
        <v>102.82965</v>
      </c>
      <c r="R2939" s="5">
        <v>102.82965</v>
      </c>
      <c r="S2939" s="1" t="s">
        <v>49</v>
      </c>
      <c r="T2939" s="7">
        <v>999354</v>
      </c>
      <c r="U2939" s="7">
        <v>847918</v>
      </c>
      <c r="V2939" s="7">
        <v>710873</v>
      </c>
      <c r="W2939" s="7">
        <v>566317</v>
      </c>
      <c r="X2939" s="7">
        <v>878224</v>
      </c>
      <c r="Y2939" s="7">
        <v>907779</v>
      </c>
      <c r="Z2939" s="7">
        <v>965652</v>
      </c>
      <c r="AA2939" s="7">
        <v>999354</v>
      </c>
      <c r="AB2939" s="5">
        <v>22.422999999999998</v>
      </c>
      <c r="AC2939" s="5">
        <v>23.731000000000002</v>
      </c>
      <c r="AD2939" s="8">
        <v>0.85</v>
      </c>
      <c r="AE2939" s="8">
        <v>-0.24</v>
      </c>
      <c r="AF2939" s="7">
        <v>92382000</v>
      </c>
      <c r="AG2939" s="7">
        <v>92010000</v>
      </c>
      <c r="AH2939" s="7">
        <v>89371000</v>
      </c>
      <c r="AI2939" s="5">
        <v>36.770000000000003</v>
      </c>
      <c r="AJ2939" s="7">
        <v>115</v>
      </c>
      <c r="AK2939" s="7">
        <v>34676356</v>
      </c>
      <c r="AL2939" s="6">
        <v>56.175696000000002</v>
      </c>
      <c r="AM2939" s="7">
        <v>54765031</v>
      </c>
      <c r="AN2939" s="5">
        <v>58.065080000000002</v>
      </c>
    </row>
    <row r="2940" spans="1:40" x14ac:dyDescent="0.3">
      <c r="A2940" s="4" t="s">
        <v>2989</v>
      </c>
      <c r="B2940" s="2">
        <v>13377939</v>
      </c>
      <c r="C2940" s="1" t="s">
        <v>41</v>
      </c>
      <c r="D2940" s="5">
        <v>109.48484736</v>
      </c>
      <c r="E2940" s="6">
        <v>-58.303153000000002</v>
      </c>
      <c r="F2940" s="6" t="s">
        <v>42</v>
      </c>
      <c r="G2940" s="5">
        <v>-0.62</v>
      </c>
      <c r="H2940" s="5" t="s">
        <v>799</v>
      </c>
      <c r="I2940" s="5">
        <v>-0.62</v>
      </c>
      <c r="J2940" s="5" t="s">
        <v>799</v>
      </c>
      <c r="K2940" s="5">
        <v>0.62797868999999995</v>
      </c>
      <c r="L2940" s="5">
        <v>0.62797868999999995</v>
      </c>
      <c r="M2940" s="5" t="s">
        <v>799</v>
      </c>
      <c r="N2940" s="5" t="s">
        <v>42</v>
      </c>
      <c r="O2940" s="5" t="s">
        <v>42</v>
      </c>
      <c r="P2940" s="5" t="s">
        <v>42</v>
      </c>
      <c r="Q2940" s="5">
        <v>0.53261999999999998</v>
      </c>
      <c r="R2940" s="5">
        <v>0.53261999999999998</v>
      </c>
      <c r="S2940" s="1" t="s">
        <v>49</v>
      </c>
      <c r="T2940" s="7" t="s">
        <v>42</v>
      </c>
      <c r="U2940" s="7" t="s">
        <v>42</v>
      </c>
      <c r="V2940" s="7" t="s">
        <v>42</v>
      </c>
      <c r="W2940" s="7" t="s">
        <v>42</v>
      </c>
      <c r="X2940" s="7" t="s">
        <v>42</v>
      </c>
      <c r="Y2940" s="7" t="s">
        <v>42</v>
      </c>
      <c r="Z2940" s="7" t="s">
        <v>42</v>
      </c>
      <c r="AA2940" s="7" t="s">
        <v>42</v>
      </c>
      <c r="AB2940" s="5" t="s">
        <v>42</v>
      </c>
      <c r="AC2940" s="5" t="s">
        <v>42</v>
      </c>
      <c r="AD2940" s="5" t="s">
        <v>42</v>
      </c>
      <c r="AE2940" s="5" t="s">
        <v>42</v>
      </c>
      <c r="AF2940" s="7">
        <v>48850423</v>
      </c>
      <c r="AG2940" s="7">
        <v>48291469</v>
      </c>
      <c r="AH2940" s="7">
        <v>41660169</v>
      </c>
      <c r="AI2940" s="5">
        <v>74.98</v>
      </c>
      <c r="AJ2940" s="7">
        <v>152</v>
      </c>
      <c r="AK2940" s="7">
        <v>36647547</v>
      </c>
      <c r="AL2940" s="6">
        <v>82.090504999999993</v>
      </c>
      <c r="AM2940" s="7">
        <v>41566004</v>
      </c>
      <c r="AN2940" s="5">
        <v>85.04177</v>
      </c>
    </row>
    <row r="2941" spans="1:40" x14ac:dyDescent="0.3">
      <c r="A2941" s="4" t="s">
        <v>2990</v>
      </c>
      <c r="B2941" s="2">
        <v>5721587</v>
      </c>
      <c r="C2941" s="1" t="s">
        <v>54</v>
      </c>
      <c r="D2941" s="5">
        <v>179.55675160000001</v>
      </c>
      <c r="E2941" s="6">
        <v>178.95260099999999</v>
      </c>
      <c r="F2941" s="6" t="s">
        <v>42</v>
      </c>
      <c r="G2941" s="5">
        <v>0.52100000000000002</v>
      </c>
      <c r="H2941" s="5">
        <v>6.963025</v>
      </c>
      <c r="I2941" s="5">
        <v>0.52100000000000002</v>
      </c>
      <c r="J2941" s="5">
        <v>6.963025</v>
      </c>
      <c r="K2941" s="5">
        <v>0.91589703999999994</v>
      </c>
      <c r="L2941" s="5">
        <v>0.91589703999999994</v>
      </c>
      <c r="M2941" s="5" t="s">
        <v>42</v>
      </c>
      <c r="N2941" s="5" t="s">
        <v>42</v>
      </c>
      <c r="O2941" s="5" t="s">
        <v>42</v>
      </c>
      <c r="P2941" s="5">
        <v>17.384647000000001</v>
      </c>
      <c r="Q2941" s="5" t="s">
        <v>42</v>
      </c>
      <c r="R2941" s="5" t="s">
        <v>42</v>
      </c>
      <c r="S2941" s="1" t="s">
        <v>98</v>
      </c>
      <c r="T2941" s="7">
        <v>10012.857</v>
      </c>
      <c r="U2941" s="7">
        <v>9358.7690000000002</v>
      </c>
      <c r="V2941" s="7">
        <v>9467.4989999999998</v>
      </c>
      <c r="W2941" s="7">
        <v>10042.870999999999</v>
      </c>
      <c r="X2941" s="7">
        <v>10293.715</v>
      </c>
      <c r="Y2941" s="7">
        <v>10153.286</v>
      </c>
      <c r="Z2941" s="7">
        <v>10012.857</v>
      </c>
      <c r="AA2941" s="7">
        <v>9910.6039999999994</v>
      </c>
      <c r="AB2941" s="8">
        <v>100</v>
      </c>
      <c r="AC2941" s="8">
        <v>100</v>
      </c>
      <c r="AD2941" s="5" t="s">
        <v>42</v>
      </c>
      <c r="AE2941" s="5" t="s">
        <v>42</v>
      </c>
      <c r="AF2941" s="7">
        <v>10713411</v>
      </c>
      <c r="AG2941" s="7">
        <v>10713411</v>
      </c>
      <c r="AH2941" s="7">
        <v>10713411</v>
      </c>
      <c r="AI2941" s="5">
        <v>52.86</v>
      </c>
      <c r="AJ2941" s="7">
        <v>42</v>
      </c>
      <c r="AK2941" s="7">
        <v>5663598</v>
      </c>
      <c r="AL2941" s="6">
        <v>94.921902000000003</v>
      </c>
      <c r="AM2941" s="7" t="s">
        <v>42</v>
      </c>
      <c r="AN2941" s="5" t="s">
        <v>42</v>
      </c>
    </row>
    <row r="2942" spans="1:40" x14ac:dyDescent="0.3">
      <c r="A2942" s="4" t="s">
        <v>2991</v>
      </c>
      <c r="B2942" s="2">
        <v>4103251</v>
      </c>
      <c r="C2942" s="1" t="s">
        <v>41</v>
      </c>
      <c r="D2942" s="5">
        <v>174.76924099999999</v>
      </c>
      <c r="E2942" s="6">
        <v>265.77324099999998</v>
      </c>
      <c r="F2942" s="6" t="s">
        <v>42</v>
      </c>
      <c r="G2942" s="5">
        <v>-3.57</v>
      </c>
      <c r="H2942" s="5" t="s">
        <v>799</v>
      </c>
      <c r="I2942" s="5">
        <v>-3.57</v>
      </c>
      <c r="J2942" s="5" t="s">
        <v>799</v>
      </c>
      <c r="K2942" s="5" t="s">
        <v>799</v>
      </c>
      <c r="L2942" s="5" t="s">
        <v>799</v>
      </c>
      <c r="M2942" s="5">
        <v>4.4535390000000001</v>
      </c>
      <c r="N2942" s="5" t="s">
        <v>42</v>
      </c>
      <c r="O2942" s="5" t="s">
        <v>42</v>
      </c>
      <c r="P2942" s="5">
        <v>0.48469299999999998</v>
      </c>
      <c r="Q2942" s="5">
        <v>7.3641290000000001</v>
      </c>
      <c r="R2942" s="5">
        <v>7.3641290000000001</v>
      </c>
      <c r="S2942" s="1" t="s">
        <v>49</v>
      </c>
      <c r="T2942" s="7">
        <v>358093</v>
      </c>
      <c r="U2942" s="7">
        <v>364754</v>
      </c>
      <c r="V2942" s="7">
        <v>203050</v>
      </c>
      <c r="W2942" s="7">
        <v>108447</v>
      </c>
      <c r="X2942" s="7">
        <v>548333</v>
      </c>
      <c r="Y2942" s="7">
        <v>496972</v>
      </c>
      <c r="Z2942" s="7">
        <v>438152</v>
      </c>
      <c r="AA2942" s="7">
        <v>358093</v>
      </c>
      <c r="AB2942" s="8">
        <v>11.663</v>
      </c>
      <c r="AC2942" s="8">
        <v>10.601000000000001</v>
      </c>
      <c r="AD2942" s="8">
        <v>5.0650000000000004</v>
      </c>
      <c r="AE2942" s="8">
        <v>5.95</v>
      </c>
      <c r="AF2942" s="7">
        <v>18884838</v>
      </c>
      <c r="AG2942" s="7">
        <v>18873850</v>
      </c>
      <c r="AH2942" s="7">
        <v>17903437</v>
      </c>
      <c r="AI2942" s="5">
        <v>34.07</v>
      </c>
      <c r="AJ2942" s="7">
        <v>57</v>
      </c>
      <c r="AK2942" s="7">
        <v>6437121</v>
      </c>
      <c r="AL2942" s="6">
        <v>59.543368999999998</v>
      </c>
      <c r="AM2942" s="7">
        <v>13989590</v>
      </c>
      <c r="AN2942" s="5">
        <v>74.042609999999996</v>
      </c>
    </row>
    <row r="2943" spans="1:40" x14ac:dyDescent="0.3">
      <c r="A2943" s="4" t="s">
        <v>2992</v>
      </c>
      <c r="B2943" s="2">
        <v>4810985</v>
      </c>
      <c r="C2943" s="1" t="s">
        <v>41</v>
      </c>
      <c r="D2943" s="5">
        <v>99.057718800000004</v>
      </c>
      <c r="E2943" s="6">
        <v>-127.542282</v>
      </c>
      <c r="F2943" s="6" t="s">
        <v>42</v>
      </c>
      <c r="G2943" s="5">
        <v>-0.753</v>
      </c>
      <c r="H2943" s="5" t="s">
        <v>799</v>
      </c>
      <c r="I2943" s="5">
        <v>-0.753</v>
      </c>
      <c r="J2943" s="5" t="s">
        <v>799</v>
      </c>
      <c r="K2943" s="5">
        <v>0.56390976999999998</v>
      </c>
      <c r="L2943" s="5">
        <v>0.56390976999999998</v>
      </c>
      <c r="M2943" s="5" t="s">
        <v>799</v>
      </c>
      <c r="N2943" s="5" t="s">
        <v>42</v>
      </c>
      <c r="O2943" s="5" t="s">
        <v>42</v>
      </c>
      <c r="P2943" s="5" t="s">
        <v>799</v>
      </c>
      <c r="Q2943" s="5">
        <v>0.63655899999999999</v>
      </c>
      <c r="R2943" s="5">
        <v>0.63655899999999999</v>
      </c>
      <c r="S2943" s="1" t="s">
        <v>49</v>
      </c>
      <c r="T2943" s="7">
        <v>78123</v>
      </c>
      <c r="U2943" s="7">
        <v>19712</v>
      </c>
      <c r="V2943" s="7">
        <v>25544</v>
      </c>
      <c r="W2943" s="7">
        <v>90732</v>
      </c>
      <c r="X2943" s="7">
        <v>61759</v>
      </c>
      <c r="Y2943" s="7">
        <v>67034</v>
      </c>
      <c r="Z2943" s="7">
        <v>69407</v>
      </c>
      <c r="AA2943" s="7">
        <v>78123</v>
      </c>
      <c r="AB2943" s="5">
        <v>-127.399</v>
      </c>
      <c r="AC2943" s="5">
        <v>-256.53399999999999</v>
      </c>
      <c r="AD2943" s="5">
        <v>-208.79499999999999</v>
      </c>
      <c r="AE2943" s="5" t="s">
        <v>799</v>
      </c>
      <c r="AF2943" s="7">
        <v>82538624</v>
      </c>
      <c r="AG2943" s="7">
        <v>82429514</v>
      </c>
      <c r="AH2943" s="7">
        <v>81668796</v>
      </c>
      <c r="AI2943" s="5">
        <v>62.23</v>
      </c>
      <c r="AJ2943" s="7">
        <v>274</v>
      </c>
      <c r="AK2943" s="7">
        <v>51366299</v>
      </c>
      <c r="AL2943" s="6">
        <v>61.639558000000001</v>
      </c>
      <c r="AM2943" s="7">
        <v>77321670</v>
      </c>
      <c r="AN2943" s="5">
        <v>93.668629999999993</v>
      </c>
    </row>
    <row r="2944" spans="1:40" x14ac:dyDescent="0.3">
      <c r="A2944" s="4" t="s">
        <v>2993</v>
      </c>
      <c r="B2944" s="2">
        <v>4281350</v>
      </c>
      <c r="C2944" s="1" t="s">
        <v>41</v>
      </c>
      <c r="D2944" s="5">
        <v>179.50562690000001</v>
      </c>
      <c r="E2944" s="6">
        <v>472.18162599999999</v>
      </c>
      <c r="F2944" s="6">
        <v>472.18162699999999</v>
      </c>
      <c r="G2944" s="5">
        <v>0.22900000000000001</v>
      </c>
      <c r="H2944" s="5">
        <v>13.808332999999999</v>
      </c>
      <c r="I2944" s="5">
        <v>0.22900000000000001</v>
      </c>
      <c r="J2944" s="5">
        <v>13.808332999999999</v>
      </c>
      <c r="K2944" s="5">
        <v>0.90250545000000004</v>
      </c>
      <c r="L2944" s="5">
        <v>0.90250545000000004</v>
      </c>
      <c r="M2944" s="5">
        <v>3.4263849999999998</v>
      </c>
      <c r="N2944" s="5" t="s">
        <v>42</v>
      </c>
      <c r="O2944" s="5" t="s">
        <v>42</v>
      </c>
      <c r="P2944" s="5">
        <v>7.614973</v>
      </c>
      <c r="Q2944" s="5" t="s">
        <v>42</v>
      </c>
      <c r="R2944" s="5">
        <v>13.0885249722807</v>
      </c>
      <c r="S2944" s="1" t="s">
        <v>49</v>
      </c>
      <c r="T2944" s="7">
        <v>64297</v>
      </c>
      <c r="U2944" s="7">
        <v>56566</v>
      </c>
      <c r="V2944" s="7">
        <v>53830</v>
      </c>
      <c r="W2944" s="7">
        <v>61581</v>
      </c>
      <c r="X2944" s="7">
        <v>62007</v>
      </c>
      <c r="Y2944" s="7">
        <v>61955</v>
      </c>
      <c r="Z2944" s="7">
        <v>62675</v>
      </c>
      <c r="AA2944" s="7">
        <v>64297</v>
      </c>
      <c r="AB2944" s="8">
        <v>100</v>
      </c>
      <c r="AC2944" s="8">
        <v>100</v>
      </c>
      <c r="AD2944" s="5" t="s">
        <v>42</v>
      </c>
      <c r="AE2944" s="5" t="s">
        <v>42</v>
      </c>
      <c r="AF2944" s="7">
        <v>21666340</v>
      </c>
      <c r="AG2944" s="7">
        <v>21666340</v>
      </c>
      <c r="AH2944" s="7">
        <v>21666340</v>
      </c>
      <c r="AI2944" s="5">
        <v>20.91</v>
      </c>
      <c r="AJ2944" s="7">
        <v>87</v>
      </c>
      <c r="AK2944" s="7">
        <v>4530220</v>
      </c>
      <c r="AL2944" s="6">
        <v>37.532871999999998</v>
      </c>
      <c r="AM2944" s="7" t="s">
        <v>42</v>
      </c>
      <c r="AN2944" s="5" t="s">
        <v>42</v>
      </c>
    </row>
    <row r="2945" spans="1:40" x14ac:dyDescent="0.3">
      <c r="A2945" s="4" t="s">
        <v>2994</v>
      </c>
      <c r="B2945" s="2">
        <v>4811493</v>
      </c>
      <c r="C2945" s="1" t="s">
        <v>41</v>
      </c>
      <c r="D2945" s="5">
        <v>141.759296678</v>
      </c>
      <c r="E2945" s="6">
        <v>30.164296</v>
      </c>
      <c r="F2945" s="6" t="s">
        <v>42</v>
      </c>
      <c r="G2945" s="5">
        <v>-6.9000000000000006E-2</v>
      </c>
      <c r="H2945" s="5" t="s">
        <v>799</v>
      </c>
      <c r="I2945" s="5">
        <v>-6.9000000000000006E-2</v>
      </c>
      <c r="J2945" s="5" t="s">
        <v>799</v>
      </c>
      <c r="K2945" s="5">
        <v>1.87162162</v>
      </c>
      <c r="L2945" s="5">
        <v>1.7699680499999999</v>
      </c>
      <c r="M2945" s="5" t="s">
        <v>799</v>
      </c>
      <c r="N2945" s="5" t="s">
        <v>42</v>
      </c>
      <c r="O2945" s="5" t="s">
        <v>42</v>
      </c>
      <c r="P2945" s="5">
        <v>0.17232700000000001</v>
      </c>
      <c r="Q2945" s="5" t="s">
        <v>799</v>
      </c>
      <c r="R2945" s="5">
        <v>-1.5593619999999999</v>
      </c>
      <c r="S2945" s="1" t="s">
        <v>49</v>
      </c>
      <c r="T2945" s="7">
        <v>60281</v>
      </c>
      <c r="U2945" s="7">
        <v>27148</v>
      </c>
      <c r="V2945" s="7">
        <v>6149</v>
      </c>
      <c r="W2945" s="7">
        <v>3958</v>
      </c>
      <c r="X2945" s="7">
        <v>175041</v>
      </c>
      <c r="Y2945" s="7">
        <v>141459</v>
      </c>
      <c r="Z2945" s="7">
        <v>18358</v>
      </c>
      <c r="AA2945" s="7">
        <v>60281</v>
      </c>
      <c r="AB2945" s="5">
        <v>-109.86499999999999</v>
      </c>
      <c r="AC2945" s="5">
        <v>18.209</v>
      </c>
      <c r="AD2945" s="5">
        <v>-212.667</v>
      </c>
      <c r="AE2945" s="5">
        <v>-15.134</v>
      </c>
      <c r="AF2945" s="7">
        <v>255814915</v>
      </c>
      <c r="AG2945" s="7">
        <v>255703434</v>
      </c>
      <c r="AH2945" s="7">
        <v>226932506</v>
      </c>
      <c r="AI2945" s="5">
        <v>22.48</v>
      </c>
      <c r="AJ2945" s="7">
        <v>89</v>
      </c>
      <c r="AK2945" s="7">
        <v>57534289</v>
      </c>
      <c r="AL2945" s="6">
        <v>31.873996000000002</v>
      </c>
      <c r="AM2945" s="7">
        <v>173912903</v>
      </c>
      <c r="AN2945" s="5">
        <v>67.952150000000003</v>
      </c>
    </row>
    <row r="2946" spans="1:40" x14ac:dyDescent="0.3">
      <c r="A2946" s="4" t="s">
        <v>2995</v>
      </c>
      <c r="B2946" s="2">
        <v>5721229</v>
      </c>
      <c r="C2946" s="1" t="s">
        <v>54</v>
      </c>
      <c r="D2946" s="5">
        <v>170.31435876</v>
      </c>
      <c r="E2946" s="6">
        <v>307.07435800000002</v>
      </c>
      <c r="F2946" s="6" t="s">
        <v>42</v>
      </c>
      <c r="G2946" s="5">
        <v>-4.4999999999999998E-2</v>
      </c>
      <c r="H2946" s="5">
        <v>28.207547000000002</v>
      </c>
      <c r="I2946" s="5">
        <v>-4.4999999999999998E-2</v>
      </c>
      <c r="J2946" s="5">
        <v>28.207547000000002</v>
      </c>
      <c r="K2946" s="5">
        <v>0.85689721000000008</v>
      </c>
      <c r="L2946" s="5">
        <v>0.85689721000000008</v>
      </c>
      <c r="M2946" s="5">
        <v>6.7191010000000002</v>
      </c>
      <c r="N2946" s="5" t="s">
        <v>42</v>
      </c>
      <c r="O2946" s="5" t="s">
        <v>42</v>
      </c>
      <c r="P2946" s="5">
        <v>21.000845000000002</v>
      </c>
      <c r="Q2946" s="5" t="s">
        <v>42</v>
      </c>
      <c r="R2946" s="5" t="s">
        <v>42</v>
      </c>
      <c r="S2946" s="1" t="s">
        <v>49</v>
      </c>
      <c r="T2946" s="7">
        <v>14662</v>
      </c>
      <c r="U2946" s="7">
        <v>16172</v>
      </c>
      <c r="V2946" s="7">
        <v>17314</v>
      </c>
      <c r="W2946" s="7">
        <v>18303</v>
      </c>
      <c r="X2946" s="7">
        <v>14622</v>
      </c>
      <c r="Y2946" s="7">
        <v>14642</v>
      </c>
      <c r="Z2946" s="7">
        <v>14662</v>
      </c>
      <c r="AA2946" s="7">
        <v>14795</v>
      </c>
      <c r="AB2946" s="8">
        <v>100</v>
      </c>
      <c r="AC2946" s="8">
        <v>100</v>
      </c>
      <c r="AD2946" s="5" t="s">
        <v>42</v>
      </c>
      <c r="AE2946" s="5" t="s">
        <v>42</v>
      </c>
      <c r="AF2946" s="7">
        <v>18981000</v>
      </c>
      <c r="AG2946" s="7">
        <v>18981000</v>
      </c>
      <c r="AH2946" s="7">
        <v>18978000</v>
      </c>
      <c r="AI2946" s="5">
        <v>78.59</v>
      </c>
      <c r="AJ2946" s="7">
        <v>53</v>
      </c>
      <c r="AK2946" s="7">
        <v>14917110</v>
      </c>
      <c r="AL2946" s="6">
        <v>133.806476</v>
      </c>
      <c r="AM2946" s="7" t="s">
        <v>42</v>
      </c>
      <c r="AN2946" s="5" t="s">
        <v>42</v>
      </c>
    </row>
    <row r="2947" spans="1:40" x14ac:dyDescent="0.3">
      <c r="A2947" s="4" t="s">
        <v>2996</v>
      </c>
      <c r="B2947" s="2">
        <v>4089666</v>
      </c>
      <c r="C2947" s="1" t="s">
        <v>41</v>
      </c>
      <c r="D2947" s="5">
        <v>163.62015621</v>
      </c>
      <c r="E2947" s="6">
        <v>243.87572599999999</v>
      </c>
      <c r="F2947" s="6">
        <v>243.875156</v>
      </c>
      <c r="G2947" s="5">
        <v>-1.2999999999999999E-2</v>
      </c>
      <c r="H2947" s="5" t="s">
        <v>799</v>
      </c>
      <c r="I2947" s="5">
        <v>-1.2999999999999999E-2</v>
      </c>
      <c r="J2947" s="5" t="s">
        <v>799</v>
      </c>
      <c r="K2947" s="5">
        <v>1.02553191</v>
      </c>
      <c r="L2947" s="5">
        <v>1.02553191</v>
      </c>
      <c r="M2947" s="5">
        <v>3.502907</v>
      </c>
      <c r="N2947" s="5" t="s">
        <v>42</v>
      </c>
      <c r="O2947" s="5" t="s">
        <v>42</v>
      </c>
      <c r="P2947" s="5">
        <v>5.4451309999999999</v>
      </c>
      <c r="Q2947" s="5" t="s">
        <v>42</v>
      </c>
      <c r="R2947" s="5">
        <v>61.631325804902701</v>
      </c>
      <c r="S2947" s="1" t="s">
        <v>49</v>
      </c>
      <c r="T2947" s="7">
        <v>51824.180999999997</v>
      </c>
      <c r="U2947" s="7">
        <v>43118.112000000001</v>
      </c>
      <c r="V2947" s="7">
        <v>37175.012999999999</v>
      </c>
      <c r="W2947" s="7">
        <v>35942.504999999997</v>
      </c>
      <c r="X2947" s="7">
        <v>44787.853000000003</v>
      </c>
      <c r="Y2947" s="7">
        <v>47492.283000000003</v>
      </c>
      <c r="Z2947" s="7">
        <v>49559.807000000001</v>
      </c>
      <c r="AA2947" s="7">
        <v>51824.180999999997</v>
      </c>
      <c r="AB2947" s="8">
        <v>100</v>
      </c>
      <c r="AC2947" s="8">
        <v>100</v>
      </c>
      <c r="AD2947" s="5" t="s">
        <v>42</v>
      </c>
      <c r="AE2947" s="5" t="s">
        <v>42</v>
      </c>
      <c r="AF2947" s="7">
        <v>67869056</v>
      </c>
      <c r="AG2947" s="7">
        <v>62705628</v>
      </c>
      <c r="AH2947" s="7">
        <v>57958446</v>
      </c>
      <c r="AI2947" s="5">
        <v>8.98</v>
      </c>
      <c r="AJ2947" s="7">
        <v>52</v>
      </c>
      <c r="AK2947" s="7">
        <v>6100104</v>
      </c>
      <c r="AL2947" s="6">
        <v>14.70125</v>
      </c>
      <c r="AM2947" s="7" t="s">
        <v>42</v>
      </c>
      <c r="AN2947" s="5" t="s">
        <v>42</v>
      </c>
    </row>
    <row r="2948" spans="1:40" x14ac:dyDescent="0.3">
      <c r="A2948" s="4" t="s">
        <v>2997</v>
      </c>
      <c r="B2948" s="2">
        <v>27674093</v>
      </c>
      <c r="C2948" s="1" t="s">
        <v>54</v>
      </c>
      <c r="D2948" s="5">
        <v>190.4622324</v>
      </c>
      <c r="E2948" s="6">
        <v>153.04923199999999</v>
      </c>
      <c r="F2948" s="6" t="s">
        <v>42</v>
      </c>
      <c r="G2948" s="5">
        <v>-0.14000000000000001</v>
      </c>
      <c r="H2948" s="5" t="s">
        <v>799</v>
      </c>
      <c r="I2948" s="5">
        <v>-0.14000000000000001</v>
      </c>
      <c r="J2948" s="5" t="s">
        <v>799</v>
      </c>
      <c r="K2948" s="5">
        <v>5.4276315799999999</v>
      </c>
      <c r="L2948" s="5">
        <v>4.3766578200000001</v>
      </c>
      <c r="M2948" s="5" t="s">
        <v>799</v>
      </c>
      <c r="N2948" s="5" t="s">
        <v>42</v>
      </c>
      <c r="O2948" s="5" t="s">
        <v>42</v>
      </c>
      <c r="P2948" s="5">
        <v>0.77561999999999998</v>
      </c>
      <c r="Q2948" s="5" t="s">
        <v>799</v>
      </c>
      <c r="R2948" s="5">
        <v>-2.402355</v>
      </c>
      <c r="S2948" s="1" t="s">
        <v>49</v>
      </c>
      <c r="T2948" s="7">
        <v>193399</v>
      </c>
      <c r="U2948" s="7">
        <v>162665</v>
      </c>
      <c r="V2948" s="7">
        <v>140664</v>
      </c>
      <c r="W2948" s="7">
        <v>103968</v>
      </c>
      <c r="X2948" s="7">
        <v>197325</v>
      </c>
      <c r="Y2948" s="7">
        <v>200091</v>
      </c>
      <c r="Z2948" s="7">
        <v>197946</v>
      </c>
      <c r="AA2948" s="7">
        <v>193399</v>
      </c>
      <c r="AB2948" s="5">
        <v>70.552000000000007</v>
      </c>
      <c r="AC2948" s="5">
        <v>68.781999999999996</v>
      </c>
      <c r="AD2948" s="5">
        <v>-27.908999999999999</v>
      </c>
      <c r="AE2948" s="5">
        <v>-32.655000000000001</v>
      </c>
      <c r="AF2948" s="7">
        <v>114972000</v>
      </c>
      <c r="AG2948" s="7">
        <v>112245000</v>
      </c>
      <c r="AH2948" s="7">
        <v>104415000</v>
      </c>
      <c r="AI2948" s="5">
        <v>31.02</v>
      </c>
      <c r="AJ2948" s="7">
        <v>116</v>
      </c>
      <c r="AK2948" s="7">
        <v>35806479</v>
      </c>
      <c r="AL2948" s="6">
        <v>59.080689999999997</v>
      </c>
      <c r="AM2948" s="7">
        <v>51142468</v>
      </c>
      <c r="AN2948" s="5">
        <v>44.305410000000002</v>
      </c>
    </row>
    <row r="2949" spans="1:40" x14ac:dyDescent="0.3">
      <c r="A2949" s="4" t="s">
        <v>2998</v>
      </c>
      <c r="B2949" s="2">
        <v>4081641</v>
      </c>
      <c r="C2949" s="1" t="s">
        <v>41</v>
      </c>
      <c r="D2949" s="5">
        <v>123.98680709999999</v>
      </c>
      <c r="E2949" s="6">
        <v>101.858807</v>
      </c>
      <c r="F2949" s="6" t="s">
        <v>42</v>
      </c>
      <c r="G2949" s="5">
        <v>-1.36</v>
      </c>
      <c r="H2949" s="5" t="s">
        <v>799</v>
      </c>
      <c r="I2949" s="5">
        <v>-1.36</v>
      </c>
      <c r="J2949" s="5" t="s">
        <v>799</v>
      </c>
      <c r="K2949" s="5">
        <v>0.96248766000000008</v>
      </c>
      <c r="L2949" s="5">
        <v>0.96248766000000008</v>
      </c>
      <c r="M2949" s="5" t="s">
        <v>799</v>
      </c>
      <c r="N2949" s="5" t="s">
        <v>42</v>
      </c>
      <c r="O2949" s="5" t="s">
        <v>42</v>
      </c>
      <c r="P2949" s="5">
        <v>1.5060070000000001</v>
      </c>
      <c r="Q2949" s="5" t="s">
        <v>799</v>
      </c>
      <c r="R2949" s="5">
        <v>-0.97883699999999996</v>
      </c>
      <c r="S2949" s="1" t="s">
        <v>43</v>
      </c>
      <c r="T2949" s="7">
        <v>67635</v>
      </c>
      <c r="U2949" s="7">
        <v>79204</v>
      </c>
      <c r="V2949" s="7">
        <v>86160</v>
      </c>
      <c r="W2949" s="7">
        <v>97074</v>
      </c>
      <c r="X2949" s="7">
        <v>67635</v>
      </c>
      <c r="Y2949" s="7">
        <v>71960</v>
      </c>
      <c r="Z2949" s="7">
        <v>72881</v>
      </c>
      <c r="AA2949" s="7">
        <v>73622</v>
      </c>
      <c r="AB2949" s="8">
        <v>100</v>
      </c>
      <c r="AC2949" s="8">
        <v>100</v>
      </c>
      <c r="AD2949" s="5">
        <v>-176.46899999999999</v>
      </c>
      <c r="AE2949" s="5">
        <v>-176.46899999999999</v>
      </c>
      <c r="AF2949" s="7">
        <v>21194326</v>
      </c>
      <c r="AG2949" s="7">
        <v>21182000</v>
      </c>
      <c r="AH2949" s="7">
        <v>21059000</v>
      </c>
      <c r="AI2949" s="5">
        <v>83.66</v>
      </c>
      <c r="AJ2949" s="7">
        <v>140</v>
      </c>
      <c r="AK2949" s="7">
        <v>17730907</v>
      </c>
      <c r="AL2949" s="6">
        <v>103.72580499999999</v>
      </c>
      <c r="AM2949" s="7">
        <v>16243624</v>
      </c>
      <c r="AN2949" s="5">
        <v>76.641379999999998</v>
      </c>
    </row>
    <row r="2950" spans="1:40" x14ac:dyDescent="0.3">
      <c r="A2950" s="4" t="s">
        <v>2999</v>
      </c>
      <c r="B2950" s="2">
        <v>5266898</v>
      </c>
      <c r="C2950" s="1" t="s">
        <v>41</v>
      </c>
      <c r="D2950" s="5">
        <v>175.140469</v>
      </c>
      <c r="E2950" s="6">
        <v>135.00546900000001</v>
      </c>
      <c r="F2950" s="6" t="s">
        <v>42</v>
      </c>
      <c r="G2950" s="5">
        <v>-0.754</v>
      </c>
      <c r="H2950" s="5" t="s">
        <v>799</v>
      </c>
      <c r="I2950" s="5">
        <v>-0.754</v>
      </c>
      <c r="J2950" s="5" t="s">
        <v>799</v>
      </c>
      <c r="K2950" s="5">
        <v>5.7003257299999994</v>
      </c>
      <c r="L2950" s="5">
        <v>5.7003257299999994</v>
      </c>
      <c r="M2950" s="5" t="s">
        <v>799</v>
      </c>
      <c r="N2950" s="5" t="s">
        <v>42</v>
      </c>
      <c r="O2950" s="5" t="s">
        <v>42</v>
      </c>
      <c r="P2950" s="5">
        <v>4.458863</v>
      </c>
      <c r="Q2950" s="5" t="s">
        <v>799</v>
      </c>
      <c r="R2950" s="5">
        <v>-2.1367370000000001</v>
      </c>
      <c r="S2950" s="1" t="s">
        <v>49</v>
      </c>
      <c r="T2950" s="7">
        <v>13593</v>
      </c>
      <c r="U2950" s="7" t="s">
        <v>42</v>
      </c>
      <c r="V2950" s="7" t="s">
        <v>42</v>
      </c>
      <c r="W2950" s="7" t="s">
        <v>42</v>
      </c>
      <c r="X2950" s="7">
        <v>30278</v>
      </c>
      <c r="Y2950" s="7">
        <v>24048</v>
      </c>
      <c r="Z2950" s="7">
        <v>17632</v>
      </c>
      <c r="AA2950" s="7">
        <v>13593</v>
      </c>
      <c r="AB2950" s="5">
        <v>71.963999999999999</v>
      </c>
      <c r="AC2950" s="5">
        <v>69.716999999999999</v>
      </c>
      <c r="AD2950" s="5" t="s">
        <v>799</v>
      </c>
      <c r="AE2950" s="5">
        <v>-210.27799999999999</v>
      </c>
      <c r="AF2950" s="7">
        <v>50040134</v>
      </c>
      <c r="AG2950" s="7">
        <v>36139802</v>
      </c>
      <c r="AH2950" s="7">
        <v>35859045</v>
      </c>
      <c r="AI2950" s="5">
        <v>45.81</v>
      </c>
      <c r="AJ2950" s="7">
        <v>111</v>
      </c>
      <c r="AK2950" s="7">
        <v>22923877</v>
      </c>
      <c r="AL2950" s="6">
        <v>80.233569000000003</v>
      </c>
      <c r="AM2950" s="7">
        <v>26766702</v>
      </c>
      <c r="AN2950" s="5">
        <v>53.490470000000002</v>
      </c>
    </row>
    <row r="2951" spans="1:40" x14ac:dyDescent="0.3">
      <c r="A2951" s="4" t="s">
        <v>3000</v>
      </c>
      <c r="B2951" s="2">
        <v>5721492</v>
      </c>
      <c r="C2951" s="1" t="s">
        <v>54</v>
      </c>
      <c r="D2951" s="5">
        <v>175.72988394000001</v>
      </c>
      <c r="E2951" s="6">
        <v>175.72508300000001</v>
      </c>
      <c r="F2951" s="6" t="s">
        <v>42</v>
      </c>
      <c r="G2951" s="5">
        <v>0.46800000000000003</v>
      </c>
      <c r="H2951" s="5" t="s">
        <v>799</v>
      </c>
      <c r="I2951" s="5">
        <v>0.46800000000000003</v>
      </c>
      <c r="J2951" s="5" t="s">
        <v>799</v>
      </c>
      <c r="K2951" s="5">
        <v>0.92310460999999999</v>
      </c>
      <c r="L2951" s="5">
        <v>0.92310460999999999</v>
      </c>
      <c r="M2951" s="5" t="s">
        <v>42</v>
      </c>
      <c r="N2951" s="5" t="s">
        <v>42</v>
      </c>
      <c r="O2951" s="5" t="s">
        <v>42</v>
      </c>
      <c r="P2951" s="5">
        <v>17.818909999999999</v>
      </c>
      <c r="Q2951" s="5" t="s">
        <v>42</v>
      </c>
      <c r="R2951" s="5" t="s">
        <v>42</v>
      </c>
      <c r="S2951" s="1" t="s">
        <v>315</v>
      </c>
      <c r="T2951" s="7">
        <v>9343.6360000000004</v>
      </c>
      <c r="U2951" s="7">
        <v>8697.0470000000005</v>
      </c>
      <c r="V2951" s="7">
        <v>9331.0769999999993</v>
      </c>
      <c r="W2951" s="7">
        <v>10033.482</v>
      </c>
      <c r="X2951" s="7">
        <v>9861.7189999999991</v>
      </c>
      <c r="Y2951" s="7">
        <v>9602.6769999999997</v>
      </c>
      <c r="Z2951" s="7">
        <v>9343.6360000000004</v>
      </c>
      <c r="AA2951" s="7">
        <v>9049.8880000000008</v>
      </c>
      <c r="AB2951" s="8">
        <v>100</v>
      </c>
      <c r="AC2951" s="8">
        <v>100</v>
      </c>
      <c r="AD2951" s="5" t="s">
        <v>42</v>
      </c>
      <c r="AE2951" s="5" t="s">
        <v>42</v>
      </c>
      <c r="AF2951" s="7">
        <v>11418446</v>
      </c>
      <c r="AG2951" s="7">
        <v>11418446</v>
      </c>
      <c r="AH2951" s="7">
        <v>11415552</v>
      </c>
      <c r="AI2951" s="5">
        <v>44.67</v>
      </c>
      <c r="AJ2951" s="7">
        <v>45</v>
      </c>
      <c r="AK2951" s="7">
        <v>5100107</v>
      </c>
      <c r="AL2951" s="6">
        <v>78.490645999999998</v>
      </c>
      <c r="AM2951" s="7" t="s">
        <v>42</v>
      </c>
      <c r="AN2951" s="5" t="s">
        <v>42</v>
      </c>
    </row>
    <row r="2952" spans="1:40" x14ac:dyDescent="0.3">
      <c r="A2952" s="4" t="s">
        <v>3001</v>
      </c>
      <c r="B2952" s="2">
        <v>13597615</v>
      </c>
      <c r="C2952" s="1" t="s">
        <v>54</v>
      </c>
      <c r="D2952" s="5">
        <v>167.80316126</v>
      </c>
      <c r="E2952" s="6">
        <v>206.50416100000001</v>
      </c>
      <c r="F2952" s="6" t="s">
        <v>42</v>
      </c>
      <c r="G2952" s="5">
        <v>-0.45500000000000002</v>
      </c>
      <c r="H2952" s="5" t="s">
        <v>799</v>
      </c>
      <c r="I2952" s="5">
        <v>-0.45500000000000002</v>
      </c>
      <c r="J2952" s="5" t="s">
        <v>799</v>
      </c>
      <c r="K2952" s="5" t="s">
        <v>799</v>
      </c>
      <c r="L2952" s="5">
        <v>3.3192416100000002</v>
      </c>
      <c r="M2952" s="5" t="s">
        <v>799</v>
      </c>
      <c r="N2952" s="5" t="s">
        <v>42</v>
      </c>
      <c r="O2952" s="5" t="s">
        <v>42</v>
      </c>
      <c r="P2952" s="5">
        <v>0.108264</v>
      </c>
      <c r="Q2952" s="5" t="s">
        <v>799</v>
      </c>
      <c r="R2952" s="5">
        <v>-2.400388</v>
      </c>
      <c r="S2952" s="1" t="s">
        <v>49</v>
      </c>
      <c r="T2952" s="7">
        <v>780136</v>
      </c>
      <c r="U2952" s="7">
        <v>56224</v>
      </c>
      <c r="V2952" s="7">
        <v>39437</v>
      </c>
      <c r="W2952" s="7">
        <v>28495</v>
      </c>
      <c r="X2952" s="7">
        <v>1907413</v>
      </c>
      <c r="Y2952" s="7">
        <v>1783768</v>
      </c>
      <c r="Z2952" s="7">
        <v>1621499</v>
      </c>
      <c r="AA2952" s="7">
        <v>780136</v>
      </c>
      <c r="AB2952" s="5">
        <v>-9.6660000000000004</v>
      </c>
      <c r="AC2952" s="5">
        <v>-2.9870000000000001</v>
      </c>
      <c r="AD2952" s="8">
        <v>-14.88</v>
      </c>
      <c r="AE2952" s="5">
        <v>-4.9249999999999998</v>
      </c>
      <c r="AF2952" s="7">
        <v>6465776</v>
      </c>
      <c r="AG2952" s="7">
        <v>6310548</v>
      </c>
      <c r="AH2952" s="7">
        <v>3656597</v>
      </c>
      <c r="AI2952" s="5">
        <v>34.42</v>
      </c>
      <c r="AJ2952" s="7">
        <v>62</v>
      </c>
      <c r="AK2952" s="7">
        <v>2228907</v>
      </c>
      <c r="AL2952" s="6">
        <v>57.750979999999998</v>
      </c>
      <c r="AM2952" s="7">
        <v>6313839</v>
      </c>
      <c r="AN2952" s="5">
        <v>97.490160000000003</v>
      </c>
    </row>
    <row r="2953" spans="1:40" x14ac:dyDescent="0.3">
      <c r="A2953" s="4" t="s">
        <v>3002</v>
      </c>
      <c r="B2953" s="2">
        <v>4770326</v>
      </c>
      <c r="C2953" s="1" t="s">
        <v>41</v>
      </c>
      <c r="D2953" s="5">
        <v>160.93352250000001</v>
      </c>
      <c r="E2953" s="6" t="s">
        <v>42</v>
      </c>
      <c r="F2953" s="6">
        <v>184.69552299999998</v>
      </c>
      <c r="G2953" s="5">
        <v>0.47799999999999998</v>
      </c>
      <c r="H2953" s="5">
        <v>13.636363636363599</v>
      </c>
      <c r="I2953" s="5">
        <v>0.47799999999999998</v>
      </c>
      <c r="J2953" s="5">
        <v>13.636363636363599</v>
      </c>
      <c r="K2953" s="5">
        <v>0.958810562058798</v>
      </c>
      <c r="L2953" s="5">
        <v>0.859329704535019</v>
      </c>
      <c r="M2953" s="5">
        <v>16.495601000000001</v>
      </c>
      <c r="N2953" s="5" t="s">
        <v>42</v>
      </c>
      <c r="O2953" s="5" t="s">
        <v>42</v>
      </c>
      <c r="P2953" s="5" t="s">
        <v>42</v>
      </c>
      <c r="Q2953" s="5" t="s">
        <v>42</v>
      </c>
      <c r="R2953" s="5" t="s">
        <v>42</v>
      </c>
      <c r="S2953" s="1" t="s">
        <v>49</v>
      </c>
      <c r="T2953" s="7">
        <v>62365</v>
      </c>
      <c r="U2953" s="7">
        <v>70126</v>
      </c>
      <c r="V2953" s="7">
        <v>45057</v>
      </c>
      <c r="W2953" s="7">
        <v>28486</v>
      </c>
      <c r="X2953" s="7">
        <v>66349</v>
      </c>
      <c r="Y2953" s="7">
        <v>63824</v>
      </c>
      <c r="Z2953" s="7">
        <v>62434</v>
      </c>
      <c r="AA2953" s="7">
        <v>62365</v>
      </c>
      <c r="AB2953" s="5" t="s">
        <v>42</v>
      </c>
      <c r="AC2953" s="5" t="s">
        <v>42</v>
      </c>
      <c r="AD2953" s="5" t="s">
        <v>42</v>
      </c>
      <c r="AE2953" s="5" t="s">
        <v>42</v>
      </c>
      <c r="AF2953" s="7">
        <v>7153366</v>
      </c>
      <c r="AG2953" s="7">
        <v>7127163</v>
      </c>
      <c r="AH2953" s="7">
        <v>7184120</v>
      </c>
      <c r="AI2953" s="5">
        <v>15.93</v>
      </c>
      <c r="AJ2953" s="7">
        <v>22</v>
      </c>
      <c r="AK2953" s="7">
        <v>1139460</v>
      </c>
      <c r="AL2953" s="6">
        <v>25.63785</v>
      </c>
      <c r="AM2953" s="7">
        <v>4366554</v>
      </c>
      <c r="AN2953" s="5">
        <v>61.048479999999998</v>
      </c>
    </row>
    <row r="2954" spans="1:40" x14ac:dyDescent="0.3">
      <c r="A2954" s="4" t="s">
        <v>3003</v>
      </c>
      <c r="B2954" s="2">
        <v>4963475</v>
      </c>
      <c r="C2954" s="1" t="s">
        <v>41</v>
      </c>
      <c r="D2954" s="5">
        <v>155.28058572</v>
      </c>
      <c r="E2954" s="6">
        <v>259.84058499999998</v>
      </c>
      <c r="F2954" s="6" t="s">
        <v>42</v>
      </c>
      <c r="G2954" s="5">
        <v>-0.16400000000000001</v>
      </c>
      <c r="H2954" s="5" t="s">
        <v>799</v>
      </c>
      <c r="I2954" s="5">
        <v>-5.6000000000000001E-2</v>
      </c>
      <c r="J2954" s="5" t="s">
        <v>799</v>
      </c>
      <c r="K2954" s="5" t="s">
        <v>799</v>
      </c>
      <c r="L2954" s="5" t="s">
        <v>799</v>
      </c>
      <c r="M2954" s="5">
        <v>5.4459600000000004</v>
      </c>
      <c r="N2954" s="5" t="s">
        <v>42</v>
      </c>
      <c r="O2954" s="5" t="s">
        <v>42</v>
      </c>
      <c r="P2954" s="5">
        <v>1.2523770000000001</v>
      </c>
      <c r="Q2954" s="5">
        <v>59.620395000000002</v>
      </c>
      <c r="R2954" s="5">
        <v>59.620395000000002</v>
      </c>
      <c r="S2954" s="1" t="s">
        <v>49</v>
      </c>
      <c r="T2954" s="7">
        <v>195688</v>
      </c>
      <c r="U2954" s="7">
        <v>245323</v>
      </c>
      <c r="V2954" s="7">
        <v>262399</v>
      </c>
      <c r="W2954" s="7">
        <v>313832</v>
      </c>
      <c r="X2954" s="7">
        <v>207478</v>
      </c>
      <c r="Y2954" s="7">
        <v>194803</v>
      </c>
      <c r="Z2954" s="7">
        <v>189903</v>
      </c>
      <c r="AA2954" s="7">
        <v>195688</v>
      </c>
      <c r="AB2954" s="5">
        <v>26.805</v>
      </c>
      <c r="AC2954" s="5">
        <v>37.052</v>
      </c>
      <c r="AD2954" s="5">
        <v>-11.662000000000001</v>
      </c>
      <c r="AE2954" s="8">
        <v>1.0089999999999999</v>
      </c>
      <c r="AF2954" s="7">
        <v>12542691</v>
      </c>
      <c r="AG2954" s="7">
        <v>11910151</v>
      </c>
      <c r="AH2954" s="7">
        <v>11702471</v>
      </c>
      <c r="AI2954" s="5">
        <v>33.99</v>
      </c>
      <c r="AJ2954" s="7">
        <v>84</v>
      </c>
      <c r="AK2954" s="7">
        <v>5084597</v>
      </c>
      <c r="AL2954" s="6">
        <v>52.778115999999997</v>
      </c>
      <c r="AM2954" s="7">
        <v>12569558</v>
      </c>
      <c r="AN2954" s="5">
        <v>84.023390000000006</v>
      </c>
    </row>
    <row r="2955" spans="1:40" x14ac:dyDescent="0.3">
      <c r="A2955" s="4" t="s">
        <v>3004</v>
      </c>
      <c r="B2955" s="2">
        <v>4188850</v>
      </c>
      <c r="C2955" s="1" t="s">
        <v>41</v>
      </c>
      <c r="D2955" s="5">
        <v>180.44659575</v>
      </c>
      <c r="E2955" s="6">
        <v>270.42659500000002</v>
      </c>
      <c r="F2955" s="6">
        <v>242.06259599999993</v>
      </c>
      <c r="G2955" s="5">
        <v>-1.0740000000000001</v>
      </c>
      <c r="H2955" s="5">
        <v>20.739130434782599</v>
      </c>
      <c r="I2955" s="5">
        <v>-1.109</v>
      </c>
      <c r="J2955" s="5" t="s">
        <v>799</v>
      </c>
      <c r="K2955" s="5">
        <v>0.57107871113220998</v>
      </c>
      <c r="L2955" s="5">
        <v>0.34024251244939696</v>
      </c>
      <c r="M2955" s="5" t="s">
        <v>799</v>
      </c>
      <c r="N2955" s="5" t="s">
        <v>42</v>
      </c>
      <c r="O2955" s="5" t="s">
        <v>42</v>
      </c>
      <c r="P2955" s="5">
        <v>0.33938400000000002</v>
      </c>
      <c r="Q2955" s="5">
        <v>4.5320609999999997</v>
      </c>
      <c r="R2955" s="5">
        <v>4.5320609999999997</v>
      </c>
      <c r="S2955" s="1" t="s">
        <v>49</v>
      </c>
      <c r="T2955" s="7">
        <v>812009</v>
      </c>
      <c r="U2955" s="7">
        <v>661514</v>
      </c>
      <c r="V2955" s="7">
        <v>772880</v>
      </c>
      <c r="W2955" s="7">
        <v>668689</v>
      </c>
      <c r="X2955" s="7">
        <v>799017</v>
      </c>
      <c r="Y2955" s="7">
        <v>840947</v>
      </c>
      <c r="Z2955" s="7">
        <v>881709</v>
      </c>
      <c r="AA2955" s="7">
        <v>812009</v>
      </c>
      <c r="AB2955" s="5">
        <v>38.238</v>
      </c>
      <c r="AC2955" s="5">
        <v>31.856999999999999</v>
      </c>
      <c r="AD2955" s="5">
        <v>13.856</v>
      </c>
      <c r="AE2955" s="8">
        <v>6.9109999999999996</v>
      </c>
      <c r="AF2955" s="7">
        <v>37829475</v>
      </c>
      <c r="AG2955" s="7">
        <v>37825767</v>
      </c>
      <c r="AH2955" s="7">
        <v>37619749</v>
      </c>
      <c r="AI2955" s="5">
        <v>104.76</v>
      </c>
      <c r="AJ2955" s="7">
        <v>152</v>
      </c>
      <c r="AK2955" s="7">
        <v>39631972</v>
      </c>
      <c r="AL2955" s="6">
        <v>189.04450600000001</v>
      </c>
      <c r="AM2955" s="7">
        <v>36723531</v>
      </c>
      <c r="AN2955" s="8">
        <v>97.076499999999996</v>
      </c>
    </row>
    <row r="2956" spans="1:40" x14ac:dyDescent="0.3">
      <c r="A2956" s="4" t="s">
        <v>3005</v>
      </c>
      <c r="B2956" s="2">
        <v>6257290</v>
      </c>
      <c r="C2956" s="1" t="s">
        <v>54</v>
      </c>
      <c r="D2956" s="5">
        <v>138.88200846000001</v>
      </c>
      <c r="E2956" s="6" t="s">
        <v>42</v>
      </c>
      <c r="F2956" s="6">
        <v>1838.1690080000001</v>
      </c>
      <c r="G2956" s="5">
        <v>-0.69</v>
      </c>
      <c r="H2956" s="5" t="s">
        <v>799</v>
      </c>
      <c r="I2956" s="5">
        <v>-0.69</v>
      </c>
      <c r="J2956" s="5" t="s">
        <v>799</v>
      </c>
      <c r="K2956" s="5">
        <v>0.30057852838118904</v>
      </c>
      <c r="L2956" s="5">
        <v>0.30057852838118904</v>
      </c>
      <c r="M2956" s="5">
        <v>37.262995636520898</v>
      </c>
      <c r="N2956" s="5" t="s">
        <v>42</v>
      </c>
      <c r="O2956" s="5" t="s">
        <v>42</v>
      </c>
      <c r="P2956" s="5" t="s">
        <v>42</v>
      </c>
      <c r="Q2956" s="5" t="s">
        <v>42</v>
      </c>
      <c r="R2956" s="5" t="s">
        <v>42</v>
      </c>
      <c r="S2956" s="1" t="s">
        <v>49</v>
      </c>
      <c r="T2956" s="7">
        <v>84756</v>
      </c>
      <c r="U2956" s="7">
        <v>83977</v>
      </c>
      <c r="V2956" s="7">
        <v>92708</v>
      </c>
      <c r="W2956" s="7">
        <v>108982</v>
      </c>
      <c r="X2956" s="7">
        <v>52846</v>
      </c>
      <c r="Y2956" s="7">
        <v>62448</v>
      </c>
      <c r="Z2956" s="7">
        <v>75508</v>
      </c>
      <c r="AA2956" s="7">
        <v>84756</v>
      </c>
      <c r="AB2956" s="5">
        <v>123.43300000000001</v>
      </c>
      <c r="AC2956" s="5">
        <v>103.751</v>
      </c>
      <c r="AD2956" s="5" t="s">
        <v>42</v>
      </c>
      <c r="AE2956" s="5" t="s">
        <v>42</v>
      </c>
      <c r="AF2956" s="7">
        <v>49957557</v>
      </c>
      <c r="AG2956" s="7">
        <v>50684117</v>
      </c>
      <c r="AH2956" s="7">
        <v>51577841</v>
      </c>
      <c r="AI2956" s="5">
        <v>54.21</v>
      </c>
      <c r="AJ2956" s="7">
        <v>158</v>
      </c>
      <c r="AK2956" s="7">
        <v>27080307</v>
      </c>
      <c r="AL2956" s="6">
        <v>75.283253000000002</v>
      </c>
      <c r="AM2956" s="7">
        <v>48652232</v>
      </c>
      <c r="AN2956" s="5">
        <v>97.387129999999999</v>
      </c>
    </row>
    <row r="2957" spans="1:40" x14ac:dyDescent="0.3">
      <c r="A2957" s="4" t="s">
        <v>3006</v>
      </c>
      <c r="B2957" s="2">
        <v>5721679</v>
      </c>
      <c r="C2957" s="1" t="s">
        <v>54</v>
      </c>
      <c r="D2957" s="5">
        <v>180.01686599999999</v>
      </c>
      <c r="E2957" s="6">
        <v>194.727406</v>
      </c>
      <c r="F2957" s="6" t="s">
        <v>42</v>
      </c>
      <c r="G2957" s="5">
        <v>0.34300000000000003</v>
      </c>
      <c r="H2957" s="5">
        <v>11.098039</v>
      </c>
      <c r="I2957" s="5">
        <v>0.34300000000000003</v>
      </c>
      <c r="J2957" s="5">
        <v>11.098039</v>
      </c>
      <c r="K2957" s="5">
        <v>1.07502374</v>
      </c>
      <c r="L2957" s="5">
        <v>1.07502374</v>
      </c>
      <c r="M2957" s="5">
        <v>11.09079</v>
      </c>
      <c r="N2957" s="5" t="s">
        <v>42</v>
      </c>
      <c r="O2957" s="5" t="s">
        <v>42</v>
      </c>
      <c r="P2957" s="5">
        <v>9.9793409999999998</v>
      </c>
      <c r="Q2957" s="5" t="s">
        <v>42</v>
      </c>
      <c r="R2957" s="5" t="s">
        <v>42</v>
      </c>
      <c r="S2957" s="1" t="s">
        <v>49</v>
      </c>
      <c r="T2957" s="7">
        <v>20115.039000000001</v>
      </c>
      <c r="U2957" s="7">
        <v>14054.323</v>
      </c>
      <c r="V2957" s="7">
        <v>12299.584999999999</v>
      </c>
      <c r="W2957" s="7">
        <v>13198.83</v>
      </c>
      <c r="X2957" s="7">
        <v>19513.053</v>
      </c>
      <c r="Y2957" s="7">
        <v>20258.221000000001</v>
      </c>
      <c r="Z2957" s="7">
        <v>19952.559000000001</v>
      </c>
      <c r="AA2957" s="7">
        <v>20115.039000000001</v>
      </c>
      <c r="AB2957" s="8">
        <v>100</v>
      </c>
      <c r="AC2957" s="8">
        <v>100</v>
      </c>
      <c r="AD2957" s="5" t="s">
        <v>42</v>
      </c>
      <c r="AE2957" s="5" t="s">
        <v>42</v>
      </c>
      <c r="AF2957" s="7">
        <v>10660747</v>
      </c>
      <c r="AG2957" s="7">
        <v>10641294</v>
      </c>
      <c r="AH2957" s="7">
        <v>10601700</v>
      </c>
      <c r="AI2957" s="5">
        <v>26.62</v>
      </c>
      <c r="AJ2957" s="7">
        <v>41</v>
      </c>
      <c r="AK2957" s="7">
        <v>2837417</v>
      </c>
      <c r="AL2957" s="6">
        <v>48.179340000000003</v>
      </c>
      <c r="AM2957" s="7">
        <v>10490425</v>
      </c>
      <c r="AN2957" s="5">
        <v>99.807209999999998</v>
      </c>
    </row>
    <row r="2958" spans="1:40" x14ac:dyDescent="0.3">
      <c r="A2958" s="4" t="s">
        <v>3007</v>
      </c>
      <c r="B2958" s="2">
        <v>5724534</v>
      </c>
      <c r="C2958" s="1" t="s">
        <v>54</v>
      </c>
      <c r="D2958" s="5">
        <v>166.70514832000001</v>
      </c>
      <c r="E2958" s="6">
        <v>166.14991800000001</v>
      </c>
      <c r="F2958" s="6" t="s">
        <v>42</v>
      </c>
      <c r="G2958" s="5">
        <v>0.43</v>
      </c>
      <c r="H2958" s="5">
        <v>13.123208999999999</v>
      </c>
      <c r="I2958" s="5">
        <v>0.43</v>
      </c>
      <c r="J2958" s="5">
        <v>13.123208999999999</v>
      </c>
      <c r="K2958" s="5">
        <v>0.88785499999999995</v>
      </c>
      <c r="L2958" s="5">
        <v>0.88785499999999995</v>
      </c>
      <c r="M2958" s="5" t="s">
        <v>42</v>
      </c>
      <c r="N2958" s="5" t="s">
        <v>42</v>
      </c>
      <c r="O2958" s="5" t="s">
        <v>42</v>
      </c>
      <c r="P2958" s="5">
        <v>29.653541000000001</v>
      </c>
      <c r="Q2958" s="5" t="s">
        <v>42</v>
      </c>
      <c r="R2958" s="5" t="s">
        <v>42</v>
      </c>
      <c r="S2958" s="1" t="s">
        <v>315</v>
      </c>
      <c r="T2958" s="7">
        <v>5603.0379999999996</v>
      </c>
      <c r="U2958" s="7">
        <v>5581.1009999999997</v>
      </c>
      <c r="V2958" s="7">
        <v>5030.0810000000001</v>
      </c>
      <c r="W2958" s="7">
        <v>5244.4279999999999</v>
      </c>
      <c r="X2958" s="7">
        <v>5603.0379999999996</v>
      </c>
      <c r="Y2958" s="7">
        <v>5581.1009999999997</v>
      </c>
      <c r="Z2958" s="7">
        <v>5451.5029999999997</v>
      </c>
      <c r="AA2958" s="7">
        <v>5321.9049999999997</v>
      </c>
      <c r="AB2958" s="8">
        <v>100</v>
      </c>
      <c r="AC2958" s="8">
        <v>100</v>
      </c>
      <c r="AD2958" s="5" t="s">
        <v>42</v>
      </c>
      <c r="AE2958" s="5" t="s">
        <v>42</v>
      </c>
      <c r="AF2958" s="7">
        <v>15341392</v>
      </c>
      <c r="AG2958" s="7">
        <v>15341392</v>
      </c>
      <c r="AH2958" s="7">
        <v>16026487</v>
      </c>
      <c r="AI2958" s="5">
        <v>33.950000000000003</v>
      </c>
      <c r="AJ2958" s="7">
        <v>46</v>
      </c>
      <c r="AK2958" s="7">
        <v>5208625</v>
      </c>
      <c r="AL2958" s="6">
        <v>47.711005</v>
      </c>
      <c r="AM2958" s="7" t="s">
        <v>42</v>
      </c>
      <c r="AN2958" s="5" t="s">
        <v>42</v>
      </c>
    </row>
    <row r="2959" spans="1:40" x14ac:dyDescent="0.3">
      <c r="A2959" s="4" t="s">
        <v>3008</v>
      </c>
      <c r="B2959" s="2">
        <v>4008676</v>
      </c>
      <c r="C2959" s="1" t="s">
        <v>41</v>
      </c>
      <c r="D2959" s="5">
        <v>165.0197952</v>
      </c>
      <c r="E2959" s="6">
        <v>202.60379499999999</v>
      </c>
      <c r="F2959" s="6" t="s">
        <v>42</v>
      </c>
      <c r="G2959" s="5">
        <v>-0.20100000000000001</v>
      </c>
      <c r="H2959" s="5">
        <v>17.307691999999999</v>
      </c>
      <c r="I2959" s="5">
        <v>-0.20100000000000001</v>
      </c>
      <c r="J2959" s="5">
        <v>17.307691999999999</v>
      </c>
      <c r="K2959" s="5">
        <v>1.13614294</v>
      </c>
      <c r="L2959" s="5">
        <v>1.0475423000000001</v>
      </c>
      <c r="M2959" s="5">
        <v>13.190530000000001</v>
      </c>
      <c r="N2959" s="5" t="s">
        <v>42</v>
      </c>
      <c r="O2959" s="5" t="s">
        <v>42</v>
      </c>
      <c r="P2959" s="5">
        <v>0.66543099999999999</v>
      </c>
      <c r="Q2959" s="5">
        <v>7.4752359999999998</v>
      </c>
      <c r="R2959" s="5">
        <v>7.4752359999999998</v>
      </c>
      <c r="S2959" s="1" t="s">
        <v>47</v>
      </c>
      <c r="T2959" s="7">
        <v>295127</v>
      </c>
      <c r="U2959" s="7">
        <v>276960</v>
      </c>
      <c r="V2959" s="7">
        <v>242913</v>
      </c>
      <c r="W2959" s="7">
        <v>218581</v>
      </c>
      <c r="X2959" s="7">
        <v>304470</v>
      </c>
      <c r="Y2959" s="7">
        <v>295127</v>
      </c>
      <c r="Z2959" s="7">
        <v>294633</v>
      </c>
      <c r="AA2959" s="7">
        <v>294244</v>
      </c>
      <c r="AB2959" s="5">
        <v>29.282</v>
      </c>
      <c r="AC2959" s="5">
        <v>28.247</v>
      </c>
      <c r="AD2959" s="8">
        <v>8.7520000000000007</v>
      </c>
      <c r="AE2959" s="8">
        <v>7.5860000000000003</v>
      </c>
      <c r="AF2959" s="7">
        <v>14104256</v>
      </c>
      <c r="AG2959" s="7">
        <v>13995024</v>
      </c>
      <c r="AH2959" s="7">
        <v>13958448</v>
      </c>
      <c r="AI2959" s="5">
        <v>52.84</v>
      </c>
      <c r="AJ2959" s="7">
        <v>83</v>
      </c>
      <c r="AK2959" s="7">
        <v>7453191</v>
      </c>
      <c r="AL2959" s="6">
        <v>87.202333999999993</v>
      </c>
      <c r="AM2959" s="7">
        <v>9296412</v>
      </c>
      <c r="AN2959" s="5">
        <v>65.912109999999998</v>
      </c>
    </row>
    <row r="2960" spans="1:40" x14ac:dyDescent="0.3">
      <c r="A2960" s="4" t="s">
        <v>3009</v>
      </c>
      <c r="B2960" s="2">
        <v>4914224</v>
      </c>
      <c r="C2960" s="1" t="s">
        <v>41</v>
      </c>
      <c r="D2960" s="5">
        <v>165.70840544000001</v>
      </c>
      <c r="E2960" s="6">
        <v>179.64540500000001</v>
      </c>
      <c r="F2960" s="6" t="s">
        <v>42</v>
      </c>
      <c r="G2960" s="5">
        <v>0.1</v>
      </c>
      <c r="H2960" s="5" t="s">
        <v>799</v>
      </c>
      <c r="I2960" s="5">
        <v>0.1</v>
      </c>
      <c r="J2960" s="5" t="s">
        <v>799</v>
      </c>
      <c r="K2960" s="5">
        <v>0.95065873999999995</v>
      </c>
      <c r="L2960" s="5">
        <v>0.55488539999999997</v>
      </c>
      <c r="M2960" s="5" t="s">
        <v>799</v>
      </c>
      <c r="N2960" s="5" t="s">
        <v>42</v>
      </c>
      <c r="O2960" s="5" t="s">
        <v>42</v>
      </c>
      <c r="P2960" s="5">
        <v>0.42023100000000002</v>
      </c>
      <c r="Q2960" s="5" t="s">
        <v>799</v>
      </c>
      <c r="R2960" s="5">
        <v>-22.668189999999999</v>
      </c>
      <c r="S2960" s="1" t="s">
        <v>315</v>
      </c>
      <c r="T2960" s="7">
        <v>468911</v>
      </c>
      <c r="U2960" s="7">
        <v>534014</v>
      </c>
      <c r="V2960" s="7">
        <v>635920</v>
      </c>
      <c r="W2960" s="7">
        <v>563605</v>
      </c>
      <c r="X2960" s="7">
        <v>427492</v>
      </c>
      <c r="Y2960" s="7">
        <v>448646</v>
      </c>
      <c r="Z2960" s="7">
        <v>468911</v>
      </c>
      <c r="AA2960" s="7">
        <v>497350</v>
      </c>
      <c r="AB2960" s="5">
        <v>24.315999999999999</v>
      </c>
      <c r="AC2960" s="5">
        <v>24.776</v>
      </c>
      <c r="AD2960" s="5">
        <v>-3.202</v>
      </c>
      <c r="AE2960" s="8">
        <v>-2.77</v>
      </c>
      <c r="AF2960" s="7">
        <v>21908150</v>
      </c>
      <c r="AG2960" s="7">
        <v>21900374</v>
      </c>
      <c r="AH2960" s="7">
        <v>22804563</v>
      </c>
      <c r="AI2960" s="5">
        <v>52.72</v>
      </c>
      <c r="AJ2960" s="7">
        <v>50</v>
      </c>
      <c r="AK2960" s="7">
        <v>11869849</v>
      </c>
      <c r="AL2960" s="6">
        <v>87.362088</v>
      </c>
      <c r="AM2960" s="7">
        <v>11068777</v>
      </c>
      <c r="AN2960" s="5">
        <v>49.162379999999999</v>
      </c>
    </row>
    <row r="2961" spans="1:40" x14ac:dyDescent="0.3">
      <c r="A2961" s="4" t="s">
        <v>3010</v>
      </c>
      <c r="B2961" s="2">
        <v>5721648</v>
      </c>
      <c r="C2961" s="1" t="s">
        <v>54</v>
      </c>
      <c r="D2961" s="5">
        <v>172.85125113000001</v>
      </c>
      <c r="E2961" s="6">
        <v>291.35125099999999</v>
      </c>
      <c r="F2961" s="6" t="s">
        <v>42</v>
      </c>
      <c r="G2961" s="5">
        <v>0.88400000000000001</v>
      </c>
      <c r="H2961" s="5">
        <v>5.9653549999999997</v>
      </c>
      <c r="I2961" s="5">
        <v>0.88400000000000001</v>
      </c>
      <c r="J2961" s="5">
        <v>5.9653549999999997</v>
      </c>
      <c r="K2961" s="5">
        <v>0.94038002000000009</v>
      </c>
      <c r="L2961" s="5">
        <v>0.94038002000000009</v>
      </c>
      <c r="M2961" s="5">
        <v>16.126829000000001</v>
      </c>
      <c r="N2961" s="5" t="s">
        <v>42</v>
      </c>
      <c r="O2961" s="5" t="s">
        <v>42</v>
      </c>
      <c r="P2961" s="5">
        <v>14.228685</v>
      </c>
      <c r="Q2961" s="5" t="s">
        <v>42</v>
      </c>
      <c r="R2961" s="5" t="s">
        <v>42</v>
      </c>
      <c r="S2961" s="1" t="s">
        <v>82</v>
      </c>
      <c r="T2961" s="7">
        <v>20139.237000000001</v>
      </c>
      <c r="U2961" s="7">
        <v>19692.431</v>
      </c>
      <c r="V2961" s="7">
        <v>18994.495999999999</v>
      </c>
      <c r="W2961" s="7">
        <v>19044.708999999999</v>
      </c>
      <c r="X2961" s="7">
        <v>20476.330000000002</v>
      </c>
      <c r="Y2961" s="7">
        <v>20307.784</v>
      </c>
      <c r="Z2961" s="7">
        <v>20139.237000000001</v>
      </c>
      <c r="AA2961" s="7">
        <v>20043.692999999999</v>
      </c>
      <c r="AB2961" s="8">
        <v>100</v>
      </c>
      <c r="AC2961" s="8">
        <v>100</v>
      </c>
      <c r="AD2961" s="5" t="s">
        <v>42</v>
      </c>
      <c r="AE2961" s="5" t="s">
        <v>42</v>
      </c>
      <c r="AF2961" s="7">
        <v>10456821</v>
      </c>
      <c r="AG2961" s="7">
        <v>10456821</v>
      </c>
      <c r="AH2961" s="7">
        <v>10456821</v>
      </c>
      <c r="AI2961" s="5">
        <v>17.09</v>
      </c>
      <c r="AJ2961" s="7">
        <v>40</v>
      </c>
      <c r="AK2961" s="7">
        <v>1786688</v>
      </c>
      <c r="AL2961" s="6">
        <v>29.533951999999999</v>
      </c>
      <c r="AM2961" s="7">
        <v>9958104</v>
      </c>
      <c r="AN2961" s="8">
        <v>100</v>
      </c>
    </row>
    <row r="2962" spans="1:40" x14ac:dyDescent="0.3">
      <c r="A2962" s="4" t="s">
        <v>3011</v>
      </c>
      <c r="B2962" s="2">
        <v>4288267</v>
      </c>
      <c r="C2962" s="1" t="s">
        <v>41</v>
      </c>
      <c r="D2962" s="5">
        <v>171.47886414000001</v>
      </c>
      <c r="E2962" s="6">
        <v>149.569864</v>
      </c>
      <c r="F2962" s="6" t="s">
        <v>42</v>
      </c>
      <c r="G2962" s="5">
        <v>-8.2000000000000003E-2</v>
      </c>
      <c r="H2962" s="5" t="s">
        <v>799</v>
      </c>
      <c r="I2962" s="5">
        <v>-8.2000000000000003E-2</v>
      </c>
      <c r="J2962" s="5">
        <v>35.196849999999998</v>
      </c>
      <c r="K2962" s="5">
        <v>0.97747648999999992</v>
      </c>
      <c r="L2962" s="5">
        <v>0.55590100999999992</v>
      </c>
      <c r="M2962" s="5" t="s">
        <v>799</v>
      </c>
      <c r="N2962" s="5" t="s">
        <v>42</v>
      </c>
      <c r="O2962" s="5" t="s">
        <v>42</v>
      </c>
      <c r="P2962" s="5">
        <v>0.55516900000000002</v>
      </c>
      <c r="Q2962" s="5">
        <v>77.678454000000002</v>
      </c>
      <c r="R2962" s="5">
        <v>77.678454000000002</v>
      </c>
      <c r="S2962" s="1" t="s">
        <v>49</v>
      </c>
      <c r="T2962" s="7">
        <v>286020</v>
      </c>
      <c r="U2962" s="7">
        <v>315251</v>
      </c>
      <c r="V2962" s="7">
        <v>265971</v>
      </c>
      <c r="W2962" s="7">
        <v>224007</v>
      </c>
      <c r="X2962" s="7">
        <v>269413</v>
      </c>
      <c r="Y2962" s="7">
        <v>283600</v>
      </c>
      <c r="Z2962" s="7">
        <v>285053</v>
      </c>
      <c r="AA2962" s="7">
        <v>286020</v>
      </c>
      <c r="AB2962" s="5">
        <v>34.091999999999999</v>
      </c>
      <c r="AC2962" s="5">
        <v>33.738999999999997</v>
      </c>
      <c r="AD2962" s="5">
        <v>0.52200000000000002</v>
      </c>
      <c r="AE2962" s="8">
        <v>-2</v>
      </c>
      <c r="AF2962" s="7">
        <v>38362000</v>
      </c>
      <c r="AG2962" s="7">
        <v>38298000</v>
      </c>
      <c r="AH2962" s="7">
        <v>37970000</v>
      </c>
      <c r="AI2962" s="5">
        <v>48.68</v>
      </c>
      <c r="AJ2962" s="7">
        <v>139</v>
      </c>
      <c r="AK2962" s="7">
        <v>18674302</v>
      </c>
      <c r="AL2962" s="6">
        <v>83.474129000000005</v>
      </c>
      <c r="AM2962" s="7">
        <v>26023593</v>
      </c>
      <c r="AN2962" s="5">
        <v>67.836619999999996</v>
      </c>
    </row>
    <row r="2963" spans="1:40" x14ac:dyDescent="0.3">
      <c r="A2963" s="4" t="s">
        <v>3012</v>
      </c>
      <c r="B2963" s="2">
        <v>10715409</v>
      </c>
      <c r="C2963" s="1" t="s">
        <v>41</v>
      </c>
      <c r="D2963" s="5">
        <v>181.15735835999999</v>
      </c>
      <c r="E2963" s="6">
        <v>96.341358</v>
      </c>
      <c r="F2963" s="6" t="s">
        <v>42</v>
      </c>
      <c r="G2963" s="5">
        <v>-0.38800000000000001</v>
      </c>
      <c r="H2963" s="5" t="s">
        <v>799</v>
      </c>
      <c r="I2963" s="5">
        <v>-0.38800000000000001</v>
      </c>
      <c r="J2963" s="5" t="s">
        <v>799</v>
      </c>
      <c r="K2963" s="5">
        <v>2.1860465099999997</v>
      </c>
      <c r="L2963" s="5">
        <v>2.1860465099999997</v>
      </c>
      <c r="M2963" s="5" t="s">
        <v>799</v>
      </c>
      <c r="N2963" s="5" t="s">
        <v>42</v>
      </c>
      <c r="O2963" s="5" t="s">
        <v>42</v>
      </c>
      <c r="P2963" s="5" t="s">
        <v>42</v>
      </c>
      <c r="Q2963" s="5" t="s">
        <v>799</v>
      </c>
      <c r="R2963" s="5">
        <v>-0.98314500000000005</v>
      </c>
      <c r="S2963" s="1" t="s">
        <v>49</v>
      </c>
      <c r="T2963" s="7" t="s">
        <v>42</v>
      </c>
      <c r="U2963" s="7" t="s">
        <v>42</v>
      </c>
      <c r="V2963" s="7" t="s">
        <v>42</v>
      </c>
      <c r="W2963" s="7" t="s">
        <v>42</v>
      </c>
      <c r="X2963" s="7" t="s">
        <v>42</v>
      </c>
      <c r="Y2963" s="7" t="s">
        <v>42</v>
      </c>
      <c r="Z2963" s="7" t="s">
        <v>42</v>
      </c>
      <c r="AA2963" s="7" t="s">
        <v>42</v>
      </c>
      <c r="AB2963" s="5" t="s">
        <v>42</v>
      </c>
      <c r="AC2963" s="5" t="s">
        <v>42</v>
      </c>
      <c r="AD2963" s="5" t="s">
        <v>42</v>
      </c>
      <c r="AE2963" s="5" t="s">
        <v>42</v>
      </c>
      <c r="AF2963" s="7">
        <v>64179095</v>
      </c>
      <c r="AG2963" s="7">
        <v>62071965</v>
      </c>
      <c r="AH2963" s="7">
        <v>61760748</v>
      </c>
      <c r="AI2963" s="5">
        <v>47.27</v>
      </c>
      <c r="AJ2963" s="7">
        <v>108</v>
      </c>
      <c r="AK2963" s="7">
        <v>30365076</v>
      </c>
      <c r="AL2963" s="6">
        <v>85.629514</v>
      </c>
      <c r="AM2963" s="7">
        <v>32591639</v>
      </c>
      <c r="AN2963" s="5">
        <v>50.734029999999997</v>
      </c>
    </row>
    <row r="2964" spans="1:40" x14ac:dyDescent="0.3">
      <c r="A2964" s="4" t="s">
        <v>3013</v>
      </c>
      <c r="B2964" s="2">
        <v>9043515</v>
      </c>
      <c r="C2964" s="1" t="s">
        <v>54</v>
      </c>
      <c r="D2964" s="5">
        <v>160.40891160000001</v>
      </c>
      <c r="E2964" s="6" t="s">
        <v>42</v>
      </c>
      <c r="F2964" s="6">
        <v>1131.650541</v>
      </c>
      <c r="G2964" s="5">
        <v>0.21</v>
      </c>
      <c r="H2964" s="5">
        <v>20</v>
      </c>
      <c r="I2964" s="5">
        <v>0.21</v>
      </c>
      <c r="J2964" s="5">
        <v>20</v>
      </c>
      <c r="K2964" s="5">
        <v>4.4601769899999999</v>
      </c>
      <c r="L2964" s="5">
        <v>4.4601769899999999</v>
      </c>
      <c r="M2964" s="5">
        <v>0.48477100000000001</v>
      </c>
      <c r="N2964" s="5" t="s">
        <v>42</v>
      </c>
      <c r="O2964" s="5" t="s">
        <v>42</v>
      </c>
      <c r="P2964" s="5" t="s">
        <v>42</v>
      </c>
      <c r="Q2964" s="5" t="s">
        <v>42</v>
      </c>
      <c r="R2964" s="5">
        <v>4.8283656461148601</v>
      </c>
      <c r="S2964" s="1" t="s">
        <v>49</v>
      </c>
      <c r="T2964" s="7">
        <v>226432</v>
      </c>
      <c r="U2964" s="7">
        <v>181798</v>
      </c>
      <c r="V2964" s="7">
        <v>239423</v>
      </c>
      <c r="W2964" s="7">
        <v>188167</v>
      </c>
      <c r="X2964" s="7">
        <v>260661</v>
      </c>
      <c r="Y2964" s="7">
        <v>244373</v>
      </c>
      <c r="Z2964" s="7">
        <v>232401</v>
      </c>
      <c r="AA2964" s="7">
        <v>226432</v>
      </c>
      <c r="AB2964" s="8">
        <v>100</v>
      </c>
      <c r="AC2964" s="8">
        <v>100</v>
      </c>
      <c r="AD2964" s="5" t="s">
        <v>42</v>
      </c>
      <c r="AE2964" s="5" t="s">
        <v>42</v>
      </c>
      <c r="AF2964" s="7">
        <v>20582349</v>
      </c>
      <c r="AG2964" s="7">
        <v>19600819</v>
      </c>
      <c r="AH2964" s="7">
        <v>17411842</v>
      </c>
      <c r="AI2964" s="5">
        <v>44.16</v>
      </c>
      <c r="AJ2964" s="7">
        <v>101</v>
      </c>
      <c r="AK2964" s="7">
        <v>9370733</v>
      </c>
      <c r="AL2964" s="6">
        <v>70.842741000000004</v>
      </c>
      <c r="AM2964" s="7">
        <v>18280454</v>
      </c>
      <c r="AN2964" s="5">
        <v>86.154960000000003</v>
      </c>
    </row>
    <row r="2965" spans="1:40" x14ac:dyDescent="0.3">
      <c r="A2965" s="4" t="s">
        <v>3014</v>
      </c>
      <c r="B2965" s="2">
        <v>4981574</v>
      </c>
      <c r="C2965" s="1" t="s">
        <v>54</v>
      </c>
      <c r="D2965" s="5">
        <v>131.56037853000001</v>
      </c>
      <c r="E2965" s="6">
        <v>320.60737799999998</v>
      </c>
      <c r="F2965" s="6" t="s">
        <v>42</v>
      </c>
      <c r="G2965" s="5">
        <v>-0.91400000000000003</v>
      </c>
      <c r="H2965" s="5" t="s">
        <v>799</v>
      </c>
      <c r="I2965" s="5">
        <v>-0.91400000000000003</v>
      </c>
      <c r="J2965" s="5" t="s">
        <v>799</v>
      </c>
      <c r="K2965" s="5">
        <v>1.1328705999999999</v>
      </c>
      <c r="L2965" s="5">
        <v>0.39874357000000005</v>
      </c>
      <c r="M2965" s="5">
        <v>2.6569769999999999</v>
      </c>
      <c r="N2965" s="5" t="s">
        <v>42</v>
      </c>
      <c r="O2965" s="5" t="s">
        <v>42</v>
      </c>
      <c r="P2965" s="5">
        <v>0.57888200000000001</v>
      </c>
      <c r="Q2965" s="5">
        <v>11.407484999999999</v>
      </c>
      <c r="R2965" s="5">
        <v>11.407484999999999</v>
      </c>
      <c r="S2965" s="1" t="s">
        <v>49</v>
      </c>
      <c r="T2965" s="7">
        <v>579371</v>
      </c>
      <c r="U2965" s="7">
        <v>609615</v>
      </c>
      <c r="V2965" s="7">
        <v>557676</v>
      </c>
      <c r="W2965" s="7">
        <v>458704</v>
      </c>
      <c r="X2965" s="7">
        <v>553839</v>
      </c>
      <c r="Y2965" s="7">
        <v>585049</v>
      </c>
      <c r="Z2965" s="7">
        <v>589629</v>
      </c>
      <c r="AA2965" s="7">
        <v>579371</v>
      </c>
      <c r="AB2965" s="5">
        <v>30.923999999999999</v>
      </c>
      <c r="AC2965" s="5">
        <v>27.463999999999999</v>
      </c>
      <c r="AD2965" s="8">
        <v>8.0830000000000002</v>
      </c>
      <c r="AE2965" s="8">
        <v>3.552</v>
      </c>
      <c r="AF2965" s="7">
        <v>28610801</v>
      </c>
      <c r="AG2965" s="7">
        <v>28740247</v>
      </c>
      <c r="AH2965" s="7">
        <v>28751249</v>
      </c>
      <c r="AI2965" s="5">
        <v>67.42</v>
      </c>
      <c r="AJ2965" s="7">
        <v>147</v>
      </c>
      <c r="AK2965" s="7">
        <v>19407855</v>
      </c>
      <c r="AL2965" s="6">
        <v>88.693897000000007</v>
      </c>
      <c r="AM2965" s="7">
        <v>24874870</v>
      </c>
      <c r="AN2965" s="5">
        <v>86.407589999999999</v>
      </c>
    </row>
    <row r="2966" spans="1:40" x14ac:dyDescent="0.3">
      <c r="A2966" s="4" t="s">
        <v>3015</v>
      </c>
      <c r="B2966" s="2">
        <v>4972858</v>
      </c>
      <c r="C2966" s="1" t="s">
        <v>54</v>
      </c>
      <c r="D2966" s="5">
        <v>142.2957238779</v>
      </c>
      <c r="E2966" s="6">
        <v>-32.829807000000002</v>
      </c>
      <c r="F2966" s="6" t="s">
        <v>42</v>
      </c>
      <c r="G2966" s="5">
        <v>-0.22545596211610858</v>
      </c>
      <c r="H2966" s="5" t="s">
        <v>799</v>
      </c>
      <c r="I2966" s="5">
        <v>-0.22545596211610858</v>
      </c>
      <c r="J2966" s="5" t="s">
        <v>799</v>
      </c>
      <c r="K2966" s="5">
        <v>0.70501824999999996</v>
      </c>
      <c r="L2966" s="5">
        <v>0.45738427999999998</v>
      </c>
      <c r="M2966" s="5" t="s">
        <v>42</v>
      </c>
      <c r="N2966" s="5" t="s">
        <v>42</v>
      </c>
      <c r="O2966" s="5" t="s">
        <v>42</v>
      </c>
      <c r="P2966" s="5" t="s">
        <v>799</v>
      </c>
      <c r="Q2966" s="5">
        <v>0.92821799999999999</v>
      </c>
      <c r="R2966" s="5">
        <v>0.92821799999999999</v>
      </c>
      <c r="S2966" s="1" t="s">
        <v>49</v>
      </c>
      <c r="T2966" s="7">
        <v>94611.197764425189</v>
      </c>
      <c r="U2966" s="7">
        <v>131585.96349998104</v>
      </c>
      <c r="V2966" s="7">
        <v>121642.65767447812</v>
      </c>
      <c r="W2966" s="7">
        <v>225183.114336456</v>
      </c>
      <c r="X2966" s="7">
        <v>102361.97300023091</v>
      </c>
      <c r="Y2966" s="7">
        <v>98296.380062787488</v>
      </c>
      <c r="Z2966" s="7">
        <v>96230.613802293534</v>
      </c>
      <c r="AA2966" s="7">
        <v>94611.197764425189</v>
      </c>
      <c r="AB2966" s="5">
        <v>65.355999999999995</v>
      </c>
      <c r="AC2966" s="5">
        <v>63.966000000000001</v>
      </c>
      <c r="AD2966" s="5">
        <v>-26.013999999999999</v>
      </c>
      <c r="AE2966" s="5">
        <v>-36.456000000000003</v>
      </c>
      <c r="AF2966" s="7">
        <v>30181127</v>
      </c>
      <c r="AG2966" s="7">
        <v>29919223</v>
      </c>
      <c r="AH2966" s="7">
        <v>29081780</v>
      </c>
      <c r="AI2966" s="5">
        <v>0.48</v>
      </c>
      <c r="AJ2966" s="7">
        <v>10</v>
      </c>
      <c r="AK2966" s="7">
        <v>144620</v>
      </c>
      <c r="AL2966" s="6">
        <v>0.68863700000000005</v>
      </c>
      <c r="AM2966" s="7">
        <v>7092898</v>
      </c>
      <c r="AN2966" s="5">
        <v>23.73526</v>
      </c>
    </row>
    <row r="2967" spans="1:40" x14ac:dyDescent="0.3">
      <c r="A2967" s="4" t="s">
        <v>3016</v>
      </c>
      <c r="B2967" s="2">
        <v>6562951</v>
      </c>
      <c r="C2967" s="1" t="s">
        <v>41</v>
      </c>
      <c r="D2967" s="5">
        <v>141.3151987</v>
      </c>
      <c r="E2967" s="6">
        <v>443.878198</v>
      </c>
      <c r="F2967" s="6" t="s">
        <v>42</v>
      </c>
      <c r="G2967" s="5">
        <v>-6.4000000000000001E-2</v>
      </c>
      <c r="H2967" s="5" t="s">
        <v>799</v>
      </c>
      <c r="I2967" s="5">
        <v>-6.4000000000000001E-2</v>
      </c>
      <c r="J2967" s="5" t="s">
        <v>799</v>
      </c>
      <c r="K2967" s="5">
        <v>0.57531144000000001</v>
      </c>
      <c r="L2967" s="5">
        <v>0.57531144000000001</v>
      </c>
      <c r="M2967" s="5" t="s">
        <v>799</v>
      </c>
      <c r="N2967" s="5" t="s">
        <v>42</v>
      </c>
      <c r="O2967" s="5" t="s">
        <v>42</v>
      </c>
      <c r="P2967" s="5">
        <v>1.3490059999999999</v>
      </c>
      <c r="Q2967" s="5" t="s">
        <v>799</v>
      </c>
      <c r="R2967" s="5" t="s">
        <v>799</v>
      </c>
      <c r="S2967" s="1" t="s">
        <v>49</v>
      </c>
      <c r="T2967" s="7">
        <v>349846</v>
      </c>
      <c r="U2967" s="7">
        <v>382826</v>
      </c>
      <c r="V2967" s="7">
        <v>366009</v>
      </c>
      <c r="W2967" s="7">
        <v>364125</v>
      </c>
      <c r="X2967" s="7">
        <v>329041</v>
      </c>
      <c r="Y2967" s="7">
        <v>333935</v>
      </c>
      <c r="Z2967" s="7">
        <v>340238</v>
      </c>
      <c r="AA2967" s="7">
        <v>349846</v>
      </c>
      <c r="AB2967" s="8">
        <v>14.56</v>
      </c>
      <c r="AC2967" s="8">
        <v>7.2690000000000001</v>
      </c>
      <c r="AD2967" s="5">
        <v>6.0000000000000001E-3</v>
      </c>
      <c r="AE2967" s="5">
        <v>-3.4660000000000002</v>
      </c>
      <c r="AF2967" s="7">
        <v>287232000</v>
      </c>
      <c r="AG2967" s="7">
        <v>246535000</v>
      </c>
      <c r="AH2967" s="7">
        <v>232935000</v>
      </c>
      <c r="AI2967" s="5">
        <v>9.58</v>
      </c>
      <c r="AJ2967" s="7">
        <v>34</v>
      </c>
      <c r="AK2967" s="7">
        <v>26641463</v>
      </c>
      <c r="AL2967" s="6">
        <v>13.533863</v>
      </c>
      <c r="AM2967" s="7">
        <v>168133621</v>
      </c>
      <c r="AN2967" s="5">
        <v>60.440689999999996</v>
      </c>
    </row>
    <row r="2968" spans="1:40" x14ac:dyDescent="0.3">
      <c r="A2968" s="4" t="s">
        <v>3017</v>
      </c>
      <c r="B2968" s="2">
        <v>4810458</v>
      </c>
      <c r="C2968" s="1" t="s">
        <v>54</v>
      </c>
      <c r="D2968" s="5">
        <v>139.39443384</v>
      </c>
      <c r="E2968" s="6">
        <v>109.29043299999999</v>
      </c>
      <c r="F2968" s="6" t="s">
        <v>42</v>
      </c>
      <c r="G2968" s="5">
        <v>-0.41099999999999998</v>
      </c>
      <c r="H2968" s="5" t="s">
        <v>799</v>
      </c>
      <c r="I2968" s="5">
        <v>-0.41099999999999998</v>
      </c>
      <c r="J2968" s="5" t="s">
        <v>799</v>
      </c>
      <c r="K2968" s="5">
        <v>0.66227524000000004</v>
      </c>
      <c r="L2968" s="5">
        <v>0.50896154999999998</v>
      </c>
      <c r="M2968" s="5" t="s">
        <v>799</v>
      </c>
      <c r="N2968" s="5" t="s">
        <v>42</v>
      </c>
      <c r="O2968" s="5" t="s">
        <v>42</v>
      </c>
      <c r="P2968" s="5">
        <v>0.260745</v>
      </c>
      <c r="Q2968" s="5" t="s">
        <v>799</v>
      </c>
      <c r="R2968" s="5">
        <v>-1.604428</v>
      </c>
      <c r="S2968" s="1" t="s">
        <v>49</v>
      </c>
      <c r="T2968" s="7">
        <v>425174</v>
      </c>
      <c r="U2968" s="7">
        <v>406365</v>
      </c>
      <c r="V2968" s="7">
        <v>386905</v>
      </c>
      <c r="W2968" s="7">
        <v>362048</v>
      </c>
      <c r="X2968" s="7">
        <v>419146</v>
      </c>
      <c r="Y2968" s="7">
        <v>426098</v>
      </c>
      <c r="Z2968" s="7">
        <v>430746</v>
      </c>
      <c r="AA2968" s="7">
        <v>425174</v>
      </c>
      <c r="AB2968" s="5">
        <v>68.221000000000004</v>
      </c>
      <c r="AC2968" s="5">
        <v>68.016000000000005</v>
      </c>
      <c r="AD2968" s="5">
        <v>-21.699000000000002</v>
      </c>
      <c r="AE2968" s="8">
        <v>-17.46</v>
      </c>
      <c r="AF2968" s="7">
        <v>37439555</v>
      </c>
      <c r="AG2968" s="7">
        <v>37204214</v>
      </c>
      <c r="AH2968" s="7">
        <v>36187046</v>
      </c>
      <c r="AI2968" s="5">
        <v>90.36</v>
      </c>
      <c r="AJ2968" s="7">
        <v>160</v>
      </c>
      <c r="AK2968" s="7">
        <v>33859727</v>
      </c>
      <c r="AL2968" s="6">
        <v>125.958184</v>
      </c>
      <c r="AM2968" s="7">
        <v>36389007</v>
      </c>
      <c r="AN2968" s="5">
        <v>97.110839999999996</v>
      </c>
    </row>
    <row r="2969" spans="1:40" x14ac:dyDescent="0.3">
      <c r="A2969" s="4" t="s">
        <v>3018</v>
      </c>
      <c r="B2969" s="2">
        <v>4121654</v>
      </c>
      <c r="C2969" s="1" t="s">
        <v>41</v>
      </c>
      <c r="D2969" s="5">
        <v>173.09687448</v>
      </c>
      <c r="E2969" s="6">
        <v>3440.6028740000002</v>
      </c>
      <c r="F2969" s="6">
        <v>3440.6028740000002</v>
      </c>
      <c r="G2969" s="5">
        <v>0.37</v>
      </c>
      <c r="H2969" s="5" t="s">
        <v>799</v>
      </c>
      <c r="I2969" s="5">
        <v>0.37</v>
      </c>
      <c r="J2969" s="5" t="s">
        <v>799</v>
      </c>
      <c r="K2969" s="5" t="s">
        <v>799</v>
      </c>
      <c r="L2969" s="5">
        <v>0.21619876999999998</v>
      </c>
      <c r="M2969" s="5">
        <v>0.91115100000000004</v>
      </c>
      <c r="N2969" s="5" t="s">
        <v>799</v>
      </c>
      <c r="O2969" s="5">
        <v>1.2742277878397501</v>
      </c>
      <c r="P2969" s="5">
        <v>1.4352819999999999</v>
      </c>
      <c r="Q2969" s="5">
        <v>6.99193</v>
      </c>
      <c r="R2969" s="5">
        <v>6.99193</v>
      </c>
      <c r="S2969" s="1" t="s">
        <v>49</v>
      </c>
      <c r="T2969" s="7">
        <v>2292912</v>
      </c>
      <c r="U2969" s="7">
        <v>2453215</v>
      </c>
      <c r="V2969" s="7">
        <v>2283532</v>
      </c>
      <c r="W2969" s="7">
        <v>1857478</v>
      </c>
      <c r="X2969" s="7">
        <v>2397162</v>
      </c>
      <c r="Y2969" s="7">
        <v>2317391</v>
      </c>
      <c r="Z2969" s="7">
        <v>2326598</v>
      </c>
      <c r="AA2969" s="7">
        <v>2292912</v>
      </c>
      <c r="AB2969" s="5">
        <v>44.030999999999999</v>
      </c>
      <c r="AC2969" s="5">
        <v>45.354999999999997</v>
      </c>
      <c r="AD2969" s="5">
        <v>17.247</v>
      </c>
      <c r="AE2969" s="8">
        <v>19.61</v>
      </c>
      <c r="AF2969" s="7">
        <v>86362503</v>
      </c>
      <c r="AG2969" s="7">
        <v>86117848</v>
      </c>
      <c r="AH2969" s="7">
        <v>84620400</v>
      </c>
      <c r="AI2969" s="5">
        <v>67.41</v>
      </c>
      <c r="AJ2969" s="7">
        <v>176</v>
      </c>
      <c r="AK2969" s="7">
        <v>58052650</v>
      </c>
      <c r="AL2969" s="6">
        <v>116.68582600000001</v>
      </c>
      <c r="AM2969" s="7">
        <v>71557997</v>
      </c>
      <c r="AN2969" s="5">
        <v>83.093109999999996</v>
      </c>
    </row>
    <row r="2970" spans="1:40" x14ac:dyDescent="0.3">
      <c r="A2970" s="4" t="s">
        <v>3019</v>
      </c>
      <c r="B2970" s="2">
        <v>4415447</v>
      </c>
      <c r="C2970" s="1" t="s">
        <v>54</v>
      </c>
      <c r="D2970" s="5">
        <v>198.18721873999999</v>
      </c>
      <c r="E2970" s="6">
        <v>604.49721799999998</v>
      </c>
      <c r="F2970" s="6" t="s">
        <v>42</v>
      </c>
      <c r="G2970" s="5">
        <v>0.40899999999999997</v>
      </c>
      <c r="H2970" s="5">
        <v>5.4453440000000004</v>
      </c>
      <c r="I2970" s="5">
        <v>0.40899999999999997</v>
      </c>
      <c r="J2970" s="5">
        <v>5.4453440000000004</v>
      </c>
      <c r="K2970" s="5">
        <v>0.56739085</v>
      </c>
      <c r="L2970" s="5">
        <v>0.56739085</v>
      </c>
      <c r="M2970" s="5">
        <v>3.0258720000000001</v>
      </c>
      <c r="N2970" s="5" t="s">
        <v>42</v>
      </c>
      <c r="O2970" s="5" t="s">
        <v>42</v>
      </c>
      <c r="P2970" s="5">
        <v>3.985109</v>
      </c>
      <c r="Q2970" s="5">
        <v>5.6063850000000004</v>
      </c>
      <c r="R2970" s="5">
        <v>5.6063850000000004</v>
      </c>
      <c r="S2970" s="1" t="s">
        <v>49</v>
      </c>
      <c r="T2970" s="7">
        <v>160480</v>
      </c>
      <c r="U2970" s="7">
        <v>131657</v>
      </c>
      <c r="V2970" s="7">
        <v>137746</v>
      </c>
      <c r="W2970" s="7">
        <v>137165</v>
      </c>
      <c r="X2970" s="7">
        <v>151689</v>
      </c>
      <c r="Y2970" s="7">
        <v>161234</v>
      </c>
      <c r="Z2970" s="7">
        <v>161272</v>
      </c>
      <c r="AA2970" s="7">
        <v>160480</v>
      </c>
      <c r="AB2970" s="5">
        <v>65.478999999999999</v>
      </c>
      <c r="AC2970" s="5">
        <v>76.876999999999995</v>
      </c>
      <c r="AD2970" s="5">
        <v>60.231000000000002</v>
      </c>
      <c r="AE2970" s="5">
        <v>71.081999999999994</v>
      </c>
      <c r="AF2970" s="7">
        <v>36837773</v>
      </c>
      <c r="AG2970" s="7">
        <v>36837773</v>
      </c>
      <c r="AH2970" s="7">
        <v>36837773</v>
      </c>
      <c r="AI2970" s="5">
        <v>24.16</v>
      </c>
      <c r="AJ2970" s="7">
        <v>23</v>
      </c>
      <c r="AK2970" s="7">
        <v>8901106</v>
      </c>
      <c r="AL2970" s="6">
        <v>47.887949999999996</v>
      </c>
      <c r="AM2970" s="7">
        <v>17644227</v>
      </c>
      <c r="AN2970" s="5">
        <v>47.897109999999998</v>
      </c>
    </row>
    <row r="2971" spans="1:40" x14ac:dyDescent="0.3">
      <c r="A2971" s="4" t="s">
        <v>3020</v>
      </c>
      <c r="B2971" s="2">
        <v>4065162</v>
      </c>
      <c r="C2971" s="1" t="s">
        <v>41</v>
      </c>
      <c r="D2971" s="5">
        <v>174.61340064000001</v>
      </c>
      <c r="E2971" s="6" t="s">
        <v>42</v>
      </c>
      <c r="F2971" s="6">
        <v>175.35740100000001</v>
      </c>
      <c r="G2971" s="5">
        <v>0.22</v>
      </c>
      <c r="H2971" s="5">
        <v>9.8823529411764692</v>
      </c>
      <c r="I2971" s="5">
        <v>0.22</v>
      </c>
      <c r="J2971" s="5">
        <v>9.8823529411764692</v>
      </c>
      <c r="K2971" s="5">
        <v>1.3606778162782001</v>
      </c>
      <c r="L2971" s="5">
        <v>1.3147128463900799</v>
      </c>
      <c r="M2971" s="5">
        <v>8.3443710000000006</v>
      </c>
      <c r="N2971" s="5" t="s">
        <v>42</v>
      </c>
      <c r="O2971" s="5" t="s">
        <v>42</v>
      </c>
      <c r="P2971" s="5" t="s">
        <v>42</v>
      </c>
      <c r="Q2971" s="5" t="s">
        <v>42</v>
      </c>
      <c r="R2971" s="5" t="s">
        <v>42</v>
      </c>
      <c r="S2971" s="1" t="s">
        <v>49</v>
      </c>
      <c r="T2971" s="7">
        <v>53983</v>
      </c>
      <c r="U2971" s="7">
        <v>47900</v>
      </c>
      <c r="V2971" s="7">
        <v>39036</v>
      </c>
      <c r="W2971" s="7">
        <v>37141</v>
      </c>
      <c r="X2971" s="7">
        <v>53106</v>
      </c>
      <c r="Y2971" s="7">
        <v>51306</v>
      </c>
      <c r="Z2971" s="7">
        <v>52355</v>
      </c>
      <c r="AA2971" s="7">
        <v>53983</v>
      </c>
      <c r="AB2971" s="5" t="s">
        <v>42</v>
      </c>
      <c r="AC2971" s="5" t="s">
        <v>42</v>
      </c>
      <c r="AD2971" s="5" t="s">
        <v>42</v>
      </c>
      <c r="AE2971" s="5" t="s">
        <v>42</v>
      </c>
      <c r="AF2971" s="7">
        <v>17328124</v>
      </c>
      <c r="AG2971" s="7">
        <v>17322758</v>
      </c>
      <c r="AH2971" s="7">
        <v>17135595</v>
      </c>
      <c r="AI2971" s="5">
        <v>29.14</v>
      </c>
      <c r="AJ2971" s="7">
        <v>48</v>
      </c>
      <c r="AK2971" s="7">
        <v>5048615</v>
      </c>
      <c r="AL2971" s="6">
        <v>50.890039000000002</v>
      </c>
      <c r="AM2971" s="7">
        <v>13633206</v>
      </c>
      <c r="AN2971" s="5">
        <v>78.676760000000002</v>
      </c>
    </row>
    <row r="2972" spans="1:40" x14ac:dyDescent="0.3">
      <c r="A2972" s="4" t="s">
        <v>3021</v>
      </c>
      <c r="B2972" s="2">
        <v>4660749</v>
      </c>
      <c r="C2972" s="1" t="s">
        <v>41</v>
      </c>
      <c r="D2972" s="5">
        <v>240.40404746999999</v>
      </c>
      <c r="E2972" s="6">
        <v>233.17604700000001</v>
      </c>
      <c r="F2972" s="6" t="s">
        <v>42</v>
      </c>
      <c r="G2972" s="5">
        <v>-0.01</v>
      </c>
      <c r="H2972" s="5" t="s">
        <v>799</v>
      </c>
      <c r="I2972" s="5">
        <v>-0.01</v>
      </c>
      <c r="J2972" s="5" t="s">
        <v>799</v>
      </c>
      <c r="K2972" s="5">
        <v>15.56390977</v>
      </c>
      <c r="L2972" s="5">
        <v>5.0818330600000001</v>
      </c>
      <c r="M2972" s="5" t="s">
        <v>799</v>
      </c>
      <c r="N2972" s="5" t="s">
        <v>42</v>
      </c>
      <c r="O2972" s="5" t="s">
        <v>42</v>
      </c>
      <c r="P2972" s="5">
        <v>2.5447289999999998</v>
      </c>
      <c r="Q2972" s="5" t="s">
        <v>799</v>
      </c>
      <c r="R2972" s="5">
        <v>-15.570501999999999</v>
      </c>
      <c r="S2972" s="1" t="s">
        <v>49</v>
      </c>
      <c r="T2972" s="7">
        <v>93150</v>
      </c>
      <c r="U2972" s="7">
        <v>122737</v>
      </c>
      <c r="V2972" s="7">
        <v>145600</v>
      </c>
      <c r="W2972" s="7">
        <v>135922</v>
      </c>
      <c r="X2972" s="7">
        <v>91631</v>
      </c>
      <c r="Y2972" s="7">
        <v>91031</v>
      </c>
      <c r="Z2972" s="7">
        <v>93914</v>
      </c>
      <c r="AA2972" s="7">
        <v>93150</v>
      </c>
      <c r="AB2972" s="8">
        <v>56.56</v>
      </c>
      <c r="AC2972" s="5">
        <v>63.338999999999999</v>
      </c>
      <c r="AD2972" s="5">
        <v>-62.713000000000001</v>
      </c>
      <c r="AE2972" s="5">
        <v>-21.308</v>
      </c>
      <c r="AF2972" s="7">
        <v>39202550</v>
      </c>
      <c r="AG2972" s="7">
        <v>38712407</v>
      </c>
      <c r="AH2972" s="7">
        <v>38173533</v>
      </c>
      <c r="AI2972" s="5">
        <v>27.57</v>
      </c>
      <c r="AJ2972" s="7">
        <v>48</v>
      </c>
      <c r="AK2972" s="7">
        <v>10671185</v>
      </c>
      <c r="AL2972" s="6">
        <v>66.268057999999996</v>
      </c>
      <c r="AM2972" s="7">
        <v>26198349</v>
      </c>
      <c r="AN2972" s="8">
        <v>67.674300000000002</v>
      </c>
    </row>
    <row r="2973" spans="1:40" x14ac:dyDescent="0.3">
      <c r="A2973" s="4" t="s">
        <v>3022</v>
      </c>
      <c r="B2973" s="2">
        <v>4977592</v>
      </c>
      <c r="C2973" s="1" t="s">
        <v>41</v>
      </c>
      <c r="D2973" s="5">
        <v>133.79408581999999</v>
      </c>
      <c r="E2973" s="6">
        <v>200.16608500000001</v>
      </c>
      <c r="F2973" s="6" t="s">
        <v>42</v>
      </c>
      <c r="G2973" s="5">
        <v>-0.5</v>
      </c>
      <c r="H2973" s="5" t="s">
        <v>799</v>
      </c>
      <c r="I2973" s="5">
        <v>-0.5</v>
      </c>
      <c r="J2973" s="5" t="s">
        <v>799</v>
      </c>
      <c r="K2973" s="5">
        <v>0.51634473000000003</v>
      </c>
      <c r="L2973" s="5">
        <v>0.49794018000000001</v>
      </c>
      <c r="M2973" s="5">
        <v>4.357367</v>
      </c>
      <c r="N2973" s="5" t="s">
        <v>42</v>
      </c>
      <c r="O2973" s="5" t="s">
        <v>42</v>
      </c>
      <c r="P2973" s="5">
        <v>1.0674729999999999</v>
      </c>
      <c r="Q2973" s="5" t="s">
        <v>799</v>
      </c>
      <c r="R2973" s="5">
        <v>-2.0689860000000002</v>
      </c>
      <c r="S2973" s="1" t="s">
        <v>49</v>
      </c>
      <c r="T2973" s="7">
        <v>309492</v>
      </c>
      <c r="U2973" s="7">
        <v>362086</v>
      </c>
      <c r="V2973" s="7">
        <v>228962</v>
      </c>
      <c r="W2973" s="7">
        <v>313076</v>
      </c>
      <c r="X2973" s="7">
        <v>187514</v>
      </c>
      <c r="Y2973" s="7">
        <v>212457</v>
      </c>
      <c r="Z2973" s="7">
        <v>236361</v>
      </c>
      <c r="AA2973" s="7">
        <v>309492</v>
      </c>
      <c r="AB2973" s="8">
        <v>19.920000000000002</v>
      </c>
      <c r="AC2973" s="8">
        <v>10.311999999999999</v>
      </c>
      <c r="AD2973" s="8">
        <v>7.8170000000000002</v>
      </c>
      <c r="AE2973" s="5">
        <v>-55.426000000000002</v>
      </c>
      <c r="AF2973" s="7">
        <v>48127369</v>
      </c>
      <c r="AG2973" s="7">
        <v>48127369</v>
      </c>
      <c r="AH2973" s="7">
        <v>47941652</v>
      </c>
      <c r="AI2973" s="5">
        <v>23.04</v>
      </c>
      <c r="AJ2973" s="7">
        <v>80</v>
      </c>
      <c r="AK2973" s="7">
        <v>11088535</v>
      </c>
      <c r="AL2973" s="6">
        <v>30.826127</v>
      </c>
      <c r="AM2973" s="7">
        <v>19874103</v>
      </c>
      <c r="AN2973" s="5">
        <v>41.294809999999998</v>
      </c>
    </row>
    <row r="2974" spans="1:40" x14ac:dyDescent="0.3">
      <c r="A2974" s="4" t="s">
        <v>3023</v>
      </c>
      <c r="B2974" s="2">
        <v>7703169</v>
      </c>
      <c r="C2974" s="1" t="s">
        <v>54</v>
      </c>
      <c r="D2974" s="5">
        <v>114.6082370133</v>
      </c>
      <c r="E2974" s="6">
        <v>317.33940699999999</v>
      </c>
      <c r="F2974" s="6" t="s">
        <v>42</v>
      </c>
      <c r="G2974" s="5">
        <v>-0.16580260323277257</v>
      </c>
      <c r="H2974" s="5" t="s">
        <v>799</v>
      </c>
      <c r="I2974" s="5">
        <v>-0.16580260323277257</v>
      </c>
      <c r="J2974" s="5" t="s">
        <v>799</v>
      </c>
      <c r="K2974" s="5">
        <v>1.5556147999999999</v>
      </c>
      <c r="L2974" s="5">
        <v>0.93891226999999999</v>
      </c>
      <c r="M2974" s="5" t="s">
        <v>799</v>
      </c>
      <c r="N2974" s="5" t="s">
        <v>42</v>
      </c>
      <c r="O2974" s="5" t="s">
        <v>42</v>
      </c>
      <c r="P2974" s="5">
        <v>1.7666980000000001</v>
      </c>
      <c r="Q2974" s="5" t="s">
        <v>799</v>
      </c>
      <c r="R2974" s="5">
        <v>-3.8055289999999999</v>
      </c>
      <c r="S2974" s="1" t="s">
        <v>49</v>
      </c>
      <c r="T2974" s="7">
        <v>155484.51609933897</v>
      </c>
      <c r="U2974" s="7">
        <v>151900.27245426</v>
      </c>
      <c r="V2974" s="7">
        <v>84662.164423373761</v>
      </c>
      <c r="W2974" s="7">
        <v>22467.350225269187</v>
      </c>
      <c r="X2974" s="7">
        <v>181333.06445277453</v>
      </c>
      <c r="Y2974" s="7">
        <v>168888.15771787748</v>
      </c>
      <c r="Z2974" s="7">
        <v>155484.51609933897</v>
      </c>
      <c r="AA2974" s="7">
        <v>153867.98679243668</v>
      </c>
      <c r="AB2974" s="5">
        <v>32.625</v>
      </c>
      <c r="AC2974" s="5">
        <v>35.677999999999997</v>
      </c>
      <c r="AD2974" s="5">
        <v>-67.950999999999993</v>
      </c>
      <c r="AE2974" s="5">
        <v>-49.243000000000002</v>
      </c>
      <c r="AF2974" s="7">
        <v>217321193</v>
      </c>
      <c r="AG2974" s="7">
        <v>217321193</v>
      </c>
      <c r="AH2974" s="7">
        <v>195696004</v>
      </c>
      <c r="AI2974" s="5">
        <v>7.62</v>
      </c>
      <c r="AJ2974" s="7">
        <v>48</v>
      </c>
      <c r="AK2974" s="7">
        <v>19325731</v>
      </c>
      <c r="AL2974" s="6">
        <v>8.7294319999999992</v>
      </c>
      <c r="AM2974" s="7">
        <v>82429678</v>
      </c>
      <c r="AN2974" s="5">
        <v>32.48762</v>
      </c>
    </row>
    <row r="2975" spans="1:40" x14ac:dyDescent="0.3">
      <c r="A2975" s="4" t="s">
        <v>3024</v>
      </c>
      <c r="B2975" s="2">
        <v>4132634</v>
      </c>
      <c r="C2975" s="1" t="s">
        <v>41</v>
      </c>
      <c r="D2975" s="5">
        <v>257.81310300000001</v>
      </c>
      <c r="E2975" s="6">
        <v>566.08910300000002</v>
      </c>
      <c r="F2975" s="6">
        <v>616.74910299999999</v>
      </c>
      <c r="G2975" s="5">
        <v>-1.83</v>
      </c>
      <c r="H2975" s="5" t="s">
        <v>799</v>
      </c>
      <c r="I2975" s="5">
        <v>-1.83</v>
      </c>
      <c r="J2975" s="5" t="s">
        <v>799</v>
      </c>
      <c r="K2975" s="5">
        <v>0.51467108000000006</v>
      </c>
      <c r="L2975" s="5">
        <v>0.51467108000000006</v>
      </c>
      <c r="M2975" s="5" t="s">
        <v>799</v>
      </c>
      <c r="N2975" s="5" t="s">
        <v>42</v>
      </c>
      <c r="O2975" s="5" t="s">
        <v>42</v>
      </c>
      <c r="P2975" s="5">
        <v>1.217681</v>
      </c>
      <c r="Q2975" s="5" t="s">
        <v>799</v>
      </c>
      <c r="R2975" s="5">
        <v>-41.523443</v>
      </c>
      <c r="S2975" s="1" t="s">
        <v>49</v>
      </c>
      <c r="T2975" s="7">
        <v>452871</v>
      </c>
      <c r="U2975" s="7">
        <v>405356</v>
      </c>
      <c r="V2975" s="7">
        <v>538199</v>
      </c>
      <c r="W2975" s="7">
        <v>582774</v>
      </c>
      <c r="X2975" s="7">
        <v>464891</v>
      </c>
      <c r="Y2975" s="7">
        <v>471200</v>
      </c>
      <c r="Z2975" s="7">
        <v>472112</v>
      </c>
      <c r="AA2975" s="7">
        <v>452871</v>
      </c>
      <c r="AB2975" s="5">
        <v>99.608999999999995</v>
      </c>
      <c r="AC2975" s="5">
        <v>99.619</v>
      </c>
      <c r="AD2975" s="5">
        <v>-5.859</v>
      </c>
      <c r="AE2975" s="8">
        <v>-3.91</v>
      </c>
      <c r="AF2975" s="7">
        <v>29540000</v>
      </c>
      <c r="AG2975" s="7">
        <v>29300000</v>
      </c>
      <c r="AH2975" s="7">
        <v>28218000</v>
      </c>
      <c r="AI2975" s="5">
        <v>38.86</v>
      </c>
      <c r="AJ2975" s="7">
        <v>105</v>
      </c>
      <c r="AK2975" s="7">
        <v>11516144</v>
      </c>
      <c r="AL2975" s="6">
        <v>100.19045199999999</v>
      </c>
      <c r="AM2975" s="7">
        <v>21489269</v>
      </c>
      <c r="AN2975" s="5">
        <v>72.516350000000003</v>
      </c>
    </row>
    <row r="2976" spans="1:40" x14ac:dyDescent="0.3">
      <c r="A2976" s="4" t="s">
        <v>3025</v>
      </c>
      <c r="B2976" s="2">
        <v>4811335</v>
      </c>
      <c r="C2976" s="1" t="s">
        <v>41</v>
      </c>
      <c r="D2976" s="5">
        <v>141.8321139183</v>
      </c>
      <c r="E2976" s="6">
        <v>168.620113</v>
      </c>
      <c r="F2976" s="6" t="s">
        <v>42</v>
      </c>
      <c r="G2976" s="5">
        <v>-0.33400000000000002</v>
      </c>
      <c r="H2976" s="5" t="s">
        <v>42</v>
      </c>
      <c r="I2976" s="5">
        <v>0.58199999999999996</v>
      </c>
      <c r="J2976" s="5" t="s">
        <v>42</v>
      </c>
      <c r="K2976" s="5" t="s">
        <v>42</v>
      </c>
      <c r="L2976" s="5" t="s">
        <v>42</v>
      </c>
      <c r="M2976" s="5" t="s">
        <v>42</v>
      </c>
      <c r="N2976" s="5" t="s">
        <v>42</v>
      </c>
      <c r="O2976" s="5" t="s">
        <v>42</v>
      </c>
      <c r="P2976" s="5" t="s">
        <v>42</v>
      </c>
      <c r="Q2976" s="5" t="s">
        <v>42</v>
      </c>
      <c r="R2976" s="5" t="s">
        <v>42</v>
      </c>
      <c r="S2976" s="1" t="s">
        <v>49</v>
      </c>
      <c r="T2976" s="7">
        <v>126325</v>
      </c>
      <c r="U2976" s="7">
        <v>7128</v>
      </c>
      <c r="V2976" s="7">
        <v>144927</v>
      </c>
      <c r="W2976" s="7">
        <v>33215</v>
      </c>
      <c r="X2976" s="7">
        <v>126325</v>
      </c>
      <c r="Y2976" s="7">
        <v>374</v>
      </c>
      <c r="Z2976" s="7">
        <v>126847</v>
      </c>
      <c r="AA2976" s="7">
        <v>126325</v>
      </c>
      <c r="AB2976" s="5">
        <v>-15.464</v>
      </c>
      <c r="AC2976" s="5">
        <v>-9.9809999999999999</v>
      </c>
      <c r="AD2976" s="5">
        <v>-80.537999999999997</v>
      </c>
      <c r="AE2976" s="5">
        <v>-28.795000000000002</v>
      </c>
      <c r="AF2976" s="7">
        <v>170200253</v>
      </c>
      <c r="AG2976" s="7">
        <v>151633922</v>
      </c>
      <c r="AH2976" s="7">
        <v>128630689</v>
      </c>
      <c r="AI2976" s="5">
        <v>23.71</v>
      </c>
      <c r="AJ2976" s="7">
        <v>89</v>
      </c>
      <c r="AK2976" s="7">
        <v>40481640</v>
      </c>
      <c r="AL2976" s="6">
        <v>33.628098000000001</v>
      </c>
      <c r="AM2976" s="7">
        <v>124849208</v>
      </c>
      <c r="AN2976" s="5">
        <v>73.123239999999996</v>
      </c>
    </row>
    <row r="2977" spans="1:40" x14ac:dyDescent="0.3">
      <c r="A2977" s="4" t="s">
        <v>3026</v>
      </c>
      <c r="B2977" s="2">
        <v>4044758</v>
      </c>
      <c r="C2977" s="1" t="s">
        <v>41</v>
      </c>
      <c r="D2977" s="5">
        <v>155.13544110000001</v>
      </c>
      <c r="E2977" s="6" t="s">
        <v>42</v>
      </c>
      <c r="F2977" s="6">
        <v>33.578440999999998</v>
      </c>
      <c r="G2977" s="5">
        <v>0.16</v>
      </c>
      <c r="H2977" s="5">
        <v>19.453125</v>
      </c>
      <c r="I2977" s="5">
        <v>0.16</v>
      </c>
      <c r="J2977" s="5">
        <v>19.453125</v>
      </c>
      <c r="K2977" s="5">
        <v>0.97503231201448204</v>
      </c>
      <c r="L2977" s="5">
        <v>0.97503231201448204</v>
      </c>
      <c r="M2977" s="5">
        <v>28.819444000000001</v>
      </c>
      <c r="N2977" s="5" t="s">
        <v>42</v>
      </c>
      <c r="O2977" s="5" t="s">
        <v>42</v>
      </c>
      <c r="P2977" s="5" t="s">
        <v>42</v>
      </c>
      <c r="Q2977" s="5" t="s">
        <v>42</v>
      </c>
      <c r="R2977" s="5" t="s">
        <v>42</v>
      </c>
      <c r="S2977" s="1" t="s">
        <v>49</v>
      </c>
      <c r="T2977" s="7">
        <v>56839</v>
      </c>
      <c r="U2977" s="7">
        <v>56345</v>
      </c>
      <c r="V2977" s="7">
        <v>49461</v>
      </c>
      <c r="W2977" s="7">
        <v>51258</v>
      </c>
      <c r="X2977" s="7" t="s">
        <v>42</v>
      </c>
      <c r="Y2977" s="7">
        <v>49583</v>
      </c>
      <c r="Z2977" s="7">
        <v>49440</v>
      </c>
      <c r="AA2977" s="7">
        <v>49727</v>
      </c>
      <c r="AB2977" s="5" t="s">
        <v>42</v>
      </c>
      <c r="AC2977" s="5" t="s">
        <v>42</v>
      </c>
      <c r="AD2977" s="5" t="s">
        <v>42</v>
      </c>
      <c r="AE2977" s="5" t="s">
        <v>42</v>
      </c>
      <c r="AF2977" s="7">
        <v>12460678</v>
      </c>
      <c r="AG2977" s="7">
        <v>12460678</v>
      </c>
      <c r="AH2977" s="7">
        <v>12547390</v>
      </c>
      <c r="AI2977" s="5">
        <v>32.229999999999997</v>
      </c>
      <c r="AJ2977" s="7">
        <v>39</v>
      </c>
      <c r="AK2977" s="7">
        <v>4016542</v>
      </c>
      <c r="AL2977" s="6">
        <v>50.005946999999999</v>
      </c>
      <c r="AM2977" s="7">
        <v>8197421</v>
      </c>
      <c r="AN2977" s="5">
        <v>65.786320000000003</v>
      </c>
    </row>
    <row r="2978" spans="1:40" x14ac:dyDescent="0.3">
      <c r="A2978" s="4" t="s">
        <v>3027</v>
      </c>
      <c r="B2978" s="2">
        <v>4810509</v>
      </c>
      <c r="C2978" s="1" t="s">
        <v>41</v>
      </c>
      <c r="D2978" s="5">
        <v>153.64445092</v>
      </c>
      <c r="E2978" s="6">
        <v>143.28944999999999</v>
      </c>
      <c r="F2978" s="6" t="s">
        <v>42</v>
      </c>
      <c r="G2978" s="5">
        <v>0</v>
      </c>
      <c r="H2978" s="5" t="s">
        <v>42</v>
      </c>
      <c r="I2978" s="5">
        <v>0</v>
      </c>
      <c r="J2978" s="5" t="s">
        <v>42</v>
      </c>
      <c r="K2978" s="5">
        <v>8.7675070000000002</v>
      </c>
      <c r="L2978" s="5">
        <v>2.1601104200000001</v>
      </c>
      <c r="M2978" s="5">
        <v>4.4842409999999999</v>
      </c>
      <c r="N2978" s="5" t="s">
        <v>42</v>
      </c>
      <c r="O2978" s="5" t="s">
        <v>42</v>
      </c>
      <c r="P2978" s="5">
        <v>0.58829100000000001</v>
      </c>
      <c r="Q2978" s="5">
        <v>2.8833199999999999</v>
      </c>
      <c r="R2978" s="5">
        <v>2.8833199999999999</v>
      </c>
      <c r="S2978" s="1" t="s">
        <v>49</v>
      </c>
      <c r="T2978" s="7">
        <v>235637</v>
      </c>
      <c r="U2978" s="7">
        <v>228031</v>
      </c>
      <c r="V2978" s="7">
        <v>253155</v>
      </c>
      <c r="W2978" s="7">
        <v>225110</v>
      </c>
      <c r="X2978" s="7">
        <v>243569</v>
      </c>
      <c r="Y2978" s="7">
        <v>219143</v>
      </c>
      <c r="Z2978" s="7">
        <v>226628</v>
      </c>
      <c r="AA2978" s="7">
        <v>235637</v>
      </c>
      <c r="AB2978" s="5">
        <v>73.399000000000001</v>
      </c>
      <c r="AC2978" s="8">
        <v>69</v>
      </c>
      <c r="AD2978" s="5">
        <v>19.006</v>
      </c>
      <c r="AE2978" s="8">
        <v>18</v>
      </c>
      <c r="AF2978" s="7">
        <v>49067348</v>
      </c>
      <c r="AG2978" s="7">
        <v>48460120</v>
      </c>
      <c r="AH2978" s="7">
        <v>47542790</v>
      </c>
      <c r="AI2978" s="5">
        <v>49.02</v>
      </c>
      <c r="AJ2978" s="7">
        <v>119</v>
      </c>
      <c r="AK2978" s="7">
        <v>24061583</v>
      </c>
      <c r="AL2978" s="6">
        <v>75.312753999999998</v>
      </c>
      <c r="AM2978" s="7">
        <v>32445937</v>
      </c>
      <c r="AN2978" s="5">
        <v>66.097920000000002</v>
      </c>
    </row>
    <row r="2979" spans="1:40" x14ac:dyDescent="0.3">
      <c r="A2979" s="4" t="s">
        <v>3028</v>
      </c>
      <c r="B2979" s="2">
        <v>4069017</v>
      </c>
      <c r="C2979" s="1" t="s">
        <v>54</v>
      </c>
      <c r="D2979" s="5">
        <v>171.29688863999999</v>
      </c>
      <c r="E2979" s="6">
        <v>146.899888</v>
      </c>
      <c r="F2979" s="6" t="s">
        <v>42</v>
      </c>
      <c r="G2979" s="5">
        <v>0.27</v>
      </c>
      <c r="H2979" s="5">
        <v>44.426229999999997</v>
      </c>
      <c r="I2979" s="5">
        <v>0.27</v>
      </c>
      <c r="J2979" s="5">
        <v>44.426229999999997</v>
      </c>
      <c r="K2979" s="5">
        <v>3.3139712600000002</v>
      </c>
      <c r="L2979" s="5">
        <v>3.3139712600000002</v>
      </c>
      <c r="M2979" s="5" t="s">
        <v>799</v>
      </c>
      <c r="N2979" s="5" t="s">
        <v>42</v>
      </c>
      <c r="O2979" s="5" t="s">
        <v>42</v>
      </c>
      <c r="P2979" s="5">
        <v>2.6839360000000001</v>
      </c>
      <c r="Q2979" s="5">
        <v>14.171319</v>
      </c>
      <c r="R2979" s="5">
        <v>14.171319</v>
      </c>
      <c r="S2979" s="1" t="s">
        <v>49</v>
      </c>
      <c r="T2979" s="7">
        <v>56004</v>
      </c>
      <c r="U2979" s="7">
        <v>69765</v>
      </c>
      <c r="V2979" s="7">
        <v>48248</v>
      </c>
      <c r="W2979" s="7">
        <v>35873</v>
      </c>
      <c r="X2979" s="7">
        <v>54733</v>
      </c>
      <c r="Y2979" s="7">
        <v>52429</v>
      </c>
      <c r="Z2979" s="7">
        <v>54324</v>
      </c>
      <c r="AA2979" s="7">
        <v>56004</v>
      </c>
      <c r="AB2979" s="5">
        <v>36.027999999999999</v>
      </c>
      <c r="AC2979" s="5">
        <v>36.057000000000002</v>
      </c>
      <c r="AD2979" s="5">
        <v>20.890999999999998</v>
      </c>
      <c r="AE2979" s="5">
        <v>16.463999999999999</v>
      </c>
      <c r="AF2979" s="7">
        <v>7901148</v>
      </c>
      <c r="AG2979" s="7">
        <v>8024518</v>
      </c>
      <c r="AH2979" s="7">
        <v>8440356</v>
      </c>
      <c r="AI2979" s="8">
        <v>32.700000000000003</v>
      </c>
      <c r="AJ2979" s="7">
        <v>66</v>
      </c>
      <c r="AK2979" s="7">
        <v>2583364</v>
      </c>
      <c r="AL2979" s="6">
        <v>56.007331000000001</v>
      </c>
      <c r="AM2979" s="7">
        <v>5685985</v>
      </c>
      <c r="AN2979" s="5">
        <v>71.964039999999997</v>
      </c>
    </row>
    <row r="2980" spans="1:40" x14ac:dyDescent="0.3">
      <c r="A2980" s="4" t="s">
        <v>3029</v>
      </c>
      <c r="B2980" s="2">
        <v>4073466</v>
      </c>
      <c r="C2980" s="1" t="s">
        <v>41</v>
      </c>
      <c r="D2980" s="5">
        <v>222.99722009999999</v>
      </c>
      <c r="E2980" s="6">
        <v>409.28222</v>
      </c>
      <c r="F2980" s="6" t="s">
        <v>42</v>
      </c>
      <c r="G2980" s="5">
        <v>-0.86</v>
      </c>
      <c r="H2980" s="5" t="s">
        <v>799</v>
      </c>
      <c r="I2980" s="5">
        <v>-0.86</v>
      </c>
      <c r="J2980" s="5" t="s">
        <v>799</v>
      </c>
      <c r="K2980" s="5">
        <v>1.6955105699999999</v>
      </c>
      <c r="L2980" s="5">
        <v>1.6955105699999999</v>
      </c>
      <c r="M2980" s="5" t="s">
        <v>799</v>
      </c>
      <c r="N2980" s="5" t="s">
        <v>42</v>
      </c>
      <c r="O2980" s="5" t="s">
        <v>42</v>
      </c>
      <c r="P2980" s="5">
        <v>0.54060200000000003</v>
      </c>
      <c r="Q2980" s="5">
        <v>6.7435939999999999</v>
      </c>
      <c r="R2980" s="5">
        <v>6.7435939999999999</v>
      </c>
      <c r="S2980" s="1" t="s">
        <v>45</v>
      </c>
      <c r="T2980" s="7">
        <v>747941</v>
      </c>
      <c r="U2980" s="7">
        <v>795011</v>
      </c>
      <c r="V2980" s="7">
        <v>991595</v>
      </c>
      <c r="W2980" s="7">
        <v>783294</v>
      </c>
      <c r="X2980" s="7">
        <v>757086</v>
      </c>
      <c r="Y2980" s="7">
        <v>757540</v>
      </c>
      <c r="Z2980" s="7">
        <v>754542</v>
      </c>
      <c r="AA2980" s="7">
        <v>747941</v>
      </c>
      <c r="AB2980" s="8">
        <v>38.119999999999997</v>
      </c>
      <c r="AC2980" s="5">
        <v>37.298000000000002</v>
      </c>
      <c r="AD2980" s="5">
        <v>7.8E-2</v>
      </c>
      <c r="AE2980" s="5">
        <v>-1.766</v>
      </c>
      <c r="AF2980" s="7">
        <v>8319142</v>
      </c>
      <c r="AG2980" s="7">
        <v>8304461</v>
      </c>
      <c r="AH2980" s="7">
        <v>8348836</v>
      </c>
      <c r="AI2980" s="5">
        <v>64.61</v>
      </c>
      <c r="AJ2980" s="7">
        <v>91</v>
      </c>
      <c r="AK2980" s="7">
        <v>5426590</v>
      </c>
      <c r="AL2980" s="6">
        <v>144.075964</v>
      </c>
      <c r="AM2980" s="7">
        <v>4139009</v>
      </c>
      <c r="AN2980" s="5">
        <v>49.278950000000002</v>
      </c>
    </row>
    <row r="2981" spans="1:40" x14ac:dyDescent="0.3">
      <c r="A2981" s="4" t="s">
        <v>3030</v>
      </c>
      <c r="B2981" s="2">
        <v>4914301</v>
      </c>
      <c r="C2981" s="1" t="s">
        <v>41</v>
      </c>
      <c r="D2981" s="5">
        <v>108.41046251</v>
      </c>
      <c r="E2981" s="6">
        <v>189.83646200000001</v>
      </c>
      <c r="F2981" s="6" t="s">
        <v>42</v>
      </c>
      <c r="G2981" s="5">
        <v>-0.46</v>
      </c>
      <c r="H2981" s="5" t="s">
        <v>799</v>
      </c>
      <c r="I2981" s="5">
        <v>-0.46</v>
      </c>
      <c r="J2981" s="5" t="s">
        <v>799</v>
      </c>
      <c r="K2981" s="5">
        <v>0.49644489999999997</v>
      </c>
      <c r="L2981" s="5">
        <v>0.48271605000000001</v>
      </c>
      <c r="M2981" s="5" t="s">
        <v>799</v>
      </c>
      <c r="N2981" s="5" t="s">
        <v>42</v>
      </c>
      <c r="O2981" s="5" t="s">
        <v>42</v>
      </c>
      <c r="P2981" s="5">
        <v>0.46842200000000001</v>
      </c>
      <c r="Q2981" s="5">
        <v>6.934412</v>
      </c>
      <c r="R2981" s="5">
        <v>6.934412</v>
      </c>
      <c r="S2981" s="1" t="s">
        <v>45</v>
      </c>
      <c r="T2981" s="7">
        <v>470786</v>
      </c>
      <c r="U2981" s="7">
        <v>499961</v>
      </c>
      <c r="V2981" s="7">
        <v>540453</v>
      </c>
      <c r="W2981" s="7">
        <v>468272</v>
      </c>
      <c r="X2981" s="7">
        <v>405268</v>
      </c>
      <c r="Y2981" s="7">
        <v>439677</v>
      </c>
      <c r="Z2981" s="7">
        <v>457027</v>
      </c>
      <c r="AA2981" s="7">
        <v>470786</v>
      </c>
      <c r="AB2981" s="5">
        <v>54.465000000000003</v>
      </c>
      <c r="AC2981" s="5">
        <v>52.192999999999998</v>
      </c>
      <c r="AD2981" s="8">
        <v>6.3239999999999998</v>
      </c>
      <c r="AE2981" s="5">
        <v>-0.85299999999999998</v>
      </c>
      <c r="AF2981" s="7">
        <v>27801691</v>
      </c>
      <c r="AG2981" s="7">
        <v>28705330</v>
      </c>
      <c r="AH2981" s="7">
        <v>30785139</v>
      </c>
      <c r="AI2981" s="5">
        <v>61.99</v>
      </c>
      <c r="AJ2981" s="7">
        <v>104</v>
      </c>
      <c r="AK2981" s="7">
        <v>17188377</v>
      </c>
      <c r="AL2981" s="6">
        <v>67.206553999999997</v>
      </c>
      <c r="AM2981" s="7">
        <v>17273483</v>
      </c>
      <c r="AN2981" s="5">
        <v>62.299630000000001</v>
      </c>
    </row>
    <row r="2982" spans="1:40" x14ac:dyDescent="0.3">
      <c r="A2982" s="4" t="s">
        <v>3031</v>
      </c>
      <c r="B2982" s="2">
        <v>29624255</v>
      </c>
      <c r="C2982" s="1" t="s">
        <v>41</v>
      </c>
      <c r="D2982" s="5">
        <v>124.84167271</v>
      </c>
      <c r="E2982" s="6">
        <v>5.0246719999999998</v>
      </c>
      <c r="F2982" s="6" t="s">
        <v>42</v>
      </c>
      <c r="G2982" s="5">
        <v>-0.65600000000000003</v>
      </c>
      <c r="H2982" s="5" t="s">
        <v>799</v>
      </c>
      <c r="I2982" s="5">
        <v>-0.65600000000000003</v>
      </c>
      <c r="J2982" s="5" t="s">
        <v>799</v>
      </c>
      <c r="K2982" s="5">
        <v>0.90801328000000003</v>
      </c>
      <c r="L2982" s="5">
        <v>0.90801328000000003</v>
      </c>
      <c r="M2982" s="5" t="s">
        <v>799</v>
      </c>
      <c r="N2982" s="5" t="s">
        <v>42</v>
      </c>
      <c r="O2982" s="5" t="s">
        <v>42</v>
      </c>
      <c r="P2982" s="5" t="s">
        <v>42</v>
      </c>
      <c r="Q2982" s="5" t="s">
        <v>799</v>
      </c>
      <c r="R2982" s="5">
        <v>-5.7297000000000001E-2</v>
      </c>
      <c r="S2982" s="1" t="s">
        <v>49</v>
      </c>
      <c r="T2982" s="7" t="s">
        <v>42</v>
      </c>
      <c r="U2982" s="7" t="s">
        <v>42</v>
      </c>
      <c r="V2982" s="7" t="s">
        <v>42</v>
      </c>
      <c r="W2982" s="7" t="s">
        <v>42</v>
      </c>
      <c r="X2982" s="7" t="s">
        <v>42</v>
      </c>
      <c r="Y2982" s="7" t="s">
        <v>42</v>
      </c>
      <c r="Z2982" s="7" t="s">
        <v>42</v>
      </c>
      <c r="AA2982" s="7" t="s">
        <v>42</v>
      </c>
      <c r="AB2982" s="5" t="s">
        <v>42</v>
      </c>
      <c r="AC2982" s="5" t="s">
        <v>42</v>
      </c>
      <c r="AD2982" s="5" t="s">
        <v>42</v>
      </c>
      <c r="AE2982" s="5" t="s">
        <v>42</v>
      </c>
      <c r="AF2982" s="7">
        <v>32589702</v>
      </c>
      <c r="AG2982" s="7">
        <v>32550403</v>
      </c>
      <c r="AH2982" s="7">
        <v>23813547</v>
      </c>
      <c r="AI2982" s="5">
        <v>43.76</v>
      </c>
      <c r="AJ2982" s="7">
        <v>83</v>
      </c>
      <c r="AK2982" s="7">
        <v>14265115</v>
      </c>
      <c r="AL2982" s="6">
        <v>54.635390000000001</v>
      </c>
      <c r="AM2982" s="7">
        <v>15484012</v>
      </c>
      <c r="AN2982" s="5">
        <v>47.50318</v>
      </c>
    </row>
    <row r="2983" spans="1:40" x14ac:dyDescent="0.3">
      <c r="A2983" s="4" t="s">
        <v>3032</v>
      </c>
      <c r="B2983" s="2">
        <v>5721495</v>
      </c>
      <c r="C2983" s="1" t="s">
        <v>54</v>
      </c>
      <c r="D2983" s="5">
        <v>154.95848531999999</v>
      </c>
      <c r="E2983" s="6">
        <v>210.65928500000001</v>
      </c>
      <c r="F2983" s="6" t="s">
        <v>42</v>
      </c>
      <c r="G2983" s="5">
        <v>0.88500000000000001</v>
      </c>
      <c r="H2983" s="5">
        <v>4.7992100000000004</v>
      </c>
      <c r="I2983" s="5">
        <v>0.88500000000000001</v>
      </c>
      <c r="J2983" s="5">
        <v>4.7992100000000004</v>
      </c>
      <c r="K2983" s="5">
        <v>0.94022054999999993</v>
      </c>
      <c r="L2983" s="5">
        <v>0.94022054999999993</v>
      </c>
      <c r="M2983" s="5">
        <v>7.2537310000000002</v>
      </c>
      <c r="N2983" s="5" t="s">
        <v>42</v>
      </c>
      <c r="O2983" s="5" t="s">
        <v>42</v>
      </c>
      <c r="P2983" s="5">
        <v>23.824441</v>
      </c>
      <c r="Q2983" s="5" t="s">
        <v>42</v>
      </c>
      <c r="R2983" s="5" t="s">
        <v>42</v>
      </c>
      <c r="S2983" s="1" t="s">
        <v>49</v>
      </c>
      <c r="T2983" s="7">
        <v>9649.4249999999993</v>
      </c>
      <c r="U2983" s="7">
        <v>6730.1419999999998</v>
      </c>
      <c r="V2983" s="7">
        <v>4252.5230000000001</v>
      </c>
      <c r="W2983" s="7">
        <v>4765.1530000000002</v>
      </c>
      <c r="X2983" s="7">
        <v>8842.15</v>
      </c>
      <c r="Y2983" s="7">
        <v>9245.7880000000005</v>
      </c>
      <c r="Z2983" s="7">
        <v>9649.4249999999993</v>
      </c>
      <c r="AA2983" s="7">
        <v>9056.8580000000002</v>
      </c>
      <c r="AB2983" s="8">
        <v>100</v>
      </c>
      <c r="AC2983" s="8">
        <v>100</v>
      </c>
      <c r="AD2983" s="5" t="s">
        <v>42</v>
      </c>
      <c r="AE2983" s="5" t="s">
        <v>42</v>
      </c>
      <c r="AF2983" s="7">
        <v>10778236</v>
      </c>
      <c r="AG2983" s="7">
        <v>10778236</v>
      </c>
      <c r="AH2983" s="7">
        <v>11385412</v>
      </c>
      <c r="AI2983" s="5">
        <v>45.02</v>
      </c>
      <c r="AJ2983" s="7">
        <v>40</v>
      </c>
      <c r="AK2983" s="7">
        <v>4785272</v>
      </c>
      <c r="AL2983" s="6">
        <v>69.769265000000004</v>
      </c>
      <c r="AM2983" s="7" t="s">
        <v>42</v>
      </c>
      <c r="AN2983" s="5" t="s">
        <v>42</v>
      </c>
    </row>
    <row r="2984" spans="1:40" x14ac:dyDescent="0.3">
      <c r="A2984" s="4" t="s">
        <v>3033</v>
      </c>
      <c r="B2984" s="2">
        <v>5721283</v>
      </c>
      <c r="C2984" s="1" t="s">
        <v>54</v>
      </c>
      <c r="D2984" s="5">
        <v>153.25402080000001</v>
      </c>
      <c r="E2984" s="6">
        <v>272.64801999999997</v>
      </c>
      <c r="F2984" s="6" t="s">
        <v>42</v>
      </c>
      <c r="G2984" s="5">
        <v>-1.9E-2</v>
      </c>
      <c r="H2984" s="5">
        <v>13.255361000000001</v>
      </c>
      <c r="I2984" s="5">
        <v>-1.9E-2</v>
      </c>
      <c r="J2984" s="5">
        <v>13.255361000000001</v>
      </c>
      <c r="K2984" s="5">
        <v>0.87764584000000001</v>
      </c>
      <c r="L2984" s="5">
        <v>0.87764584000000001</v>
      </c>
      <c r="M2984" s="5">
        <v>8.6734690000000008</v>
      </c>
      <c r="N2984" s="5" t="s">
        <v>42</v>
      </c>
      <c r="O2984" s="5" t="s">
        <v>42</v>
      </c>
      <c r="P2984" s="5">
        <v>21.287322</v>
      </c>
      <c r="Q2984" s="5" t="s">
        <v>42</v>
      </c>
      <c r="R2984" s="5" t="s">
        <v>42</v>
      </c>
      <c r="S2984" s="1" t="s">
        <v>49</v>
      </c>
      <c r="T2984" s="7">
        <v>12808</v>
      </c>
      <c r="U2984" s="7">
        <v>14117</v>
      </c>
      <c r="V2984" s="7">
        <v>14885</v>
      </c>
      <c r="W2984" s="7">
        <v>15312</v>
      </c>
      <c r="X2984" s="7">
        <v>12808</v>
      </c>
      <c r="Y2984" s="7">
        <v>14117</v>
      </c>
      <c r="Z2984" s="7">
        <v>14455.5</v>
      </c>
      <c r="AA2984" s="7">
        <v>14794</v>
      </c>
      <c r="AB2984" s="8">
        <v>100</v>
      </c>
      <c r="AC2984" s="8">
        <v>100</v>
      </c>
      <c r="AD2984" s="5" t="s">
        <v>42</v>
      </c>
      <c r="AE2984" s="5" t="s">
        <v>42</v>
      </c>
      <c r="AF2984" s="7">
        <v>22488000</v>
      </c>
      <c r="AG2984" s="7">
        <v>22488000</v>
      </c>
      <c r="AH2984" s="7">
        <v>22437000</v>
      </c>
      <c r="AI2984" s="5">
        <v>89.03</v>
      </c>
      <c r="AJ2984" s="7">
        <v>32</v>
      </c>
      <c r="AK2984" s="7">
        <v>20021784</v>
      </c>
      <c r="AL2984" s="6">
        <v>136.14813100000001</v>
      </c>
      <c r="AM2984" s="7" t="s">
        <v>42</v>
      </c>
      <c r="AN2984" s="5" t="s">
        <v>42</v>
      </c>
    </row>
    <row r="2985" spans="1:40" x14ac:dyDescent="0.3">
      <c r="A2985" s="4" t="s">
        <v>3034</v>
      </c>
      <c r="B2985" s="2">
        <v>4910880</v>
      </c>
      <c r="C2985" s="1" t="s">
        <v>41</v>
      </c>
      <c r="D2985" s="5">
        <v>166.59274289999999</v>
      </c>
      <c r="E2985" s="6">
        <v>320.17474199999998</v>
      </c>
      <c r="F2985" s="6" t="s">
        <v>42</v>
      </c>
      <c r="G2985" s="5">
        <v>0.7</v>
      </c>
      <c r="H2985" s="5">
        <v>12.535053</v>
      </c>
      <c r="I2985" s="5">
        <v>0.7</v>
      </c>
      <c r="J2985" s="5">
        <v>12.535053</v>
      </c>
      <c r="K2985" s="5">
        <v>2.3822212700000001</v>
      </c>
      <c r="L2985" s="5">
        <v>0.72939103000000005</v>
      </c>
      <c r="M2985" s="5">
        <v>2.4880330000000002</v>
      </c>
      <c r="N2985" s="5" t="s">
        <v>42</v>
      </c>
      <c r="O2985" s="5" t="s">
        <v>42</v>
      </c>
      <c r="P2985" s="5">
        <v>0.70886899999999997</v>
      </c>
      <c r="Q2985" s="5">
        <v>5.7361510000000004</v>
      </c>
      <c r="R2985" s="5">
        <v>5.7361510000000004</v>
      </c>
      <c r="S2985" s="1" t="s">
        <v>49</v>
      </c>
      <c r="T2985" s="7">
        <v>461833</v>
      </c>
      <c r="U2985" s="7">
        <v>615475</v>
      </c>
      <c r="V2985" s="7">
        <v>514227</v>
      </c>
      <c r="W2985" s="7">
        <v>277309</v>
      </c>
      <c r="X2985" s="7">
        <v>451670</v>
      </c>
      <c r="Y2985" s="7">
        <v>462730</v>
      </c>
      <c r="Z2985" s="7">
        <v>464294</v>
      </c>
      <c r="AA2985" s="7">
        <v>461833</v>
      </c>
      <c r="AB2985" s="5">
        <v>38.993000000000002</v>
      </c>
      <c r="AC2985" s="8">
        <v>39.42</v>
      </c>
      <c r="AD2985" s="8">
        <v>10.956</v>
      </c>
      <c r="AE2985" s="8">
        <v>11.53</v>
      </c>
      <c r="AF2985" s="7">
        <v>7449020</v>
      </c>
      <c r="AG2985" s="7">
        <v>7444881</v>
      </c>
      <c r="AH2985" s="7">
        <v>7366201</v>
      </c>
      <c r="AI2985" s="5">
        <v>75.81</v>
      </c>
      <c r="AJ2985" s="7">
        <v>118</v>
      </c>
      <c r="AK2985" s="7">
        <v>5650657</v>
      </c>
      <c r="AL2985" s="6">
        <v>126.29218299999999</v>
      </c>
      <c r="AM2985" s="7">
        <v>7191983</v>
      </c>
      <c r="AN2985" s="5">
        <v>96.487290000000002</v>
      </c>
    </row>
    <row r="2986" spans="1:40" x14ac:dyDescent="0.3">
      <c r="A2986" s="4" t="s">
        <v>3035</v>
      </c>
      <c r="B2986" s="2">
        <v>4991750</v>
      </c>
      <c r="C2986" s="1" t="s">
        <v>41</v>
      </c>
      <c r="D2986" s="5">
        <v>142.18808609999999</v>
      </c>
      <c r="E2986" s="6">
        <v>435.54808600000001</v>
      </c>
      <c r="F2986" s="6" t="s">
        <v>42</v>
      </c>
      <c r="G2986" s="5">
        <v>-8.2720000000000002</v>
      </c>
      <c r="H2986" s="5" t="s">
        <v>799</v>
      </c>
      <c r="I2986" s="5">
        <v>-8.2720000000000002</v>
      </c>
      <c r="J2986" s="5" t="s">
        <v>799</v>
      </c>
      <c r="K2986" s="5">
        <v>1.84415584</v>
      </c>
      <c r="L2986" s="5">
        <v>0.55455752999999997</v>
      </c>
      <c r="M2986" s="5">
        <v>3.6806640000000002</v>
      </c>
      <c r="N2986" s="5" t="s">
        <v>42</v>
      </c>
      <c r="O2986" s="5" t="s">
        <v>42</v>
      </c>
      <c r="P2986" s="5">
        <v>0.65544000000000002</v>
      </c>
      <c r="Q2986" s="5">
        <v>5.6236030000000001</v>
      </c>
      <c r="R2986" s="5">
        <v>5.6236030000000001</v>
      </c>
      <c r="S2986" s="1" t="s">
        <v>49</v>
      </c>
      <c r="T2986" s="7">
        <v>719188</v>
      </c>
      <c r="U2986" s="7">
        <v>654086</v>
      </c>
      <c r="V2986" s="7">
        <v>260115</v>
      </c>
      <c r="W2986" s="7">
        <v>229161</v>
      </c>
      <c r="X2986" s="7">
        <v>664513</v>
      </c>
      <c r="Y2986" s="7">
        <v>684231</v>
      </c>
      <c r="Z2986" s="7">
        <v>701716</v>
      </c>
      <c r="AA2986" s="7">
        <v>719188</v>
      </c>
      <c r="AB2986" s="5">
        <v>29.484999999999999</v>
      </c>
      <c r="AC2986" s="5">
        <v>24.713000000000001</v>
      </c>
      <c r="AD2986" s="5">
        <v>14.332000000000001</v>
      </c>
      <c r="AE2986" s="8">
        <v>9.6489999999999991</v>
      </c>
      <c r="AF2986" s="7">
        <v>20036337</v>
      </c>
      <c r="AG2986" s="7">
        <v>20041381</v>
      </c>
      <c r="AH2986" s="7">
        <v>19763719</v>
      </c>
      <c r="AI2986" s="5">
        <v>67.14</v>
      </c>
      <c r="AJ2986" s="7">
        <v>146</v>
      </c>
      <c r="AK2986" s="7">
        <v>13446258</v>
      </c>
      <c r="AL2986" s="6">
        <v>95.468430999999995</v>
      </c>
      <c r="AM2986" s="7">
        <v>15994976</v>
      </c>
      <c r="AN2986" s="5">
        <v>79.86909</v>
      </c>
    </row>
    <row r="2987" spans="1:40" x14ac:dyDescent="0.3">
      <c r="A2987" s="4" t="s">
        <v>3036</v>
      </c>
      <c r="B2987" s="2">
        <v>4970373</v>
      </c>
      <c r="C2987" s="1" t="s">
        <v>54</v>
      </c>
      <c r="D2987" s="5">
        <v>149.18315982999999</v>
      </c>
      <c r="E2987" s="6">
        <v>32.803159000000001</v>
      </c>
      <c r="F2987" s="6" t="s">
        <v>42</v>
      </c>
      <c r="G2987" s="5">
        <v>-0.26</v>
      </c>
      <c r="H2987" s="5" t="s">
        <v>799</v>
      </c>
      <c r="I2987" s="5">
        <v>-0.26</v>
      </c>
      <c r="J2987" s="5" t="s">
        <v>799</v>
      </c>
      <c r="K2987" s="5">
        <v>0.50143804000000003</v>
      </c>
      <c r="L2987" s="5">
        <v>0.49919083999999997</v>
      </c>
      <c r="M2987" s="5" t="s">
        <v>799</v>
      </c>
      <c r="N2987" s="5" t="s">
        <v>42</v>
      </c>
      <c r="O2987" s="5" t="s">
        <v>42</v>
      </c>
      <c r="P2987" s="5">
        <v>0.14943100000000001</v>
      </c>
      <c r="Q2987" s="5" t="s">
        <v>799</v>
      </c>
      <c r="R2987" s="5">
        <v>-0.93805099999999997</v>
      </c>
      <c r="S2987" s="1" t="s">
        <v>49</v>
      </c>
      <c r="T2987" s="7">
        <v>230051</v>
      </c>
      <c r="U2987" s="7">
        <v>337658</v>
      </c>
      <c r="V2987" s="7">
        <v>474230</v>
      </c>
      <c r="W2987" s="7">
        <v>507059</v>
      </c>
      <c r="X2987" s="7">
        <v>219520</v>
      </c>
      <c r="Y2987" s="7">
        <v>214305</v>
      </c>
      <c r="Z2987" s="7">
        <v>222113</v>
      </c>
      <c r="AA2987" s="7">
        <v>230051</v>
      </c>
      <c r="AB2987" s="5">
        <v>22.446999999999999</v>
      </c>
      <c r="AC2987" s="5">
        <v>21.664000000000001</v>
      </c>
      <c r="AD2987" s="5">
        <v>-13.782999999999999</v>
      </c>
      <c r="AE2987" s="5">
        <v>-16.808</v>
      </c>
      <c r="AF2987" s="7">
        <v>37292044</v>
      </c>
      <c r="AG2987" s="7">
        <v>37799482</v>
      </c>
      <c r="AH2987" s="7">
        <v>39667995</v>
      </c>
      <c r="AI2987" s="8">
        <v>59.6</v>
      </c>
      <c r="AJ2987" s="7">
        <v>97</v>
      </c>
      <c r="AK2987" s="7">
        <v>22172454</v>
      </c>
      <c r="AL2987" s="6">
        <v>88.911540000000002</v>
      </c>
      <c r="AM2987" s="7">
        <v>35330955</v>
      </c>
      <c r="AN2987" s="5">
        <v>94.968580000000003</v>
      </c>
    </row>
    <row r="2988" spans="1:40" x14ac:dyDescent="0.3">
      <c r="A2988" s="4" t="s">
        <v>3037</v>
      </c>
      <c r="B2988" s="2">
        <v>5721534</v>
      </c>
      <c r="C2988" s="1" t="s">
        <v>54</v>
      </c>
      <c r="D2988" s="5">
        <v>149.89196724999999</v>
      </c>
      <c r="E2988" s="6">
        <v>239.85127700000001</v>
      </c>
      <c r="F2988" s="6" t="s">
        <v>42</v>
      </c>
      <c r="G2988" s="5">
        <v>9.7000000000000003E-2</v>
      </c>
      <c r="H2988" s="5">
        <v>23.574338000000001</v>
      </c>
      <c r="I2988" s="5">
        <v>9.7000000000000003E-2</v>
      </c>
      <c r="J2988" s="5">
        <v>23.574338000000001</v>
      </c>
      <c r="K2988" s="5">
        <v>0.88799386000000002</v>
      </c>
      <c r="L2988" s="5">
        <v>0.88799386000000002</v>
      </c>
      <c r="M2988" s="5">
        <v>10.940454000000001</v>
      </c>
      <c r="N2988" s="5" t="s">
        <v>42</v>
      </c>
      <c r="O2988" s="5" t="s">
        <v>42</v>
      </c>
      <c r="P2988" s="5">
        <v>22.540623</v>
      </c>
      <c r="Q2988" s="5" t="s">
        <v>42</v>
      </c>
      <c r="R2988" s="5" t="s">
        <v>42</v>
      </c>
      <c r="S2988" s="1" t="s">
        <v>80</v>
      </c>
      <c r="T2988" s="7">
        <v>10640.844999999999</v>
      </c>
      <c r="U2988" s="7">
        <v>10494.674000000001</v>
      </c>
      <c r="V2988" s="7">
        <v>11126.675999999999</v>
      </c>
      <c r="W2988" s="7">
        <v>12315.700999999999</v>
      </c>
      <c r="X2988" s="7">
        <v>10640.844999999999</v>
      </c>
      <c r="Y2988" s="7">
        <v>10617.736999999999</v>
      </c>
      <c r="Z2988" s="7">
        <v>10594.629000000001</v>
      </c>
      <c r="AA2988" s="7">
        <v>10544.652</v>
      </c>
      <c r="AB2988" s="8">
        <v>100</v>
      </c>
      <c r="AC2988" s="8">
        <v>100</v>
      </c>
      <c r="AD2988" s="5" t="s">
        <v>42</v>
      </c>
      <c r="AE2988" s="5" t="s">
        <v>42</v>
      </c>
      <c r="AF2988" s="7">
        <v>12949630</v>
      </c>
      <c r="AG2988" s="7">
        <v>12949630</v>
      </c>
      <c r="AH2988" s="7">
        <v>13024822</v>
      </c>
      <c r="AI2988" s="8">
        <v>6.09</v>
      </c>
      <c r="AJ2988" s="7">
        <v>23</v>
      </c>
      <c r="AK2988" s="7">
        <v>788874</v>
      </c>
      <c r="AL2988" s="6">
        <v>9.1312160000000002</v>
      </c>
      <c r="AM2988" s="7" t="s">
        <v>42</v>
      </c>
      <c r="AN2988" s="5" t="s">
        <v>42</v>
      </c>
    </row>
    <row r="2989" spans="1:40" x14ac:dyDescent="0.3">
      <c r="A2989" s="4" t="s">
        <v>3038</v>
      </c>
      <c r="B2989" s="2">
        <v>4163777</v>
      </c>
      <c r="C2989" s="1" t="s">
        <v>54</v>
      </c>
      <c r="D2989" s="5">
        <v>164.24227951</v>
      </c>
      <c r="E2989" s="6" t="s">
        <v>42</v>
      </c>
      <c r="F2989" s="6">
        <v>-465.52472000000006</v>
      </c>
      <c r="G2989" s="8">
        <v>1.639</v>
      </c>
      <c r="H2989" s="5">
        <v>3.2784523294955903E-2</v>
      </c>
      <c r="I2989" s="8">
        <v>1.639</v>
      </c>
      <c r="J2989" s="5">
        <v>3.2784523294955903E-2</v>
      </c>
      <c r="K2989" s="5">
        <v>6.4163204028881201E-3</v>
      </c>
      <c r="L2989" s="5">
        <v>6.4163204028881201E-3</v>
      </c>
      <c r="M2989" s="5">
        <v>5.0423049999999998</v>
      </c>
      <c r="N2989" s="5" t="s">
        <v>42</v>
      </c>
      <c r="O2989" s="5" t="s">
        <v>42</v>
      </c>
      <c r="P2989" s="5" t="s">
        <v>42</v>
      </c>
      <c r="Q2989" s="5" t="s">
        <v>42</v>
      </c>
      <c r="R2989" s="5" t="s">
        <v>42</v>
      </c>
      <c r="S2989" s="1" t="s">
        <v>49</v>
      </c>
      <c r="T2989" s="7">
        <v>31024</v>
      </c>
      <c r="U2989" s="7">
        <v>29211</v>
      </c>
      <c r="V2989" s="7">
        <v>23665</v>
      </c>
      <c r="W2989" s="7">
        <v>24083</v>
      </c>
      <c r="X2989" s="7">
        <v>49477</v>
      </c>
      <c r="Y2989" s="7">
        <v>41158</v>
      </c>
      <c r="Z2989" s="7">
        <v>34720</v>
      </c>
      <c r="AA2989" s="7">
        <v>31024</v>
      </c>
      <c r="AB2989" s="5" t="s">
        <v>42</v>
      </c>
      <c r="AC2989" s="5" t="s">
        <v>42</v>
      </c>
      <c r="AD2989" s="5" t="s">
        <v>42</v>
      </c>
      <c r="AE2989" s="5" t="s">
        <v>42</v>
      </c>
      <c r="AF2989" s="7">
        <v>26876</v>
      </c>
      <c r="AG2989" s="7">
        <v>26876</v>
      </c>
      <c r="AH2989" s="7">
        <v>26872</v>
      </c>
      <c r="AI2989" s="5">
        <v>10.59</v>
      </c>
      <c r="AJ2989" s="7" t="s">
        <v>42</v>
      </c>
      <c r="AK2989" s="7">
        <v>694788</v>
      </c>
      <c r="AL2989" s="6">
        <v>17.390543000000001</v>
      </c>
      <c r="AM2989" s="7">
        <v>2443259</v>
      </c>
      <c r="AN2989" s="5">
        <v>37.234490000000001</v>
      </c>
    </row>
    <row r="2990" spans="1:40" x14ac:dyDescent="0.3">
      <c r="A2990" s="4" t="s">
        <v>3039</v>
      </c>
      <c r="B2990" s="2">
        <v>5720669</v>
      </c>
      <c r="C2990" s="1" t="s">
        <v>54</v>
      </c>
      <c r="D2990" s="5">
        <v>151.088416</v>
      </c>
      <c r="E2990" s="6">
        <v>150.99034599999999</v>
      </c>
      <c r="F2990" s="6" t="s">
        <v>42</v>
      </c>
      <c r="G2990" s="5">
        <v>8.5000000000000006E-2</v>
      </c>
      <c r="H2990" s="5">
        <v>15.009380999999999</v>
      </c>
      <c r="I2990" s="5">
        <v>8.5000000000000006E-2</v>
      </c>
      <c r="J2990" s="5">
        <v>15.009380999999999</v>
      </c>
      <c r="K2990" s="5">
        <v>0.88261252999999995</v>
      </c>
      <c r="L2990" s="5">
        <v>0.88261252999999995</v>
      </c>
      <c r="M2990" s="5" t="s">
        <v>42</v>
      </c>
      <c r="N2990" s="5" t="s">
        <v>42</v>
      </c>
      <c r="O2990" s="5" t="s">
        <v>42</v>
      </c>
      <c r="P2990" s="5">
        <v>20.028562999999998</v>
      </c>
      <c r="Q2990" s="5" t="s">
        <v>42</v>
      </c>
      <c r="R2990" s="5" t="s">
        <v>42</v>
      </c>
      <c r="S2990" s="1" t="s">
        <v>315</v>
      </c>
      <c r="T2990" s="7">
        <v>7360.6940000000004</v>
      </c>
      <c r="U2990" s="7">
        <v>6813.3779999999997</v>
      </c>
      <c r="V2990" s="7">
        <v>5928.27</v>
      </c>
      <c r="W2990" s="7">
        <v>5592.0950000000003</v>
      </c>
      <c r="X2990" s="7">
        <v>7538.7510000000002</v>
      </c>
      <c r="Y2990" s="7">
        <v>7449.7219999999998</v>
      </c>
      <c r="Z2990" s="7">
        <v>7360.6940000000004</v>
      </c>
      <c r="AA2990" s="7">
        <v>7252.3010000000004</v>
      </c>
      <c r="AB2990" s="8">
        <v>100</v>
      </c>
      <c r="AC2990" s="8">
        <v>100</v>
      </c>
      <c r="AD2990" s="5" t="s">
        <v>42</v>
      </c>
      <c r="AE2990" s="5" t="s">
        <v>42</v>
      </c>
      <c r="AF2990" s="7">
        <v>18886052</v>
      </c>
      <c r="AG2990" s="7">
        <v>18886052</v>
      </c>
      <c r="AH2990" s="7">
        <v>18886053</v>
      </c>
      <c r="AI2990" s="8">
        <v>22.8</v>
      </c>
      <c r="AJ2990" s="7">
        <v>39</v>
      </c>
      <c r="AK2990" s="7">
        <v>4306148</v>
      </c>
      <c r="AL2990" s="6">
        <v>34.449184000000002</v>
      </c>
      <c r="AM2990" s="7">
        <v>15218656</v>
      </c>
      <c r="AN2990" s="8">
        <v>100</v>
      </c>
    </row>
    <row r="2991" spans="1:40" x14ac:dyDescent="0.3">
      <c r="A2991" s="4" t="s">
        <v>3040</v>
      </c>
      <c r="B2991" s="2">
        <v>5720681</v>
      </c>
      <c r="C2991" s="1" t="s">
        <v>54</v>
      </c>
      <c r="D2991" s="5">
        <v>155.64987661999999</v>
      </c>
      <c r="E2991" s="6">
        <v>155.54703599999999</v>
      </c>
      <c r="F2991" s="6" t="s">
        <v>42</v>
      </c>
      <c r="G2991" s="5">
        <v>9.0999999999999998E-2</v>
      </c>
      <c r="H2991" s="5">
        <v>7.1396899999999999</v>
      </c>
      <c r="I2991" s="5">
        <v>9.0999999999999998E-2</v>
      </c>
      <c r="J2991" s="5">
        <v>7.1396899999999999</v>
      </c>
      <c r="K2991" s="5">
        <v>0.91842555999999997</v>
      </c>
      <c r="L2991" s="5">
        <v>0.91842555999999997</v>
      </c>
      <c r="M2991" s="5" t="s">
        <v>42</v>
      </c>
      <c r="N2991" s="5" t="s">
        <v>42</v>
      </c>
      <c r="O2991" s="5" t="s">
        <v>42</v>
      </c>
      <c r="P2991" s="5">
        <v>13.675463000000001</v>
      </c>
      <c r="Q2991" s="5" t="s">
        <v>42</v>
      </c>
      <c r="R2991" s="5" t="s">
        <v>42</v>
      </c>
      <c r="S2991" s="1" t="s">
        <v>43</v>
      </c>
      <c r="T2991" s="7">
        <v>11374.17</v>
      </c>
      <c r="U2991" s="7">
        <v>9547.3259999999991</v>
      </c>
      <c r="V2991" s="7">
        <v>11419.33</v>
      </c>
      <c r="W2991" s="7">
        <v>11961.620999999999</v>
      </c>
      <c r="X2991" s="7">
        <v>11374.17</v>
      </c>
      <c r="Y2991" s="7">
        <v>9547.3259999999991</v>
      </c>
      <c r="Z2991" s="7">
        <v>11419.33</v>
      </c>
      <c r="AA2991" s="7">
        <v>11740.126</v>
      </c>
      <c r="AB2991" s="8">
        <v>100</v>
      </c>
      <c r="AC2991" s="8">
        <v>100</v>
      </c>
      <c r="AD2991" s="5" t="s">
        <v>42</v>
      </c>
      <c r="AE2991" s="5" t="s">
        <v>42</v>
      </c>
      <c r="AF2991" s="7" t="s">
        <v>42</v>
      </c>
      <c r="AG2991" s="7" t="s">
        <v>42</v>
      </c>
      <c r="AH2991" s="7">
        <v>50253394</v>
      </c>
      <c r="AI2991" s="5">
        <v>54.19</v>
      </c>
      <c r="AJ2991" s="7">
        <v>49</v>
      </c>
      <c r="AK2991" s="7">
        <v>26109757</v>
      </c>
      <c r="AL2991" s="6">
        <v>84.073417000000006</v>
      </c>
      <c r="AM2991" s="7">
        <v>53148795</v>
      </c>
      <c r="AN2991" s="8">
        <v>99.991399999999999</v>
      </c>
    </row>
    <row r="2992" spans="1:40" x14ac:dyDescent="0.3">
      <c r="A2992" s="4" t="s">
        <v>3041</v>
      </c>
      <c r="B2992" s="2">
        <v>9753380</v>
      </c>
      <c r="C2992" s="1" t="s">
        <v>41</v>
      </c>
      <c r="D2992" s="5">
        <v>199.0264135271</v>
      </c>
      <c r="E2992" s="6">
        <v>75.618413000000004</v>
      </c>
      <c r="F2992" s="6" t="s">
        <v>42</v>
      </c>
      <c r="G2992" s="5">
        <v>-0.13600000000000001</v>
      </c>
      <c r="H2992" s="5" t="s">
        <v>799</v>
      </c>
      <c r="I2992" s="5">
        <v>-0.13600000000000001</v>
      </c>
      <c r="J2992" s="5" t="s">
        <v>799</v>
      </c>
      <c r="K2992" s="5">
        <v>3.6748953999999996</v>
      </c>
      <c r="L2992" s="5">
        <v>3.6748953999999996</v>
      </c>
      <c r="M2992" s="5" t="s">
        <v>799</v>
      </c>
      <c r="N2992" s="5" t="s">
        <v>42</v>
      </c>
      <c r="O2992" s="5" t="s">
        <v>42</v>
      </c>
      <c r="P2992" s="5">
        <v>0.717974</v>
      </c>
      <c r="Q2992" s="5" t="s">
        <v>799</v>
      </c>
      <c r="R2992" s="5">
        <v>-1.2998209999999999</v>
      </c>
      <c r="S2992" s="1" t="s">
        <v>49</v>
      </c>
      <c r="T2992" s="7" t="s">
        <v>42</v>
      </c>
      <c r="U2992" s="7" t="s">
        <v>42</v>
      </c>
      <c r="V2992" s="7" t="s">
        <v>42</v>
      </c>
      <c r="W2992" s="7" t="s">
        <v>42</v>
      </c>
      <c r="X2992" s="7">
        <v>105322</v>
      </c>
      <c r="Y2992" s="7">
        <v>95842</v>
      </c>
      <c r="Z2992" s="7" t="s">
        <v>42</v>
      </c>
      <c r="AA2992" s="7" t="s">
        <v>42</v>
      </c>
      <c r="AB2992" s="5" t="s">
        <v>42</v>
      </c>
      <c r="AC2992" s="8">
        <v>100</v>
      </c>
      <c r="AD2992" s="5" t="s">
        <v>42</v>
      </c>
      <c r="AE2992" s="5">
        <v>-58.677999999999997</v>
      </c>
      <c r="AF2992" s="7">
        <v>226604138</v>
      </c>
      <c r="AG2992" s="7">
        <v>226227259</v>
      </c>
      <c r="AH2992" s="7">
        <v>225409315</v>
      </c>
      <c r="AI2992" s="5">
        <v>63.72</v>
      </c>
      <c r="AJ2992" s="7">
        <v>114</v>
      </c>
      <c r="AK2992" s="7">
        <v>144403026</v>
      </c>
      <c r="AL2992" s="6">
        <v>126.829177</v>
      </c>
      <c r="AM2992" s="7">
        <v>188122774</v>
      </c>
      <c r="AN2992" s="5">
        <v>83.018240000000006</v>
      </c>
    </row>
    <row r="2993" spans="1:40" x14ac:dyDescent="0.3">
      <c r="A2993" s="4" t="s">
        <v>3042</v>
      </c>
      <c r="B2993" s="2">
        <v>4147799</v>
      </c>
      <c r="C2993" s="1" t="s">
        <v>41</v>
      </c>
      <c r="D2993" s="5">
        <v>149.98729811999999</v>
      </c>
      <c r="E2993" s="6">
        <v>401.16929800000003</v>
      </c>
      <c r="F2993" s="6">
        <v>401.16929800000003</v>
      </c>
      <c r="G2993" s="5">
        <v>-0.16300000000000001</v>
      </c>
      <c r="H2993" s="5">
        <v>42.176166000000002</v>
      </c>
      <c r="I2993" s="5">
        <v>-0.16300000000000001</v>
      </c>
      <c r="J2993" s="5">
        <v>42.176166000000002</v>
      </c>
      <c r="K2993" s="5">
        <v>0.79948927000000003</v>
      </c>
      <c r="L2993" s="5">
        <v>0.79948927000000003</v>
      </c>
      <c r="M2993" s="5">
        <v>1.9397120000000001</v>
      </c>
      <c r="N2993" s="5" t="s">
        <v>42</v>
      </c>
      <c r="O2993" s="5" t="s">
        <v>42</v>
      </c>
      <c r="P2993" s="5">
        <v>6.0942049999999997</v>
      </c>
      <c r="Q2993" s="5" t="s">
        <v>42</v>
      </c>
      <c r="R2993" s="5">
        <v>15.5558299321416</v>
      </c>
      <c r="S2993" s="1" t="s">
        <v>49</v>
      </c>
      <c r="T2993" s="7">
        <v>76315</v>
      </c>
      <c r="U2993" s="7">
        <v>69614</v>
      </c>
      <c r="V2993" s="7">
        <v>80086</v>
      </c>
      <c r="W2993" s="7">
        <v>42764</v>
      </c>
      <c r="X2993" s="7">
        <v>65828</v>
      </c>
      <c r="Y2993" s="7">
        <v>69225</v>
      </c>
      <c r="Z2993" s="7">
        <v>72514</v>
      </c>
      <c r="AA2993" s="7">
        <v>76315</v>
      </c>
      <c r="AB2993" s="8">
        <v>100</v>
      </c>
      <c r="AC2993" s="8">
        <v>100</v>
      </c>
      <c r="AD2993" s="5" t="s">
        <v>42</v>
      </c>
      <c r="AE2993" s="5" t="s">
        <v>42</v>
      </c>
      <c r="AF2993" s="7">
        <v>9231454</v>
      </c>
      <c r="AG2993" s="7">
        <v>9260495</v>
      </c>
      <c r="AH2993" s="7">
        <v>9480362</v>
      </c>
      <c r="AI2993" s="5">
        <v>19.05</v>
      </c>
      <c r="AJ2993" s="7">
        <v>50</v>
      </c>
      <c r="AK2993" s="7">
        <v>1754626</v>
      </c>
      <c r="AL2993" s="6">
        <v>28.565311000000001</v>
      </c>
      <c r="AM2993" s="7" t="s">
        <v>42</v>
      </c>
      <c r="AN2993" s="5" t="s">
        <v>42</v>
      </c>
    </row>
    <row r="2994" spans="1:40" x14ac:dyDescent="0.3">
      <c r="A2994" s="4" t="s">
        <v>3043</v>
      </c>
      <c r="B2994" s="2">
        <v>5721745</v>
      </c>
      <c r="C2994" s="1" t="s">
        <v>54</v>
      </c>
      <c r="D2994" s="5">
        <v>149.20630222</v>
      </c>
      <c r="E2994" s="6">
        <v>147.124302</v>
      </c>
      <c r="F2994" s="6" t="s">
        <v>42</v>
      </c>
      <c r="G2994" s="5">
        <v>0.184</v>
      </c>
      <c r="H2994" s="5">
        <v>8.2385730000000006</v>
      </c>
      <c r="I2994" s="5">
        <v>0.184</v>
      </c>
      <c r="J2994" s="5">
        <v>8.2385730000000006</v>
      </c>
      <c r="K2994" s="5">
        <v>0.97300855999999991</v>
      </c>
      <c r="L2994" s="5">
        <v>0.97300855999999991</v>
      </c>
      <c r="M2994" s="5" t="s">
        <v>42</v>
      </c>
      <c r="N2994" s="5" t="s">
        <v>42</v>
      </c>
      <c r="O2994" s="5" t="s">
        <v>42</v>
      </c>
      <c r="P2994" s="5">
        <v>8.2252080000000003</v>
      </c>
      <c r="Q2994" s="5" t="s">
        <v>42</v>
      </c>
      <c r="R2994" s="5" t="s">
        <v>42</v>
      </c>
      <c r="S2994" s="1" t="s">
        <v>49</v>
      </c>
      <c r="T2994" s="7">
        <v>14924</v>
      </c>
      <c r="U2994" s="7">
        <v>12788</v>
      </c>
      <c r="V2994" s="7">
        <v>11593</v>
      </c>
      <c r="W2994" s="7">
        <v>10979</v>
      </c>
      <c r="X2994" s="7">
        <v>17887</v>
      </c>
      <c r="Y2994" s="7">
        <v>16405.5</v>
      </c>
      <c r="Z2994" s="7">
        <v>14924</v>
      </c>
      <c r="AA2994" s="7">
        <v>14394.5</v>
      </c>
      <c r="AB2994" s="8">
        <v>100</v>
      </c>
      <c r="AC2994" s="8">
        <v>100</v>
      </c>
      <c r="AD2994" s="5" t="s">
        <v>42</v>
      </c>
      <c r="AE2994" s="5" t="s">
        <v>42</v>
      </c>
      <c r="AF2994" s="7">
        <v>20190298</v>
      </c>
      <c r="AG2994" s="7">
        <v>20190298</v>
      </c>
      <c r="AH2994" s="7">
        <v>20208365</v>
      </c>
      <c r="AI2994" s="8">
        <v>45.1</v>
      </c>
      <c r="AJ2994" s="7">
        <v>47</v>
      </c>
      <c r="AK2994" s="7">
        <v>9105800</v>
      </c>
      <c r="AL2994" s="6">
        <v>67.291861999999995</v>
      </c>
      <c r="AM2994" s="7" t="s">
        <v>42</v>
      </c>
      <c r="AN2994" s="5" t="s">
        <v>42</v>
      </c>
    </row>
    <row r="2995" spans="1:40" x14ac:dyDescent="0.3">
      <c r="A2995" s="4" t="s">
        <v>3044</v>
      </c>
      <c r="B2995" s="2">
        <v>4546163</v>
      </c>
      <c r="C2995" s="1" t="s">
        <v>54</v>
      </c>
      <c r="D2995" s="5">
        <v>143.50077598999999</v>
      </c>
      <c r="E2995" s="6">
        <v>649.54977499999995</v>
      </c>
      <c r="F2995" s="6">
        <v>649.54977600000007</v>
      </c>
      <c r="G2995" s="5">
        <v>0.63</v>
      </c>
      <c r="H2995" s="5" t="s">
        <v>799</v>
      </c>
      <c r="I2995" s="5">
        <v>0.63</v>
      </c>
      <c r="J2995" s="5" t="s">
        <v>799</v>
      </c>
      <c r="K2995" s="5" t="s">
        <v>799</v>
      </c>
      <c r="L2995" s="5" t="s">
        <v>799</v>
      </c>
      <c r="M2995" s="5">
        <v>4.5580249999999998</v>
      </c>
      <c r="N2995" s="5" t="s">
        <v>799</v>
      </c>
      <c r="O2995" s="5" t="s">
        <v>799</v>
      </c>
      <c r="P2995" s="5">
        <v>1.450034</v>
      </c>
      <c r="Q2995" s="5">
        <v>6.9033480000000003</v>
      </c>
      <c r="R2995" s="5">
        <v>6.9033480000000003</v>
      </c>
      <c r="S2995" s="1" t="s">
        <v>49</v>
      </c>
      <c r="T2995" s="7">
        <v>454231</v>
      </c>
      <c r="U2995" s="7">
        <v>463077</v>
      </c>
      <c r="V2995" s="7">
        <v>417957</v>
      </c>
      <c r="W2995" s="7">
        <v>371338</v>
      </c>
      <c r="X2995" s="7">
        <v>447955</v>
      </c>
      <c r="Y2995" s="7">
        <v>447748</v>
      </c>
      <c r="Z2995" s="7">
        <v>450754</v>
      </c>
      <c r="AA2995" s="7">
        <v>454231</v>
      </c>
      <c r="AB2995" s="5">
        <v>25.757999999999999</v>
      </c>
      <c r="AC2995" s="5">
        <v>24.516999999999999</v>
      </c>
      <c r="AD2995" s="5">
        <v>20.248999999999999</v>
      </c>
      <c r="AE2995" s="5">
        <v>17.439</v>
      </c>
      <c r="AF2995" s="7">
        <v>15546860</v>
      </c>
      <c r="AG2995" s="7">
        <v>15273637</v>
      </c>
      <c r="AH2995" s="7">
        <v>16457340</v>
      </c>
      <c r="AI2995" s="5">
        <v>58.28</v>
      </c>
      <c r="AJ2995" s="7">
        <v>100</v>
      </c>
      <c r="AK2995" s="7">
        <v>9061143</v>
      </c>
      <c r="AL2995" s="6">
        <v>83.634349</v>
      </c>
      <c r="AM2995" s="7">
        <v>12777829</v>
      </c>
      <c r="AN2995" s="5">
        <v>82.187259999999995</v>
      </c>
    </row>
    <row r="2996" spans="1:40" x14ac:dyDescent="0.3">
      <c r="A2996" s="4" t="s">
        <v>3045</v>
      </c>
      <c r="B2996" s="2">
        <v>5721747</v>
      </c>
      <c r="C2996" s="1" t="s">
        <v>54</v>
      </c>
      <c r="D2996" s="5">
        <v>148.74390201</v>
      </c>
      <c r="E2996" s="6">
        <v>151.47390200000001</v>
      </c>
      <c r="F2996" s="6" t="s">
        <v>42</v>
      </c>
      <c r="G2996" s="5">
        <v>0.30199999999999999</v>
      </c>
      <c r="H2996" s="5">
        <v>24.105263000000001</v>
      </c>
      <c r="I2996" s="5">
        <v>0.30199999999999999</v>
      </c>
      <c r="J2996" s="5">
        <v>24.105263000000001</v>
      </c>
      <c r="K2996" s="5">
        <v>0.95363686999999997</v>
      </c>
      <c r="L2996" s="5">
        <v>0.95363686999999997</v>
      </c>
      <c r="M2996" s="5" t="s">
        <v>42</v>
      </c>
      <c r="N2996" s="5" t="s">
        <v>42</v>
      </c>
      <c r="O2996" s="5" t="s">
        <v>42</v>
      </c>
      <c r="P2996" s="5">
        <v>22.200203999999999</v>
      </c>
      <c r="Q2996" s="5" t="s">
        <v>42</v>
      </c>
      <c r="R2996" s="5" t="s">
        <v>42</v>
      </c>
      <c r="S2996" s="1" t="s">
        <v>56</v>
      </c>
      <c r="T2996" s="7">
        <v>6699.6480000000001</v>
      </c>
      <c r="U2996" s="7">
        <v>6722.7740000000003</v>
      </c>
      <c r="V2996" s="7">
        <v>6771.8959999999997</v>
      </c>
      <c r="W2996" s="7">
        <v>7038.018</v>
      </c>
      <c r="X2996" s="7">
        <v>6823.0860000000002</v>
      </c>
      <c r="Y2996" s="7">
        <v>6761.3670000000002</v>
      </c>
      <c r="Z2996" s="7">
        <v>6699.6480000000001</v>
      </c>
      <c r="AA2996" s="7">
        <v>6795.2259999999997</v>
      </c>
      <c r="AB2996" s="8">
        <v>100</v>
      </c>
      <c r="AC2996" s="8">
        <v>100</v>
      </c>
      <c r="AD2996" s="5" t="s">
        <v>42</v>
      </c>
      <c r="AE2996" s="5" t="s">
        <v>42</v>
      </c>
      <c r="AF2996" s="7">
        <v>21651223</v>
      </c>
      <c r="AG2996" s="7">
        <v>21651223</v>
      </c>
      <c r="AH2996" s="7">
        <v>21651223</v>
      </c>
      <c r="AI2996" s="5">
        <v>29.69</v>
      </c>
      <c r="AJ2996" s="7">
        <v>52</v>
      </c>
      <c r="AK2996" s="7">
        <v>6428261</v>
      </c>
      <c r="AL2996" s="6">
        <v>44.162153000000004</v>
      </c>
      <c r="AM2996" s="7" t="s">
        <v>42</v>
      </c>
      <c r="AN2996" s="5" t="s">
        <v>42</v>
      </c>
    </row>
    <row r="2997" spans="1:40" x14ac:dyDescent="0.3">
      <c r="A2997" s="4" t="s">
        <v>3046</v>
      </c>
      <c r="B2997" s="2">
        <v>4141978</v>
      </c>
      <c r="C2997" s="1" t="s">
        <v>41</v>
      </c>
      <c r="D2997" s="5">
        <v>140.79392046000001</v>
      </c>
      <c r="E2997" s="6">
        <v>673.46492000000001</v>
      </c>
      <c r="F2997" s="6">
        <v>676.35291999999993</v>
      </c>
      <c r="G2997" s="5">
        <v>-8.3000000000000004E-2</v>
      </c>
      <c r="H2997" s="5">
        <v>33.738318</v>
      </c>
      <c r="I2997" s="5">
        <v>-8.3000000000000004E-2</v>
      </c>
      <c r="J2997" s="5">
        <v>33.738318</v>
      </c>
      <c r="K2997" s="5" t="s">
        <v>799</v>
      </c>
      <c r="L2997" s="5" t="s">
        <v>799</v>
      </c>
      <c r="M2997" s="5" t="s">
        <v>799</v>
      </c>
      <c r="N2997" s="5">
        <v>12.2068527156665</v>
      </c>
      <c r="O2997" s="5" t="s">
        <v>799</v>
      </c>
      <c r="P2997" s="5">
        <v>0.93876300000000001</v>
      </c>
      <c r="Q2997" s="5">
        <v>3.1409410000000002</v>
      </c>
      <c r="R2997" s="5">
        <v>3.1409410000000002</v>
      </c>
      <c r="S2997" s="1" t="s">
        <v>49</v>
      </c>
      <c r="T2997" s="7">
        <v>797963</v>
      </c>
      <c r="U2997" s="7">
        <v>1018878</v>
      </c>
      <c r="V2997" s="7">
        <v>882431</v>
      </c>
      <c r="W2997" s="7">
        <v>672142</v>
      </c>
      <c r="X2997" s="7">
        <v>717396</v>
      </c>
      <c r="Y2997" s="7">
        <v>723159</v>
      </c>
      <c r="Z2997" s="7">
        <v>734264</v>
      </c>
      <c r="AA2997" s="7">
        <v>797963</v>
      </c>
      <c r="AB2997" s="5">
        <v>28.617000000000001</v>
      </c>
      <c r="AC2997" s="5">
        <v>32.256</v>
      </c>
      <c r="AD2997" s="5">
        <v>23.565000000000001</v>
      </c>
      <c r="AE2997" s="5">
        <v>26.349</v>
      </c>
      <c r="AF2997" s="7">
        <v>39001086</v>
      </c>
      <c r="AG2997" s="7">
        <v>39001086</v>
      </c>
      <c r="AH2997" s="7">
        <v>38914806</v>
      </c>
      <c r="AI2997" s="5">
        <v>40.630000000000003</v>
      </c>
      <c r="AJ2997" s="7">
        <v>35</v>
      </c>
      <c r="AK2997" s="7">
        <v>15846112</v>
      </c>
      <c r="AL2997" s="6">
        <v>57.204464000000002</v>
      </c>
      <c r="AM2997" s="7">
        <v>22091056</v>
      </c>
      <c r="AN2997" s="5">
        <v>56.642159999999997</v>
      </c>
    </row>
    <row r="2998" spans="1:40" x14ac:dyDescent="0.3">
      <c r="A2998" s="4" t="s">
        <v>3047</v>
      </c>
      <c r="B2998" s="2">
        <v>4614373</v>
      </c>
      <c r="C2998" s="1" t="s">
        <v>54</v>
      </c>
      <c r="D2998" s="5">
        <v>144.11533356000001</v>
      </c>
      <c r="E2998" s="6">
        <v>442.46014300000002</v>
      </c>
      <c r="F2998" s="6">
        <v>482.26099299999998</v>
      </c>
      <c r="G2998" s="5">
        <v>-0.18</v>
      </c>
      <c r="H2998" s="5" t="s">
        <v>799</v>
      </c>
      <c r="I2998" s="5">
        <v>-0.18</v>
      </c>
      <c r="J2998" s="5" t="s">
        <v>799</v>
      </c>
      <c r="K2998" s="5">
        <v>1.05729229066831</v>
      </c>
      <c r="L2998" s="5">
        <v>1.0475317862200999</v>
      </c>
      <c r="M2998" s="5">
        <v>9.0271899999999992</v>
      </c>
      <c r="N2998" s="5" t="s">
        <v>42</v>
      </c>
      <c r="O2998" s="5" t="s">
        <v>42</v>
      </c>
      <c r="P2998" s="5">
        <v>9.3313360000000003</v>
      </c>
      <c r="Q2998" s="5">
        <v>13.108701</v>
      </c>
      <c r="R2998" s="5">
        <v>12.317029990294699</v>
      </c>
      <c r="S2998" s="1" t="s">
        <v>49</v>
      </c>
      <c r="T2998" s="7">
        <v>48282</v>
      </c>
      <c r="U2998" s="7">
        <v>44122</v>
      </c>
      <c r="V2998" s="7">
        <v>38187</v>
      </c>
      <c r="W2998" s="7">
        <v>38941</v>
      </c>
      <c r="X2998" s="7">
        <v>48513</v>
      </c>
      <c r="Y2998" s="7">
        <v>49562</v>
      </c>
      <c r="Z2998" s="7">
        <v>50002</v>
      </c>
      <c r="AA2998" s="7">
        <v>48282</v>
      </c>
      <c r="AB2998" s="5">
        <v>89.069000000000003</v>
      </c>
      <c r="AC2998" s="5">
        <v>92.757000000000005</v>
      </c>
      <c r="AD2998" s="8">
        <v>49.63</v>
      </c>
      <c r="AE2998" s="5">
        <v>71.183999999999997</v>
      </c>
      <c r="AF2998" s="7">
        <v>9554766</v>
      </c>
      <c r="AG2998" s="7">
        <v>9482076</v>
      </c>
      <c r="AH2998" s="7">
        <v>7577416</v>
      </c>
      <c r="AI2998" s="5">
        <v>11.64</v>
      </c>
      <c r="AJ2998" s="7">
        <v>44</v>
      </c>
      <c r="AK2998" s="7">
        <v>1122367</v>
      </c>
      <c r="AL2998" s="6">
        <v>16.768162</v>
      </c>
      <c r="AM2998" s="7">
        <v>8802232</v>
      </c>
      <c r="AN2998" s="5">
        <v>91.250069999999994</v>
      </c>
    </row>
    <row r="2999" spans="1:40" x14ac:dyDescent="0.3">
      <c r="A2999" s="4" t="s">
        <v>3048</v>
      </c>
      <c r="B2999" s="2">
        <v>4986773</v>
      </c>
      <c r="C2999" s="1" t="s">
        <v>54</v>
      </c>
      <c r="D2999" s="5">
        <v>180.90257457999999</v>
      </c>
      <c r="E2999" s="6">
        <v>2482.7025739999999</v>
      </c>
      <c r="F2999" s="6" t="s">
        <v>42</v>
      </c>
      <c r="G2999" s="5">
        <v>-2.4700000000000002</v>
      </c>
      <c r="H2999" s="5" t="s">
        <v>799</v>
      </c>
      <c r="I2999" s="5">
        <v>-2.4700000000000002</v>
      </c>
      <c r="J2999" s="5" t="s">
        <v>799</v>
      </c>
      <c r="K2999" s="5" t="s">
        <v>799</v>
      </c>
      <c r="L2999" s="5" t="s">
        <v>799</v>
      </c>
      <c r="M2999" s="5" t="s">
        <v>799</v>
      </c>
      <c r="N2999" s="5" t="s">
        <v>42</v>
      </c>
      <c r="O2999" s="5" t="s">
        <v>42</v>
      </c>
      <c r="P2999" s="5">
        <v>0.70347499999999996</v>
      </c>
      <c r="Q2999" s="5">
        <v>10.136583</v>
      </c>
      <c r="R2999" s="5">
        <v>10.136583</v>
      </c>
      <c r="S2999" s="1" t="s">
        <v>49</v>
      </c>
      <c r="T2999" s="7">
        <v>3675400</v>
      </c>
      <c r="U2999" s="7">
        <v>4965500</v>
      </c>
      <c r="V2999" s="7">
        <v>4827500</v>
      </c>
      <c r="W2999" s="7">
        <v>2744600</v>
      </c>
      <c r="X2999" s="7">
        <v>3529200</v>
      </c>
      <c r="Y2999" s="7">
        <v>3540500</v>
      </c>
      <c r="Z2999" s="7">
        <v>3583100</v>
      </c>
      <c r="AA2999" s="7">
        <v>3675400</v>
      </c>
      <c r="AB2999" s="8">
        <v>3.8719999999999999</v>
      </c>
      <c r="AC2999" s="8">
        <v>6.5140000000000002</v>
      </c>
      <c r="AD2999" s="8">
        <v>2.86</v>
      </c>
      <c r="AE2999" s="8">
        <v>5.335</v>
      </c>
      <c r="AF2999" s="7">
        <v>35400000</v>
      </c>
      <c r="AG2999" s="7">
        <v>35400000</v>
      </c>
      <c r="AH2999" s="7">
        <v>35200000</v>
      </c>
      <c r="AI2999" s="5">
        <v>53.28</v>
      </c>
      <c r="AJ2999" s="7">
        <v>84</v>
      </c>
      <c r="AK2999" s="7">
        <v>18862234</v>
      </c>
      <c r="AL2999" s="6">
        <v>96.386015</v>
      </c>
      <c r="AM2999" s="7">
        <v>28688106</v>
      </c>
      <c r="AN2999" s="5">
        <v>81.036010000000005</v>
      </c>
    </row>
    <row r="3000" spans="1:40" x14ac:dyDescent="0.3">
      <c r="A3000" s="4" t="s">
        <v>3049</v>
      </c>
      <c r="B3000" s="2">
        <v>5721603</v>
      </c>
      <c r="C3000" s="1" t="s">
        <v>54</v>
      </c>
      <c r="D3000" s="5">
        <v>149.98372620000001</v>
      </c>
      <c r="E3000" s="6">
        <v>217.081816</v>
      </c>
      <c r="F3000" s="6" t="s">
        <v>42</v>
      </c>
      <c r="G3000" s="5">
        <v>0.20899999999999999</v>
      </c>
      <c r="H3000" s="5">
        <v>7.7922079999999996</v>
      </c>
      <c r="I3000" s="5">
        <v>0.20899999999999999</v>
      </c>
      <c r="J3000" s="5">
        <v>7.7922079999999996</v>
      </c>
      <c r="K3000" s="5">
        <v>0.92024539999999999</v>
      </c>
      <c r="L3000" s="5">
        <v>0.92024539999999999</v>
      </c>
      <c r="M3000" s="5">
        <v>16.541353000000001</v>
      </c>
      <c r="N3000" s="5" t="s">
        <v>42</v>
      </c>
      <c r="O3000" s="5" t="s">
        <v>42</v>
      </c>
      <c r="P3000" s="5">
        <v>10.077059</v>
      </c>
      <c r="Q3000" s="5" t="s">
        <v>42</v>
      </c>
      <c r="R3000" s="5" t="s">
        <v>42</v>
      </c>
      <c r="S3000" s="1" t="s">
        <v>63</v>
      </c>
      <c r="T3000" s="7">
        <v>21542.179</v>
      </c>
      <c r="U3000" s="7">
        <v>22446.097000000002</v>
      </c>
      <c r="V3000" s="7">
        <v>22197.026999999998</v>
      </c>
      <c r="W3000" s="7">
        <v>29271.199000000001</v>
      </c>
      <c r="X3000" s="7">
        <v>21542.179</v>
      </c>
      <c r="Y3000" s="7">
        <v>21883.556</v>
      </c>
      <c r="Z3000" s="7">
        <v>22224.934000000001</v>
      </c>
      <c r="AA3000" s="7">
        <v>22335.516</v>
      </c>
      <c r="AB3000" s="8">
        <v>100</v>
      </c>
      <c r="AC3000" s="8">
        <v>100</v>
      </c>
      <c r="AD3000" s="5" t="s">
        <v>42</v>
      </c>
      <c r="AE3000" s="5" t="s">
        <v>42</v>
      </c>
      <c r="AF3000" s="7" t="s">
        <v>42</v>
      </c>
      <c r="AG3000" s="7" t="s">
        <v>42</v>
      </c>
      <c r="AH3000" s="7">
        <v>22706467</v>
      </c>
      <c r="AI3000" s="5">
        <v>21.11</v>
      </c>
      <c r="AJ3000" s="7">
        <v>50</v>
      </c>
      <c r="AK3000" s="7">
        <v>4796326</v>
      </c>
      <c r="AL3000" s="6">
        <v>31.655750999999999</v>
      </c>
      <c r="AM3000" s="7" t="s">
        <v>42</v>
      </c>
      <c r="AN3000" s="5" t="s">
        <v>42</v>
      </c>
    </row>
    <row r="3001" spans="1:40" x14ac:dyDescent="0.3">
      <c r="A3001" s="4" t="s">
        <v>3050</v>
      </c>
      <c r="B3001" s="2">
        <v>4346044</v>
      </c>
      <c r="C3001" s="1" t="s">
        <v>41</v>
      </c>
      <c r="D3001" s="5">
        <v>161.55120135000001</v>
      </c>
      <c r="E3001" s="6">
        <v>85.071161000000004</v>
      </c>
      <c r="F3001" s="6" t="s">
        <v>42</v>
      </c>
      <c r="G3001" s="5">
        <v>-0.24277643652487788</v>
      </c>
      <c r="H3001" s="5" t="s">
        <v>799</v>
      </c>
      <c r="I3001" s="5">
        <v>-0.24277643652487788</v>
      </c>
      <c r="J3001" s="5" t="s">
        <v>799</v>
      </c>
      <c r="K3001" s="5">
        <v>1.00055362</v>
      </c>
      <c r="L3001" s="5">
        <v>0.76201103999999997</v>
      </c>
      <c r="M3001" s="5">
        <v>25.257878000000002</v>
      </c>
      <c r="N3001" s="5" t="s">
        <v>42</v>
      </c>
      <c r="O3001" s="5" t="s">
        <v>42</v>
      </c>
      <c r="P3001" s="5">
        <v>0.16662199999999999</v>
      </c>
      <c r="Q3001" s="5" t="s">
        <v>799</v>
      </c>
      <c r="R3001" s="5">
        <v>-64.584930999999997</v>
      </c>
      <c r="S3001" s="1" t="s">
        <v>49</v>
      </c>
      <c r="T3001" s="7">
        <v>524555.43495592568</v>
      </c>
      <c r="U3001" s="7">
        <v>563631.81582077825</v>
      </c>
      <c r="V3001" s="7">
        <v>427533.34446268872</v>
      </c>
      <c r="W3001" s="7">
        <v>284219.9159132099</v>
      </c>
      <c r="X3001" s="7">
        <v>496365.32047318434</v>
      </c>
      <c r="Y3001" s="7">
        <v>507893.10006765887</v>
      </c>
      <c r="Z3001" s="7">
        <v>515676.4043853422</v>
      </c>
      <c r="AA3001" s="7">
        <v>524555.43495592568</v>
      </c>
      <c r="AB3001" s="5">
        <v>97.531999999999996</v>
      </c>
      <c r="AC3001" s="5">
        <v>97.522999999999996</v>
      </c>
      <c r="AD3001" s="8">
        <v>8.4280000000000008</v>
      </c>
      <c r="AE3001" s="8">
        <v>-0.94</v>
      </c>
      <c r="AF3001" s="7">
        <v>69935585</v>
      </c>
      <c r="AG3001" s="7">
        <v>69876654</v>
      </c>
      <c r="AH3001" s="7">
        <v>69245488</v>
      </c>
      <c r="AI3001" s="8">
        <v>6.04</v>
      </c>
      <c r="AJ3001" s="7">
        <v>39</v>
      </c>
      <c r="AK3001" s="7">
        <v>4223725</v>
      </c>
      <c r="AL3001" s="6">
        <v>9.7568040000000007</v>
      </c>
      <c r="AM3001" s="7">
        <v>15174089</v>
      </c>
      <c r="AN3001" s="5">
        <v>21.697240000000001</v>
      </c>
    </row>
    <row r="3002" spans="1:40" x14ac:dyDescent="0.3">
      <c r="A3002" s="4" t="s">
        <v>3051</v>
      </c>
      <c r="B3002" s="2">
        <v>4987459</v>
      </c>
      <c r="C3002" s="1" t="s">
        <v>41</v>
      </c>
      <c r="D3002" s="5">
        <v>150.58703596000001</v>
      </c>
      <c r="E3002" s="6">
        <v>156.27803499999999</v>
      </c>
      <c r="F3002" s="6" t="s">
        <v>42</v>
      </c>
      <c r="G3002" s="5">
        <v>-0.122</v>
      </c>
      <c r="H3002" s="5" t="s">
        <v>799</v>
      </c>
      <c r="I3002" s="5">
        <v>-0.122</v>
      </c>
      <c r="J3002" s="5" t="s">
        <v>799</v>
      </c>
      <c r="K3002" s="5">
        <v>0.50815851000000001</v>
      </c>
      <c r="L3002" s="5">
        <v>0.50097667000000001</v>
      </c>
      <c r="M3002" s="5">
        <v>4.0184329999999999</v>
      </c>
      <c r="N3002" s="5" t="s">
        <v>42</v>
      </c>
      <c r="O3002" s="5" t="s">
        <v>42</v>
      </c>
      <c r="P3002" s="5">
        <v>0.32978200000000002</v>
      </c>
      <c r="Q3002" s="5">
        <v>6.5743150000000004</v>
      </c>
      <c r="R3002" s="5">
        <v>6.5743150000000004</v>
      </c>
      <c r="S3002" s="1" t="s">
        <v>49</v>
      </c>
      <c r="T3002" s="7">
        <v>565231</v>
      </c>
      <c r="U3002" s="7">
        <v>690806</v>
      </c>
      <c r="V3002" s="7">
        <v>643892</v>
      </c>
      <c r="W3002" s="7">
        <v>486412</v>
      </c>
      <c r="X3002" s="7">
        <v>473883</v>
      </c>
      <c r="Y3002" s="7">
        <v>508643</v>
      </c>
      <c r="Z3002" s="7">
        <v>532890</v>
      </c>
      <c r="AA3002" s="7">
        <v>565231</v>
      </c>
      <c r="AB3002" s="5">
        <v>16.905999999999999</v>
      </c>
      <c r="AC3002" s="5">
        <v>21.643000000000001</v>
      </c>
      <c r="AD3002" s="5">
        <v>-1.9870000000000001</v>
      </c>
      <c r="AE3002" s="8">
        <v>-1.3</v>
      </c>
      <c r="AF3002" s="7">
        <v>34539160</v>
      </c>
      <c r="AG3002" s="7">
        <v>34536399</v>
      </c>
      <c r="AH3002" s="7">
        <v>34522015</v>
      </c>
      <c r="AI3002" s="5">
        <v>37.49</v>
      </c>
      <c r="AJ3002" s="7">
        <v>92</v>
      </c>
      <c r="AK3002" s="7">
        <v>12947831</v>
      </c>
      <c r="AL3002" s="6">
        <v>56.452542999999999</v>
      </c>
      <c r="AM3002" s="7">
        <v>20508817</v>
      </c>
      <c r="AN3002" s="5">
        <v>59.379910000000002</v>
      </c>
    </row>
    <row r="3003" spans="1:40" x14ac:dyDescent="0.3">
      <c r="A3003" s="4" t="s">
        <v>3052</v>
      </c>
      <c r="B3003" s="2">
        <v>4228408</v>
      </c>
      <c r="C3003" s="1" t="s">
        <v>41</v>
      </c>
      <c r="D3003" s="5">
        <v>141.35231354999999</v>
      </c>
      <c r="E3003" s="6">
        <v>168.482313</v>
      </c>
      <c r="F3003" s="6" t="s">
        <v>42</v>
      </c>
      <c r="G3003" s="5">
        <v>-0.20499999999999999</v>
      </c>
      <c r="H3003" s="5" t="s">
        <v>799</v>
      </c>
      <c r="I3003" s="5">
        <v>-0.20499999999999999</v>
      </c>
      <c r="J3003" s="5" t="s">
        <v>799</v>
      </c>
      <c r="K3003" s="5">
        <v>1.03481164</v>
      </c>
      <c r="L3003" s="5">
        <v>0.87641356999999998</v>
      </c>
      <c r="M3003" s="5">
        <v>32.100591999999999</v>
      </c>
      <c r="N3003" s="5" t="s">
        <v>42</v>
      </c>
      <c r="O3003" s="5" t="s">
        <v>42</v>
      </c>
      <c r="P3003" s="5">
        <v>0.44103100000000001</v>
      </c>
      <c r="Q3003" s="5">
        <v>7.3285039999999997</v>
      </c>
      <c r="R3003" s="5">
        <v>7.3285039999999997</v>
      </c>
      <c r="S3003" s="1" t="s">
        <v>49</v>
      </c>
      <c r="T3003" s="7">
        <v>420457</v>
      </c>
      <c r="U3003" s="7">
        <v>542751</v>
      </c>
      <c r="V3003" s="7">
        <v>601602</v>
      </c>
      <c r="W3003" s="7">
        <v>614680</v>
      </c>
      <c r="X3003" s="7">
        <v>382019</v>
      </c>
      <c r="Y3003" s="7">
        <v>387041</v>
      </c>
      <c r="Z3003" s="7">
        <v>403980</v>
      </c>
      <c r="AA3003" s="7">
        <v>420457</v>
      </c>
      <c r="AB3003" s="5">
        <v>25.097000000000001</v>
      </c>
      <c r="AC3003" s="5">
        <v>31.012</v>
      </c>
      <c r="AD3003" s="5">
        <v>-0.39600000000000002</v>
      </c>
      <c r="AE3003" s="8">
        <v>4.1449999999999996</v>
      </c>
      <c r="AF3003" s="7">
        <v>13019419</v>
      </c>
      <c r="AG3003" s="7">
        <v>12972114</v>
      </c>
      <c r="AH3003" s="7">
        <v>12944643</v>
      </c>
      <c r="AI3003" s="5">
        <v>49.29</v>
      </c>
      <c r="AJ3003" s="7">
        <v>95</v>
      </c>
      <c r="AK3003" s="7">
        <v>6421967</v>
      </c>
      <c r="AL3003" s="6">
        <v>69.678341000000003</v>
      </c>
      <c r="AM3003" s="7">
        <v>8909897</v>
      </c>
      <c r="AN3003" s="5">
        <v>68.391090000000005</v>
      </c>
    </row>
    <row r="3004" spans="1:40" x14ac:dyDescent="0.3">
      <c r="A3004" s="4" t="s">
        <v>3053</v>
      </c>
      <c r="B3004" s="2">
        <v>4216960</v>
      </c>
      <c r="C3004" s="1" t="s">
        <v>41</v>
      </c>
      <c r="D3004" s="5">
        <v>123.63679998000001</v>
      </c>
      <c r="E3004" s="6">
        <v>100.108799</v>
      </c>
      <c r="F3004" s="6" t="s">
        <v>42</v>
      </c>
      <c r="G3004" s="5">
        <v>-1.4730000000000001</v>
      </c>
      <c r="H3004" s="5" t="s">
        <v>799</v>
      </c>
      <c r="I3004" s="5">
        <v>-1.4730000000000001</v>
      </c>
      <c r="J3004" s="5" t="s">
        <v>799</v>
      </c>
      <c r="K3004" s="5">
        <v>0.62634776999999997</v>
      </c>
      <c r="L3004" s="5">
        <v>0.60247022000000006</v>
      </c>
      <c r="M3004" s="5" t="s">
        <v>799</v>
      </c>
      <c r="N3004" s="5" t="s">
        <v>42</v>
      </c>
      <c r="O3004" s="5" t="s">
        <v>42</v>
      </c>
      <c r="P3004" s="5">
        <v>0.50309199999999998</v>
      </c>
      <c r="Q3004" s="5">
        <v>34.425308999999999</v>
      </c>
      <c r="R3004" s="5">
        <v>34.425308999999999</v>
      </c>
      <c r="S3004" s="1" t="s">
        <v>56</v>
      </c>
      <c r="T3004" s="7">
        <v>227807</v>
      </c>
      <c r="U3004" s="7">
        <v>250814</v>
      </c>
      <c r="V3004" s="7">
        <v>235195</v>
      </c>
      <c r="W3004" s="7">
        <v>170627</v>
      </c>
      <c r="X3004" s="7">
        <v>198987</v>
      </c>
      <c r="Y3004" s="7">
        <v>209537</v>
      </c>
      <c r="Z3004" s="7">
        <v>218184</v>
      </c>
      <c r="AA3004" s="7">
        <v>227807</v>
      </c>
      <c r="AB3004" s="5">
        <v>24.655999999999999</v>
      </c>
      <c r="AC3004" s="5">
        <v>21.597000000000001</v>
      </c>
      <c r="AD3004" s="8">
        <v>3.823</v>
      </c>
      <c r="AE3004" s="5">
        <v>-1.5009999999999999</v>
      </c>
      <c r="AF3004" s="7">
        <v>6493846</v>
      </c>
      <c r="AG3004" s="7">
        <v>6523259</v>
      </c>
      <c r="AH3004" s="7">
        <v>6462138</v>
      </c>
      <c r="AI3004" s="5">
        <v>58.31</v>
      </c>
      <c r="AJ3004" s="7">
        <v>60</v>
      </c>
      <c r="AK3004" s="7">
        <v>3760791</v>
      </c>
      <c r="AL3004" s="6">
        <v>72.094363000000001</v>
      </c>
      <c r="AM3004" s="7">
        <v>5165341</v>
      </c>
      <c r="AN3004" s="5">
        <v>80.089089999999999</v>
      </c>
    </row>
    <row r="3005" spans="1:40" x14ac:dyDescent="0.3">
      <c r="A3005" s="4" t="s">
        <v>3054</v>
      </c>
      <c r="B3005" s="2">
        <v>4972508</v>
      </c>
      <c r="C3005" s="1" t="s">
        <v>41</v>
      </c>
      <c r="D3005" s="5">
        <v>162.70111956</v>
      </c>
      <c r="E3005" s="6">
        <v>376.76198900000003</v>
      </c>
      <c r="F3005" s="6" t="s">
        <v>42</v>
      </c>
      <c r="G3005" s="5">
        <v>-0.20688900053007608</v>
      </c>
      <c r="H3005" s="5" t="s">
        <v>799</v>
      </c>
      <c r="I3005" s="5">
        <v>-0.20688900053007608</v>
      </c>
      <c r="J3005" s="5" t="s">
        <v>799</v>
      </c>
      <c r="K3005" s="5">
        <v>0.36473972999999998</v>
      </c>
      <c r="L3005" s="5">
        <v>0.29415370000000002</v>
      </c>
      <c r="M3005" s="5" t="s">
        <v>42</v>
      </c>
      <c r="N3005" s="5" t="s">
        <v>42</v>
      </c>
      <c r="O3005" s="5" t="s">
        <v>42</v>
      </c>
      <c r="P3005" s="5">
        <v>0.28700500000000001</v>
      </c>
      <c r="Q3005" s="5">
        <v>4.385497</v>
      </c>
      <c r="R3005" s="5">
        <v>4.385497</v>
      </c>
      <c r="S3005" s="1" t="s">
        <v>49</v>
      </c>
      <c r="T3005" s="7">
        <v>1245274.6360295408</v>
      </c>
      <c r="U3005" s="7">
        <v>1250364.9321914983</v>
      </c>
      <c r="V3005" s="7">
        <v>1456745.1492574215</v>
      </c>
      <c r="W3005" s="7">
        <v>1283759.3416945557</v>
      </c>
      <c r="X3005" s="7">
        <v>1278750.1798350571</v>
      </c>
      <c r="Y3005" s="7">
        <v>1242834.2244687849</v>
      </c>
      <c r="Z3005" s="7">
        <v>1242949.7840707242</v>
      </c>
      <c r="AA3005" s="7">
        <v>1245274.6360295408</v>
      </c>
      <c r="AB3005" s="5">
        <v>44.207999999999998</v>
      </c>
      <c r="AC3005" s="5">
        <v>46.802999999999997</v>
      </c>
      <c r="AD3005" s="5">
        <v>-0.34200000000000003</v>
      </c>
      <c r="AE3005" s="8">
        <v>0.39</v>
      </c>
      <c r="AF3005" s="7">
        <v>59428265</v>
      </c>
      <c r="AG3005" s="7">
        <v>60192687</v>
      </c>
      <c r="AH3005" s="7">
        <v>59643400</v>
      </c>
      <c r="AI3005" s="5">
        <v>28.44</v>
      </c>
      <c r="AJ3005" s="7">
        <v>77</v>
      </c>
      <c r="AK3005" s="7">
        <v>16761950</v>
      </c>
      <c r="AL3005" s="6">
        <v>46.262982000000001</v>
      </c>
      <c r="AM3005" s="7">
        <v>42238402</v>
      </c>
      <c r="AN3005" s="5">
        <v>71.658789999999996</v>
      </c>
    </row>
    <row r="3006" spans="1:40" x14ac:dyDescent="0.3">
      <c r="A3006" s="4" t="s">
        <v>3055</v>
      </c>
      <c r="B3006" s="2">
        <v>5721950</v>
      </c>
      <c r="C3006" s="1" t="s">
        <v>54</v>
      </c>
      <c r="D3006" s="5">
        <v>145.71883548</v>
      </c>
      <c r="E3006" s="6">
        <v>179.925355</v>
      </c>
      <c r="F3006" s="6" t="s">
        <v>42</v>
      </c>
      <c r="G3006" s="5">
        <v>0.30099999999999999</v>
      </c>
      <c r="H3006" s="5">
        <v>8.4161490000000008</v>
      </c>
      <c r="I3006" s="5">
        <v>0.30099999999999999</v>
      </c>
      <c r="J3006" s="5">
        <v>8.4161490000000008</v>
      </c>
      <c r="K3006" s="5">
        <v>0.98072920999999991</v>
      </c>
      <c r="L3006" s="5">
        <v>0.98072920999999991</v>
      </c>
      <c r="M3006" s="5" t="s">
        <v>799</v>
      </c>
      <c r="N3006" s="5" t="s">
        <v>42</v>
      </c>
      <c r="O3006" s="5" t="s">
        <v>42</v>
      </c>
      <c r="P3006" s="5">
        <v>12.009717999999999</v>
      </c>
      <c r="Q3006" s="5" t="s">
        <v>42</v>
      </c>
      <c r="R3006" s="5" t="s">
        <v>42</v>
      </c>
      <c r="S3006" s="1" t="s">
        <v>56</v>
      </c>
      <c r="T3006" s="7">
        <v>14612.625</v>
      </c>
      <c r="U3006" s="7">
        <v>14181.424000000001</v>
      </c>
      <c r="V3006" s="7">
        <v>11048.856</v>
      </c>
      <c r="W3006" s="7">
        <v>15614.98</v>
      </c>
      <c r="X3006" s="7">
        <v>14612.625</v>
      </c>
      <c r="Y3006" s="7">
        <v>14797.136</v>
      </c>
      <c r="Z3006" s="7">
        <v>14981.647000000001</v>
      </c>
      <c r="AA3006" s="7">
        <v>14581.536</v>
      </c>
      <c r="AB3006" s="8">
        <v>100</v>
      </c>
      <c r="AC3006" s="8">
        <v>100</v>
      </c>
      <c r="AD3006" s="5" t="s">
        <v>42</v>
      </c>
      <c r="AE3006" s="5" t="s">
        <v>42</v>
      </c>
      <c r="AF3006" s="7">
        <v>13447724</v>
      </c>
      <c r="AG3006" s="7">
        <v>13447724</v>
      </c>
      <c r="AH3006" s="7">
        <v>13442697</v>
      </c>
      <c r="AI3006" s="8">
        <v>43.7</v>
      </c>
      <c r="AJ3006" s="7">
        <v>48</v>
      </c>
      <c r="AK3006" s="7">
        <v>5876330</v>
      </c>
      <c r="AL3006" s="6">
        <v>63.699416999999997</v>
      </c>
      <c r="AM3006" s="7" t="s">
        <v>42</v>
      </c>
      <c r="AN3006" s="5" t="s">
        <v>42</v>
      </c>
    </row>
    <row r="3007" spans="1:40" x14ac:dyDescent="0.3">
      <c r="A3007" s="4" t="s">
        <v>3056</v>
      </c>
      <c r="B3007" s="2">
        <v>5994775</v>
      </c>
      <c r="C3007" s="1" t="s">
        <v>41</v>
      </c>
      <c r="D3007" s="5">
        <v>121.65788544999999</v>
      </c>
      <c r="E3007" s="6">
        <v>31.974885</v>
      </c>
      <c r="F3007" s="6" t="s">
        <v>42</v>
      </c>
      <c r="G3007" s="5">
        <v>-0.27500000000000002</v>
      </c>
      <c r="H3007" s="5" t="s">
        <v>799</v>
      </c>
      <c r="I3007" s="5">
        <v>-0.27500000000000002</v>
      </c>
      <c r="J3007" s="5" t="s">
        <v>799</v>
      </c>
      <c r="K3007" s="5">
        <v>1.2470997699999999</v>
      </c>
      <c r="L3007" s="5">
        <v>1.2470997699999999</v>
      </c>
      <c r="M3007" s="5" t="s">
        <v>799</v>
      </c>
      <c r="N3007" s="5" t="s">
        <v>42</v>
      </c>
      <c r="O3007" s="5" t="s">
        <v>42</v>
      </c>
      <c r="P3007" s="5" t="s">
        <v>42</v>
      </c>
      <c r="Q3007" s="5" t="s">
        <v>799</v>
      </c>
      <c r="R3007" s="5">
        <v>-0.40872900000000001</v>
      </c>
      <c r="S3007" s="1" t="s">
        <v>49</v>
      </c>
      <c r="T3007" s="7" t="s">
        <v>42</v>
      </c>
      <c r="U3007" s="7" t="s">
        <v>42</v>
      </c>
      <c r="V3007" s="7" t="s">
        <v>42</v>
      </c>
      <c r="W3007" s="7" t="s">
        <v>42</v>
      </c>
      <c r="X3007" s="7" t="s">
        <v>42</v>
      </c>
      <c r="Y3007" s="7" t="s">
        <v>42</v>
      </c>
      <c r="Z3007" s="7" t="s">
        <v>42</v>
      </c>
      <c r="AA3007" s="7" t="s">
        <v>42</v>
      </c>
      <c r="AB3007" s="5" t="s">
        <v>42</v>
      </c>
      <c r="AC3007" s="5" t="s">
        <v>42</v>
      </c>
      <c r="AD3007" s="5" t="s">
        <v>42</v>
      </c>
      <c r="AE3007" s="5" t="s">
        <v>42</v>
      </c>
      <c r="AF3007" s="7">
        <v>56521914</v>
      </c>
      <c r="AG3007" s="7">
        <v>56408487</v>
      </c>
      <c r="AH3007" s="7">
        <v>51635184</v>
      </c>
      <c r="AI3007" s="5">
        <v>69.56</v>
      </c>
      <c r="AJ3007" s="7">
        <v>110</v>
      </c>
      <c r="AK3007" s="7">
        <v>39361589</v>
      </c>
      <c r="AL3007" s="6">
        <v>84.627415999999997</v>
      </c>
      <c r="AM3007" s="7">
        <v>39605450</v>
      </c>
      <c r="AN3007" s="5">
        <v>69.992769999999993</v>
      </c>
    </row>
    <row r="3008" spans="1:40" x14ac:dyDescent="0.3">
      <c r="A3008" s="4" t="s">
        <v>3057</v>
      </c>
      <c r="B3008" s="2">
        <v>4394258</v>
      </c>
      <c r="C3008" s="1" t="s">
        <v>41</v>
      </c>
      <c r="D3008" s="5">
        <v>148.35829279999999</v>
      </c>
      <c r="E3008" s="6">
        <v>205.381742</v>
      </c>
      <c r="F3008" s="6">
        <v>205.38929300000001</v>
      </c>
      <c r="G3008" s="5">
        <v>0.52400000000000002</v>
      </c>
      <c r="H3008" s="5">
        <v>7.9724560000000002</v>
      </c>
      <c r="I3008" s="5">
        <v>0.52400000000000002</v>
      </c>
      <c r="J3008" s="5">
        <v>7.9724560000000002</v>
      </c>
      <c r="K3008" s="5">
        <v>0.96584326000000009</v>
      </c>
      <c r="L3008" s="5">
        <v>0.96584326000000009</v>
      </c>
      <c r="M3008" s="5">
        <v>18.426172000000001</v>
      </c>
      <c r="N3008" s="5" t="s">
        <v>42</v>
      </c>
      <c r="O3008" s="5" t="s">
        <v>42</v>
      </c>
      <c r="P3008" s="5">
        <v>6.8578070000000002</v>
      </c>
      <c r="Q3008" s="5" t="s">
        <v>42</v>
      </c>
      <c r="R3008" s="5">
        <v>9.0134415587835193</v>
      </c>
      <c r="S3008" s="1" t="s">
        <v>49</v>
      </c>
      <c r="T3008" s="7">
        <v>28683.303</v>
      </c>
      <c r="U3008" s="7">
        <v>21534.411</v>
      </c>
      <c r="V3008" s="7">
        <v>17364.351999999999</v>
      </c>
      <c r="W3008" s="7">
        <v>16653.812999999998</v>
      </c>
      <c r="X3008" s="7">
        <v>29948.602999999999</v>
      </c>
      <c r="Y3008" s="7">
        <v>29315.953000000001</v>
      </c>
      <c r="Z3008" s="7">
        <v>28683.303</v>
      </c>
      <c r="AA3008" s="7">
        <v>27583.129000000001</v>
      </c>
      <c r="AB3008" s="8">
        <v>100</v>
      </c>
      <c r="AC3008" s="8">
        <v>100</v>
      </c>
      <c r="AD3008" s="5" t="s">
        <v>42</v>
      </c>
      <c r="AE3008" s="5" t="s">
        <v>42</v>
      </c>
      <c r="AF3008" s="7">
        <v>7118920</v>
      </c>
      <c r="AG3008" s="7">
        <v>7118920</v>
      </c>
      <c r="AH3008" s="7">
        <v>7108302</v>
      </c>
      <c r="AI3008" s="5">
        <v>20.03</v>
      </c>
      <c r="AJ3008" s="7">
        <v>33</v>
      </c>
      <c r="AK3008" s="7">
        <v>1426136</v>
      </c>
      <c r="AL3008" s="6">
        <v>29.720673999999999</v>
      </c>
      <c r="AM3008" s="7">
        <v>6543603</v>
      </c>
      <c r="AN3008" s="5">
        <v>99.900660000000002</v>
      </c>
    </row>
    <row r="3009" spans="1:40" x14ac:dyDescent="0.3">
      <c r="A3009" s="4" t="s">
        <v>3058</v>
      </c>
      <c r="B3009" s="2">
        <v>5151787</v>
      </c>
      <c r="C3009" s="1" t="s">
        <v>54</v>
      </c>
      <c r="D3009" s="5">
        <v>114.43912263</v>
      </c>
      <c r="E3009" s="6">
        <v>-107.72287799999999</v>
      </c>
      <c r="F3009" s="6" t="s">
        <v>42</v>
      </c>
      <c r="G3009" s="5">
        <v>-2.8719999999999999</v>
      </c>
      <c r="H3009" s="5" t="s">
        <v>799</v>
      </c>
      <c r="I3009" s="5">
        <v>-2.8719999999999999</v>
      </c>
      <c r="J3009" s="5" t="s">
        <v>799</v>
      </c>
      <c r="K3009" s="5">
        <v>0.50134228000000003</v>
      </c>
      <c r="L3009" s="5">
        <v>0.33920624999999999</v>
      </c>
      <c r="M3009" s="5" t="s">
        <v>799</v>
      </c>
      <c r="N3009" s="5" t="s">
        <v>42</v>
      </c>
      <c r="O3009" s="5" t="s">
        <v>42</v>
      </c>
      <c r="P3009" s="5" t="s">
        <v>799</v>
      </c>
      <c r="Q3009" s="5">
        <v>0.54163300000000003</v>
      </c>
      <c r="R3009" s="5">
        <v>0.54163300000000003</v>
      </c>
      <c r="S3009" s="1" t="s">
        <v>49</v>
      </c>
      <c r="T3009" s="7">
        <v>259047</v>
      </c>
      <c r="U3009" s="7">
        <v>277190</v>
      </c>
      <c r="V3009" s="7">
        <v>252789</v>
      </c>
      <c r="W3009" s="7">
        <v>245265</v>
      </c>
      <c r="X3009" s="7">
        <v>254035</v>
      </c>
      <c r="Y3009" s="7">
        <v>254911</v>
      </c>
      <c r="Z3009" s="7">
        <v>254568</v>
      </c>
      <c r="AA3009" s="7">
        <v>259047</v>
      </c>
      <c r="AB3009" s="8">
        <v>36.58</v>
      </c>
      <c r="AC3009" s="5">
        <v>34.798999999999999</v>
      </c>
      <c r="AD3009" s="5">
        <v>-87.239000000000004</v>
      </c>
      <c r="AE3009" s="8">
        <v>-78.930000000000007</v>
      </c>
      <c r="AF3009" s="7">
        <v>15287409</v>
      </c>
      <c r="AG3009" s="7">
        <v>14956053</v>
      </c>
      <c r="AH3009" s="7">
        <v>14349207</v>
      </c>
      <c r="AI3009" s="8">
        <v>30.5</v>
      </c>
      <c r="AJ3009" s="7">
        <v>83</v>
      </c>
      <c r="AK3009" s="7">
        <v>4673034</v>
      </c>
      <c r="AL3009" s="6">
        <v>34.907563000000003</v>
      </c>
      <c r="AM3009" s="7">
        <v>10954168</v>
      </c>
      <c r="AN3009" s="8">
        <v>71.503200000000007</v>
      </c>
    </row>
    <row r="3010" spans="1:40" x14ac:dyDescent="0.3">
      <c r="A3010" s="4" t="s">
        <v>3059</v>
      </c>
      <c r="B3010" s="2">
        <v>5721120</v>
      </c>
      <c r="C3010" s="1" t="s">
        <v>54</v>
      </c>
      <c r="D3010" s="5">
        <v>141.63516712000001</v>
      </c>
      <c r="E3010" s="6">
        <v>232.73516699999999</v>
      </c>
      <c r="F3010" s="6" t="s">
        <v>42</v>
      </c>
      <c r="G3010" s="5">
        <v>0.57799999999999996</v>
      </c>
      <c r="H3010" s="5">
        <v>6.0350489999999999</v>
      </c>
      <c r="I3010" s="5">
        <v>0.57799999999999996</v>
      </c>
      <c r="J3010" s="5">
        <v>6.0350489999999999</v>
      </c>
      <c r="K3010" s="5">
        <v>0.93564272000000004</v>
      </c>
      <c r="L3010" s="5">
        <v>0.93564272000000004</v>
      </c>
      <c r="M3010" s="5">
        <v>16.447761</v>
      </c>
      <c r="N3010" s="5" t="s">
        <v>42</v>
      </c>
      <c r="O3010" s="5" t="s">
        <v>42</v>
      </c>
      <c r="P3010" s="5">
        <v>14.388669999999999</v>
      </c>
      <c r="Q3010" s="5" t="s">
        <v>42</v>
      </c>
      <c r="R3010" s="5" t="s">
        <v>42</v>
      </c>
      <c r="S3010" s="1" t="s">
        <v>82</v>
      </c>
      <c r="T3010" s="7">
        <v>15863.483</v>
      </c>
      <c r="U3010" s="7">
        <v>15192.483</v>
      </c>
      <c r="V3010" s="7">
        <v>14099.73</v>
      </c>
      <c r="W3010" s="7">
        <v>14155.236999999999</v>
      </c>
      <c r="X3010" s="7">
        <v>16174.891</v>
      </c>
      <c r="Y3010" s="7">
        <v>16019.187</v>
      </c>
      <c r="Z3010" s="7">
        <v>15863.483</v>
      </c>
      <c r="AA3010" s="7">
        <v>15724.378000000001</v>
      </c>
      <c r="AB3010" s="8">
        <v>100</v>
      </c>
      <c r="AC3010" s="8">
        <v>100</v>
      </c>
      <c r="AD3010" s="5" t="s">
        <v>42</v>
      </c>
      <c r="AE3010" s="5" t="s">
        <v>42</v>
      </c>
      <c r="AF3010" s="7">
        <v>12852556</v>
      </c>
      <c r="AG3010" s="7">
        <v>12852556</v>
      </c>
      <c r="AH3010" s="7">
        <v>12852556</v>
      </c>
      <c r="AI3010" s="5">
        <v>20.16</v>
      </c>
      <c r="AJ3010" s="7">
        <v>52</v>
      </c>
      <c r="AK3010" s="7">
        <v>2591716</v>
      </c>
      <c r="AL3010" s="6">
        <v>28.56071</v>
      </c>
      <c r="AM3010" s="7">
        <v>11194659</v>
      </c>
      <c r="AN3010" s="5">
        <v>99.964680000000001</v>
      </c>
    </row>
    <row r="3011" spans="1:40" x14ac:dyDescent="0.3">
      <c r="A3011" s="4" t="s">
        <v>3060</v>
      </c>
      <c r="B3011" s="2">
        <v>15347609</v>
      </c>
      <c r="C3011" s="1" t="s">
        <v>41</v>
      </c>
      <c r="D3011" s="5">
        <v>85.029042000000004</v>
      </c>
      <c r="E3011" s="6">
        <v>-58.486958000000001</v>
      </c>
      <c r="F3011" s="6" t="s">
        <v>42</v>
      </c>
      <c r="G3011" s="5">
        <v>-0.36899999999999999</v>
      </c>
      <c r="H3011" s="5" t="s">
        <v>799</v>
      </c>
      <c r="I3011" s="5">
        <v>-0.36899999999999999</v>
      </c>
      <c r="J3011" s="5" t="s">
        <v>799</v>
      </c>
      <c r="K3011" s="5">
        <v>0.53937433000000001</v>
      </c>
      <c r="L3011" s="5">
        <v>0.43308791999999996</v>
      </c>
      <c r="M3011" s="5" t="s">
        <v>799</v>
      </c>
      <c r="N3011" s="5" t="s">
        <v>42</v>
      </c>
      <c r="O3011" s="5" t="s">
        <v>42</v>
      </c>
      <c r="P3011" s="5" t="s">
        <v>799</v>
      </c>
      <c r="Q3011" s="5">
        <v>0.53522700000000001</v>
      </c>
      <c r="R3011" s="5">
        <v>0.53522700000000001</v>
      </c>
      <c r="S3011" s="1" t="s">
        <v>49</v>
      </c>
      <c r="T3011" s="7">
        <v>2235</v>
      </c>
      <c r="U3011" s="7">
        <v>5199</v>
      </c>
      <c r="V3011" s="7" t="s">
        <v>42</v>
      </c>
      <c r="W3011" s="7" t="s">
        <v>42</v>
      </c>
      <c r="X3011" s="7">
        <v>2684</v>
      </c>
      <c r="Y3011" s="7">
        <v>2041</v>
      </c>
      <c r="Z3011" s="7">
        <v>1370</v>
      </c>
      <c r="AA3011" s="7">
        <v>2235</v>
      </c>
      <c r="AB3011" s="5" t="s">
        <v>799</v>
      </c>
      <c r="AC3011" s="5" t="s">
        <v>799</v>
      </c>
      <c r="AD3011" s="5" t="s">
        <v>799</v>
      </c>
      <c r="AE3011" s="5" t="s">
        <v>799</v>
      </c>
      <c r="AF3011" s="7">
        <v>84761949</v>
      </c>
      <c r="AG3011" s="7">
        <v>84551813</v>
      </c>
      <c r="AH3011" s="7">
        <v>59514533</v>
      </c>
      <c r="AI3011" s="5">
        <v>34.090000000000003</v>
      </c>
      <c r="AJ3011" s="7">
        <v>84</v>
      </c>
      <c r="AK3011" s="7">
        <v>28986780</v>
      </c>
      <c r="AL3011" s="6">
        <v>28.98678</v>
      </c>
      <c r="AM3011" s="7">
        <v>33801455</v>
      </c>
      <c r="AN3011" s="5">
        <v>39.752839999999999</v>
      </c>
    </row>
    <row r="3012" spans="1:40" x14ac:dyDescent="0.3">
      <c r="A3012" s="4" t="s">
        <v>3061</v>
      </c>
      <c r="B3012" s="2">
        <v>9752516</v>
      </c>
      <c r="C3012" s="1" t="s">
        <v>41</v>
      </c>
      <c r="D3012" s="5">
        <v>133.8540912</v>
      </c>
      <c r="E3012" s="6">
        <v>-87.246909000000002</v>
      </c>
      <c r="F3012" s="6" t="s">
        <v>42</v>
      </c>
      <c r="G3012" s="5">
        <v>-0.34899999999999998</v>
      </c>
      <c r="H3012" s="5" t="s">
        <v>799</v>
      </c>
      <c r="I3012" s="5">
        <v>-0.34899999999999998</v>
      </c>
      <c r="J3012" s="5" t="s">
        <v>799</v>
      </c>
      <c r="K3012" s="5">
        <v>0.39239412000000001</v>
      </c>
      <c r="L3012" s="5">
        <v>0.39239412000000001</v>
      </c>
      <c r="M3012" s="5" t="s">
        <v>799</v>
      </c>
      <c r="N3012" s="5" t="s">
        <v>42</v>
      </c>
      <c r="O3012" s="5" t="s">
        <v>42</v>
      </c>
      <c r="P3012" s="5" t="s">
        <v>799</v>
      </c>
      <c r="Q3012" s="5">
        <v>0.98633099999999996</v>
      </c>
      <c r="R3012" s="5">
        <v>0.98633099999999996</v>
      </c>
      <c r="S3012" s="1" t="s">
        <v>49</v>
      </c>
      <c r="T3012" s="7">
        <v>16661</v>
      </c>
      <c r="U3012" s="7">
        <v>15493</v>
      </c>
      <c r="V3012" s="7">
        <v>6617</v>
      </c>
      <c r="W3012" s="7">
        <v>656</v>
      </c>
      <c r="X3012" s="7">
        <v>14608</v>
      </c>
      <c r="Y3012" s="7">
        <v>14738</v>
      </c>
      <c r="Z3012" s="7">
        <v>15674</v>
      </c>
      <c r="AA3012" s="7">
        <v>16661</v>
      </c>
      <c r="AB3012" s="5">
        <v>51.052999999999997</v>
      </c>
      <c r="AC3012" s="5">
        <v>48.131</v>
      </c>
      <c r="AD3012" s="5" t="s">
        <v>799</v>
      </c>
      <c r="AE3012" s="5" t="s">
        <v>799</v>
      </c>
      <c r="AF3012" s="7">
        <v>59584853</v>
      </c>
      <c r="AG3012" s="7">
        <v>63225594</v>
      </c>
      <c r="AH3012" s="7">
        <v>63976977</v>
      </c>
      <c r="AI3012" s="5">
        <v>43.93</v>
      </c>
      <c r="AJ3012" s="7">
        <v>87</v>
      </c>
      <c r="AK3012" s="7">
        <v>25901707</v>
      </c>
      <c r="AL3012" s="6">
        <v>58.796874000000003</v>
      </c>
      <c r="AM3012" s="7">
        <v>42946643</v>
      </c>
      <c r="AN3012" s="8">
        <v>72.8322</v>
      </c>
    </row>
    <row r="3013" spans="1:40" x14ac:dyDescent="0.3">
      <c r="A3013" s="4" t="s">
        <v>3062</v>
      </c>
      <c r="B3013" s="2">
        <v>5147223</v>
      </c>
      <c r="C3013" s="1" t="s">
        <v>41</v>
      </c>
      <c r="D3013" s="5">
        <v>155.45183807999999</v>
      </c>
      <c r="E3013" s="6">
        <v>127.225168</v>
      </c>
      <c r="F3013" s="6" t="s">
        <v>42</v>
      </c>
      <c r="G3013" s="5">
        <v>-0.32516662991567352</v>
      </c>
      <c r="H3013" s="5" t="s">
        <v>799</v>
      </c>
      <c r="I3013" s="5">
        <v>-0.32516662991567352</v>
      </c>
      <c r="J3013" s="5" t="s">
        <v>799</v>
      </c>
      <c r="K3013" s="5">
        <v>2.1363032500000001</v>
      </c>
      <c r="L3013" s="5">
        <v>2.1343769199999998</v>
      </c>
      <c r="M3013" s="5" t="s">
        <v>799</v>
      </c>
      <c r="N3013" s="5" t="s">
        <v>42</v>
      </c>
      <c r="O3013" s="5" t="s">
        <v>42</v>
      </c>
      <c r="P3013" s="5" t="s">
        <v>799</v>
      </c>
      <c r="Q3013" s="5" t="s">
        <v>799</v>
      </c>
      <c r="R3013" s="5">
        <v>-2.66797</v>
      </c>
      <c r="S3013" s="1" t="s">
        <v>49</v>
      </c>
      <c r="T3013" s="7">
        <v>68.230026196128492</v>
      </c>
      <c r="U3013" s="7" t="s">
        <v>42</v>
      </c>
      <c r="V3013" s="7" t="s">
        <v>42</v>
      </c>
      <c r="W3013" s="7" t="s">
        <v>42</v>
      </c>
      <c r="X3013" s="7">
        <v>182.70393661697796</v>
      </c>
      <c r="Y3013" s="7">
        <v>114.09763446911882</v>
      </c>
      <c r="Z3013" s="7">
        <v>107.51840828963861</v>
      </c>
      <c r="AA3013" s="7">
        <v>68.230026196128492</v>
      </c>
      <c r="AB3013" s="5" t="s">
        <v>799</v>
      </c>
      <c r="AC3013" s="5" t="s">
        <v>799</v>
      </c>
      <c r="AD3013" s="5" t="s">
        <v>799</v>
      </c>
      <c r="AE3013" s="5" t="s">
        <v>799</v>
      </c>
      <c r="AF3013" s="7">
        <v>58883272</v>
      </c>
      <c r="AG3013" s="7">
        <v>58883272</v>
      </c>
      <c r="AH3013" s="7">
        <v>58883272</v>
      </c>
      <c r="AI3013" s="8">
        <v>12.12</v>
      </c>
      <c r="AJ3013" s="7">
        <v>26</v>
      </c>
      <c r="AK3013" s="7">
        <v>7133988</v>
      </c>
      <c r="AL3013" s="6">
        <v>18.833728000000001</v>
      </c>
      <c r="AM3013" s="7">
        <v>48826874</v>
      </c>
      <c r="AN3013" s="5">
        <v>82.921469999999999</v>
      </c>
    </row>
    <row r="3014" spans="1:40" x14ac:dyDescent="0.3">
      <c r="A3014" s="4" t="s">
        <v>3063</v>
      </c>
      <c r="B3014" s="2">
        <v>4912935</v>
      </c>
      <c r="C3014" s="1" t="s">
        <v>41</v>
      </c>
      <c r="D3014" s="5">
        <v>155.83695184999999</v>
      </c>
      <c r="E3014" s="6">
        <v>408.51395100000002</v>
      </c>
      <c r="F3014" s="6" t="s">
        <v>42</v>
      </c>
      <c r="G3014" s="5">
        <v>-0.15</v>
      </c>
      <c r="H3014" s="5" t="s">
        <v>799</v>
      </c>
      <c r="I3014" s="5">
        <v>-0.15</v>
      </c>
      <c r="J3014" s="5" t="s">
        <v>799</v>
      </c>
      <c r="K3014" s="5">
        <v>0.59713980999999994</v>
      </c>
      <c r="L3014" s="5">
        <v>0.58814714999999995</v>
      </c>
      <c r="M3014" s="5">
        <v>3.4734509999999998</v>
      </c>
      <c r="N3014" s="5" t="s">
        <v>42</v>
      </c>
      <c r="O3014" s="5" t="s">
        <v>42</v>
      </c>
      <c r="P3014" s="5">
        <v>0.55248399999999998</v>
      </c>
      <c r="Q3014" s="5">
        <v>6.0323969999999996</v>
      </c>
      <c r="R3014" s="5">
        <v>6.0323969999999996</v>
      </c>
      <c r="S3014" s="1" t="s">
        <v>98</v>
      </c>
      <c r="T3014" s="7">
        <v>717684</v>
      </c>
      <c r="U3014" s="7">
        <v>683074</v>
      </c>
      <c r="V3014" s="7">
        <v>650308</v>
      </c>
      <c r="W3014" s="7">
        <v>540782</v>
      </c>
      <c r="X3014" s="7">
        <v>739413</v>
      </c>
      <c r="Y3014" s="7">
        <v>727866</v>
      </c>
      <c r="Z3014" s="7">
        <v>717684</v>
      </c>
      <c r="AA3014" s="7">
        <v>722933</v>
      </c>
      <c r="AB3014" s="5">
        <v>18.469000000000001</v>
      </c>
      <c r="AC3014" s="5">
        <v>18.297000000000001</v>
      </c>
      <c r="AD3014" s="8">
        <v>7.5140000000000002</v>
      </c>
      <c r="AE3014" s="8">
        <v>6.8959999999999999</v>
      </c>
      <c r="AF3014" s="7">
        <v>19776373</v>
      </c>
      <c r="AG3014" s="7">
        <v>19753585</v>
      </c>
      <c r="AH3014" s="7">
        <v>19599195</v>
      </c>
      <c r="AI3014" s="5">
        <v>61.86</v>
      </c>
      <c r="AJ3014" s="7">
        <v>77</v>
      </c>
      <c r="AK3014" s="7">
        <v>12279527</v>
      </c>
      <c r="AL3014" s="6">
        <v>96.394285999999994</v>
      </c>
      <c r="AM3014" s="7">
        <v>15394328</v>
      </c>
      <c r="AN3014" s="8">
        <v>77.546099999999996</v>
      </c>
    </row>
    <row r="3015" spans="1:40" x14ac:dyDescent="0.3">
      <c r="A3015" s="4" t="s">
        <v>3064</v>
      </c>
      <c r="B3015" s="2">
        <v>6402428</v>
      </c>
      <c r="C3015" s="1" t="s">
        <v>41</v>
      </c>
      <c r="D3015" s="5">
        <v>143.18537549999999</v>
      </c>
      <c r="E3015" s="6" t="s">
        <v>42</v>
      </c>
      <c r="F3015" s="6">
        <v>2928.2303759999995</v>
      </c>
      <c r="G3015" s="5">
        <v>-0.75</v>
      </c>
      <c r="H3015" s="5" t="s">
        <v>799</v>
      </c>
      <c r="I3015" s="5">
        <v>-0.75</v>
      </c>
      <c r="J3015" s="5" t="s">
        <v>799</v>
      </c>
      <c r="K3015" s="5">
        <v>0.60791202</v>
      </c>
      <c r="L3015" s="5">
        <v>0.43707446</v>
      </c>
      <c r="M3015" s="5">
        <v>0.40189799999999998</v>
      </c>
      <c r="N3015" s="5" t="s">
        <v>42</v>
      </c>
      <c r="O3015" s="5" t="s">
        <v>42</v>
      </c>
      <c r="P3015" s="5" t="s">
        <v>42</v>
      </c>
      <c r="Q3015" s="5" t="s">
        <v>42</v>
      </c>
      <c r="R3015" s="5">
        <v>31.299560424349298</v>
      </c>
      <c r="S3015" s="1" t="s">
        <v>49</v>
      </c>
      <c r="T3015" s="7">
        <v>877505</v>
      </c>
      <c r="U3015" s="7">
        <v>859499</v>
      </c>
      <c r="V3015" s="7">
        <v>579113</v>
      </c>
      <c r="W3015" s="7">
        <v>525366</v>
      </c>
      <c r="X3015" s="7">
        <v>796991</v>
      </c>
      <c r="Y3015" s="7">
        <v>824044</v>
      </c>
      <c r="Z3015" s="7">
        <v>853007</v>
      </c>
      <c r="AA3015" s="7">
        <v>877505</v>
      </c>
      <c r="AB3015" s="5">
        <v>94.825999999999993</v>
      </c>
      <c r="AC3015" s="5">
        <v>94.991</v>
      </c>
      <c r="AD3015" s="5" t="s">
        <v>42</v>
      </c>
      <c r="AE3015" s="5" t="s">
        <v>42</v>
      </c>
      <c r="AF3015" s="7">
        <v>35971037</v>
      </c>
      <c r="AG3015" s="7">
        <v>35722721</v>
      </c>
      <c r="AH3015" s="7">
        <v>34230172</v>
      </c>
      <c r="AI3015" s="5">
        <v>53.96</v>
      </c>
      <c r="AJ3015" s="7">
        <v>81</v>
      </c>
      <c r="AK3015" s="7">
        <v>19413588</v>
      </c>
      <c r="AL3015" s="6">
        <v>77.266080000000002</v>
      </c>
      <c r="AM3015" s="7">
        <v>27220077</v>
      </c>
      <c r="AN3015" s="5">
        <v>75.661289999999994</v>
      </c>
    </row>
    <row r="3016" spans="1:40" x14ac:dyDescent="0.3">
      <c r="A3016" s="4" t="s">
        <v>3065</v>
      </c>
      <c r="B3016" s="2">
        <v>4010856</v>
      </c>
      <c r="C3016" s="1" t="s">
        <v>54</v>
      </c>
      <c r="D3016" s="5">
        <v>148.7987363</v>
      </c>
      <c r="E3016" s="6">
        <v>174.702596</v>
      </c>
      <c r="F3016" s="6" t="s">
        <v>42</v>
      </c>
      <c r="G3016" s="5">
        <v>0.03</v>
      </c>
      <c r="H3016" s="5">
        <v>30.538461999999999</v>
      </c>
      <c r="I3016" s="5">
        <v>0.03</v>
      </c>
      <c r="J3016" s="5">
        <v>30.538461999999999</v>
      </c>
      <c r="K3016" s="5">
        <v>1.1581096799999999</v>
      </c>
      <c r="L3016" s="5">
        <v>1.1581096799999999</v>
      </c>
      <c r="M3016" s="5">
        <v>16.204082</v>
      </c>
      <c r="N3016" s="5" t="s">
        <v>42</v>
      </c>
      <c r="O3016" s="5" t="s">
        <v>42</v>
      </c>
      <c r="P3016" s="5">
        <v>5.4697509999999996</v>
      </c>
      <c r="Q3016" s="5">
        <v>9.2159700000000004</v>
      </c>
      <c r="R3016" s="5">
        <v>9.2159700000000004</v>
      </c>
      <c r="S3016" s="1" t="s">
        <v>43</v>
      </c>
      <c r="T3016" s="7">
        <v>35722.57</v>
      </c>
      <c r="U3016" s="7">
        <v>66995.551999999996</v>
      </c>
      <c r="V3016" s="7">
        <v>36235.853000000003</v>
      </c>
      <c r="W3016" s="7">
        <v>23038.052</v>
      </c>
      <c r="X3016" s="7">
        <v>31939.771000000001</v>
      </c>
      <c r="Y3016" s="7">
        <v>33411.175999999999</v>
      </c>
      <c r="Z3016" s="7">
        <v>30954.03</v>
      </c>
      <c r="AA3016" s="7">
        <v>35722.57</v>
      </c>
      <c r="AB3016" s="5">
        <v>85.236999999999995</v>
      </c>
      <c r="AC3016" s="5">
        <v>82.227999999999994</v>
      </c>
      <c r="AD3016" s="5">
        <v>70.930999999999997</v>
      </c>
      <c r="AE3016" s="5">
        <v>59.350999999999999</v>
      </c>
      <c r="AF3016" s="7">
        <v>36054520</v>
      </c>
      <c r="AG3016" s="7">
        <v>35998938</v>
      </c>
      <c r="AH3016" s="7">
        <v>35713177</v>
      </c>
      <c r="AI3016" s="5">
        <v>26.91</v>
      </c>
      <c r="AJ3016" s="7">
        <v>54</v>
      </c>
      <c r="AK3016" s="7">
        <v>10086555</v>
      </c>
      <c r="AL3016" s="6">
        <v>40.043622999999997</v>
      </c>
      <c r="AM3016" s="7">
        <v>25112583</v>
      </c>
      <c r="AN3016" s="5">
        <v>67.00121</v>
      </c>
    </row>
    <row r="3017" spans="1:40" x14ac:dyDescent="0.3">
      <c r="A3017" s="4" t="s">
        <v>3066</v>
      </c>
      <c r="B3017" s="2">
        <v>5721409</v>
      </c>
      <c r="C3017" s="1" t="s">
        <v>54</v>
      </c>
      <c r="D3017" s="5">
        <v>130.9711245</v>
      </c>
      <c r="E3017" s="6">
        <v>221.36961400000001</v>
      </c>
      <c r="F3017" s="6" t="s">
        <v>42</v>
      </c>
      <c r="G3017" s="5">
        <v>0.14000000000000001</v>
      </c>
      <c r="H3017" s="5">
        <v>11.625514000000001</v>
      </c>
      <c r="I3017" s="5">
        <v>0.14000000000000001</v>
      </c>
      <c r="J3017" s="5">
        <v>11.625514000000001</v>
      </c>
      <c r="K3017" s="5">
        <v>0.89597209000000011</v>
      </c>
      <c r="L3017" s="5">
        <v>0.89597209000000011</v>
      </c>
      <c r="M3017" s="5">
        <v>12.111468</v>
      </c>
      <c r="N3017" s="5" t="s">
        <v>42</v>
      </c>
      <c r="O3017" s="5" t="s">
        <v>42</v>
      </c>
      <c r="P3017" s="5">
        <v>23.559491000000001</v>
      </c>
      <c r="Q3017" s="5" t="s">
        <v>42</v>
      </c>
      <c r="R3017" s="5" t="s">
        <v>42</v>
      </c>
      <c r="S3017" s="1" t="s">
        <v>315</v>
      </c>
      <c r="T3017" s="7">
        <v>9489.5709999999999</v>
      </c>
      <c r="U3017" s="7">
        <v>9710.7479999999996</v>
      </c>
      <c r="V3017" s="7">
        <v>10065.785</v>
      </c>
      <c r="W3017" s="7">
        <v>10461.643</v>
      </c>
      <c r="X3017" s="7">
        <v>9396.1970000000001</v>
      </c>
      <c r="Y3017" s="7">
        <v>9442.884</v>
      </c>
      <c r="Z3017" s="7">
        <v>9489.5709999999999</v>
      </c>
      <c r="AA3017" s="7">
        <v>9474.4529999999995</v>
      </c>
      <c r="AB3017" s="8">
        <v>100</v>
      </c>
      <c r="AC3017" s="8">
        <v>100</v>
      </c>
      <c r="AD3017" s="5" t="s">
        <v>42</v>
      </c>
      <c r="AE3017" s="5" t="s">
        <v>42</v>
      </c>
      <c r="AF3017" s="7">
        <v>11590366</v>
      </c>
      <c r="AG3017" s="7">
        <v>11590366</v>
      </c>
      <c r="AH3017" s="7">
        <v>11595866</v>
      </c>
      <c r="AI3017" s="5">
        <v>9.9700000000000006</v>
      </c>
      <c r="AJ3017" s="7">
        <v>34</v>
      </c>
      <c r="AK3017" s="7">
        <v>1155327</v>
      </c>
      <c r="AL3017" s="6">
        <v>13.055194999999999</v>
      </c>
      <c r="AM3017" s="7" t="s">
        <v>42</v>
      </c>
      <c r="AN3017" s="5" t="s">
        <v>42</v>
      </c>
    </row>
    <row r="3018" spans="1:40" x14ac:dyDescent="0.3">
      <c r="A3018" s="4" t="s">
        <v>3067</v>
      </c>
      <c r="B3018" s="2">
        <v>5724704</v>
      </c>
      <c r="C3018" s="1" t="s">
        <v>54</v>
      </c>
      <c r="D3018" s="5">
        <v>131.03894700000001</v>
      </c>
      <c r="E3018" s="6">
        <v>212.039637</v>
      </c>
      <c r="F3018" s="6" t="s">
        <v>42</v>
      </c>
      <c r="G3018" s="5">
        <v>0.27900000000000003</v>
      </c>
      <c r="H3018" s="5">
        <v>10.992108</v>
      </c>
      <c r="I3018" s="5">
        <v>0.27900000000000003</v>
      </c>
      <c r="J3018" s="5">
        <v>10.992108</v>
      </c>
      <c r="K3018" s="5">
        <v>0.90883669</v>
      </c>
      <c r="L3018" s="5">
        <v>0.90883669</v>
      </c>
      <c r="M3018" s="5">
        <v>11.041903</v>
      </c>
      <c r="N3018" s="5" t="s">
        <v>42</v>
      </c>
      <c r="O3018" s="5" t="s">
        <v>42</v>
      </c>
      <c r="P3018" s="5">
        <v>19.757311999999999</v>
      </c>
      <c r="Q3018" s="5" t="s">
        <v>42</v>
      </c>
      <c r="R3018" s="5" t="s">
        <v>42</v>
      </c>
      <c r="S3018" s="1" t="s">
        <v>80</v>
      </c>
      <c r="T3018" s="7">
        <v>10732.210999999999</v>
      </c>
      <c r="U3018" s="7">
        <v>11035.014999999999</v>
      </c>
      <c r="V3018" s="7">
        <v>11579.704</v>
      </c>
      <c r="W3018" s="7">
        <v>11981.73</v>
      </c>
      <c r="X3018" s="7">
        <v>10732.210999999999</v>
      </c>
      <c r="Y3018" s="7">
        <v>10758.519</v>
      </c>
      <c r="Z3018" s="7">
        <v>10784.826999999999</v>
      </c>
      <c r="AA3018" s="7">
        <v>10909.921</v>
      </c>
      <c r="AB3018" s="8">
        <v>100</v>
      </c>
      <c r="AC3018" s="8">
        <v>100</v>
      </c>
      <c r="AD3018" s="5" t="s">
        <v>42</v>
      </c>
      <c r="AE3018" s="5" t="s">
        <v>42</v>
      </c>
      <c r="AF3018" s="7">
        <v>13439892</v>
      </c>
      <c r="AG3018" s="7">
        <v>13439892</v>
      </c>
      <c r="AH3018" s="7">
        <v>13439892</v>
      </c>
      <c r="AI3018" s="5">
        <v>21.21</v>
      </c>
      <c r="AJ3018" s="7">
        <v>43</v>
      </c>
      <c r="AK3018" s="7">
        <v>2850669</v>
      </c>
      <c r="AL3018" s="6">
        <v>27.794021999999998</v>
      </c>
      <c r="AM3018" s="7" t="s">
        <v>42</v>
      </c>
      <c r="AN3018" s="5" t="s">
        <v>42</v>
      </c>
    </row>
    <row r="3019" spans="1:40" x14ac:dyDescent="0.3">
      <c r="A3019" s="4" t="s">
        <v>3068</v>
      </c>
      <c r="B3019" s="2">
        <v>5720989</v>
      </c>
      <c r="C3019" s="1" t="s">
        <v>54</v>
      </c>
      <c r="D3019" s="5">
        <v>126.05971014000001</v>
      </c>
      <c r="E3019" s="6">
        <v>200.35956999999999</v>
      </c>
      <c r="F3019" s="6" t="s">
        <v>42</v>
      </c>
      <c r="G3019" s="5">
        <v>-2E-3</v>
      </c>
      <c r="H3019" s="5">
        <v>45.979380999999997</v>
      </c>
      <c r="I3019" s="5">
        <v>-2E-3</v>
      </c>
      <c r="J3019" s="5">
        <v>45.979380999999997</v>
      </c>
      <c r="K3019" s="5">
        <v>1.3429689899999999</v>
      </c>
      <c r="L3019" s="5">
        <v>1.3429689899999999</v>
      </c>
      <c r="M3019" s="5" t="s">
        <v>42</v>
      </c>
      <c r="N3019" s="5" t="s">
        <v>42</v>
      </c>
      <c r="O3019" s="5" t="s">
        <v>42</v>
      </c>
      <c r="P3019" s="5">
        <v>54.196071000000003</v>
      </c>
      <c r="Q3019" s="5" t="s">
        <v>42</v>
      </c>
      <c r="R3019" s="5" t="s">
        <v>42</v>
      </c>
      <c r="S3019" s="1" t="s">
        <v>49</v>
      </c>
      <c r="T3019" s="7">
        <v>4195.6030000000001</v>
      </c>
      <c r="U3019" s="7">
        <v>3515.4029999999998</v>
      </c>
      <c r="V3019" s="7">
        <v>3347.8339999999998</v>
      </c>
      <c r="W3019" s="7">
        <v>3875.13</v>
      </c>
      <c r="X3019" s="7">
        <v>3696.9389999999999</v>
      </c>
      <c r="Y3019" s="7">
        <v>3946.2710000000002</v>
      </c>
      <c r="Z3019" s="7">
        <v>4195.6030000000001</v>
      </c>
      <c r="AA3019" s="7">
        <v>4167.1809999999996</v>
      </c>
      <c r="AB3019" s="8">
        <v>100</v>
      </c>
      <c r="AC3019" s="8">
        <v>100</v>
      </c>
      <c r="AD3019" s="5" t="s">
        <v>42</v>
      </c>
      <c r="AE3019" s="5" t="s">
        <v>42</v>
      </c>
      <c r="AF3019" s="7">
        <v>28264509</v>
      </c>
      <c r="AG3019" s="7">
        <v>28264509</v>
      </c>
      <c r="AH3019" s="7">
        <v>27893139</v>
      </c>
      <c r="AI3019" s="5">
        <v>20.25</v>
      </c>
      <c r="AJ3019" s="7">
        <v>49</v>
      </c>
      <c r="AK3019" s="7">
        <v>5722737</v>
      </c>
      <c r="AL3019" s="6">
        <v>25.523406999999999</v>
      </c>
      <c r="AM3019" s="7" t="s">
        <v>42</v>
      </c>
      <c r="AN3019" s="5" t="s">
        <v>42</v>
      </c>
    </row>
    <row r="3020" spans="1:40" x14ac:dyDescent="0.3">
      <c r="A3020" s="4" t="s">
        <v>3069</v>
      </c>
      <c r="B3020" s="2">
        <v>7729485</v>
      </c>
      <c r="C3020" s="1" t="s">
        <v>41</v>
      </c>
      <c r="D3020" s="5">
        <v>53.138385</v>
      </c>
      <c r="E3020" s="6">
        <v>-123.730615</v>
      </c>
      <c r="F3020" s="6" t="s">
        <v>42</v>
      </c>
      <c r="G3020" s="5">
        <v>-0.81</v>
      </c>
      <c r="H3020" s="5" t="s">
        <v>799</v>
      </c>
      <c r="I3020" s="5">
        <v>-0.81</v>
      </c>
      <c r="J3020" s="5" t="s">
        <v>799</v>
      </c>
      <c r="K3020" s="5">
        <v>0.30369290999999998</v>
      </c>
      <c r="L3020" s="5">
        <v>0.30369290999999998</v>
      </c>
      <c r="M3020" s="5" t="s">
        <v>799</v>
      </c>
      <c r="N3020" s="5" t="s">
        <v>42</v>
      </c>
      <c r="O3020" s="5" t="s">
        <v>42</v>
      </c>
      <c r="P3020" s="5" t="s">
        <v>799</v>
      </c>
      <c r="Q3020" s="5">
        <v>1.4107909999999999</v>
      </c>
      <c r="R3020" s="5">
        <v>1.4107909999999999</v>
      </c>
      <c r="S3020" s="1" t="s">
        <v>49</v>
      </c>
      <c r="T3020" s="7">
        <v>51133</v>
      </c>
      <c r="U3020" s="7">
        <v>131830</v>
      </c>
      <c r="V3020" s="7">
        <v>7600</v>
      </c>
      <c r="W3020" s="7">
        <v>135</v>
      </c>
      <c r="X3020" s="7">
        <v>66524</v>
      </c>
      <c r="Y3020" s="7">
        <v>68683</v>
      </c>
      <c r="Z3020" s="7">
        <v>97859</v>
      </c>
      <c r="AA3020" s="7">
        <v>51133</v>
      </c>
      <c r="AB3020" s="5">
        <v>-156.59200000000001</v>
      </c>
      <c r="AC3020" s="5">
        <v>-86.882999999999996</v>
      </c>
      <c r="AD3020" s="5">
        <v>-223.482</v>
      </c>
      <c r="AE3020" s="5">
        <v>-135.65299999999999</v>
      </c>
      <c r="AF3020" s="7">
        <v>42510708</v>
      </c>
      <c r="AG3020" s="7">
        <v>42445533</v>
      </c>
      <c r="AH3020" s="7">
        <v>42129251</v>
      </c>
      <c r="AI3020" s="5">
        <v>33.24</v>
      </c>
      <c r="AJ3020" s="7">
        <v>57</v>
      </c>
      <c r="AK3020" s="7">
        <v>14128656</v>
      </c>
      <c r="AL3020" s="6">
        <v>17.660820000000001</v>
      </c>
      <c r="AM3020" s="7">
        <v>22413457</v>
      </c>
      <c r="AN3020" s="8">
        <v>52.724260000000001</v>
      </c>
    </row>
    <row r="3021" spans="1:40" x14ac:dyDescent="0.3">
      <c r="A3021" s="4" t="s">
        <v>3070</v>
      </c>
      <c r="B3021" s="2">
        <v>5307976</v>
      </c>
      <c r="C3021" s="1" t="s">
        <v>54</v>
      </c>
      <c r="D3021" s="5">
        <v>77.352092080000006</v>
      </c>
      <c r="E3021" s="6">
        <v>186.638092</v>
      </c>
      <c r="F3021" s="6" t="s">
        <v>42</v>
      </c>
      <c r="G3021" s="5">
        <v>-1.0649999999999999</v>
      </c>
      <c r="H3021" s="5" t="s">
        <v>799</v>
      </c>
      <c r="I3021" s="5">
        <v>-1.0649999999999999</v>
      </c>
      <c r="J3021" s="5" t="s">
        <v>799</v>
      </c>
      <c r="K3021" s="5" t="s">
        <v>799</v>
      </c>
      <c r="L3021" s="5">
        <v>1.0681399600000001</v>
      </c>
      <c r="M3021" s="5" t="s">
        <v>799</v>
      </c>
      <c r="N3021" s="5" t="s">
        <v>42</v>
      </c>
      <c r="O3021" s="5" t="s">
        <v>42</v>
      </c>
      <c r="P3021" s="5">
        <v>1.109073</v>
      </c>
      <c r="Q3021" s="5" t="s">
        <v>799</v>
      </c>
      <c r="R3021" s="5">
        <v>-4.4683400000000004</v>
      </c>
      <c r="S3021" s="1" t="s">
        <v>49</v>
      </c>
      <c r="T3021" s="7">
        <v>189698</v>
      </c>
      <c r="U3021" s="7">
        <v>209023</v>
      </c>
      <c r="V3021" s="7">
        <v>112408</v>
      </c>
      <c r="W3021" s="7">
        <v>16470</v>
      </c>
      <c r="X3021" s="7">
        <v>168283</v>
      </c>
      <c r="Y3021" s="7">
        <v>174628</v>
      </c>
      <c r="Z3021" s="7">
        <v>188982</v>
      </c>
      <c r="AA3021" s="7">
        <v>189698</v>
      </c>
      <c r="AB3021" s="8">
        <v>11.109</v>
      </c>
      <c r="AC3021" s="8">
        <v>11.263999999999999</v>
      </c>
      <c r="AD3021" s="5">
        <v>-55.107999999999997</v>
      </c>
      <c r="AE3021" s="5">
        <v>-35.566000000000003</v>
      </c>
      <c r="AF3021" s="7">
        <v>33310040</v>
      </c>
      <c r="AG3021" s="7">
        <v>33196705</v>
      </c>
      <c r="AH3021" s="7">
        <v>32364248</v>
      </c>
      <c r="AI3021" s="5">
        <v>28.89</v>
      </c>
      <c r="AJ3021" s="7">
        <v>110</v>
      </c>
      <c r="AK3021" s="7">
        <v>9631607</v>
      </c>
      <c r="AL3021" s="6">
        <v>22.345327999999999</v>
      </c>
      <c r="AM3021" s="7">
        <v>22087492</v>
      </c>
      <c r="AN3021" s="5">
        <v>66.246409999999997</v>
      </c>
    </row>
    <row r="3022" spans="1:40" x14ac:dyDescent="0.3">
      <c r="A3022" s="4" t="s">
        <v>3071</v>
      </c>
      <c r="B3022" s="2">
        <v>4431871</v>
      </c>
      <c r="C3022" s="1" t="s">
        <v>54</v>
      </c>
      <c r="D3022" s="5">
        <v>133.08280336000001</v>
      </c>
      <c r="E3022" s="6" t="s">
        <v>42</v>
      </c>
      <c r="F3022" s="6">
        <v>655.741803</v>
      </c>
      <c r="G3022" s="5">
        <v>-0.18</v>
      </c>
      <c r="H3022" s="5" t="s">
        <v>799</v>
      </c>
      <c r="I3022" s="5">
        <v>-0.18</v>
      </c>
      <c r="J3022" s="5" t="s">
        <v>799</v>
      </c>
      <c r="K3022" s="5">
        <v>0.53552919326262705</v>
      </c>
      <c r="L3022" s="5">
        <v>0.53552919326262705</v>
      </c>
      <c r="M3022" s="5" t="s">
        <v>799</v>
      </c>
      <c r="N3022" s="5" t="s">
        <v>42</v>
      </c>
      <c r="O3022" s="5" t="s">
        <v>42</v>
      </c>
      <c r="P3022" s="5" t="s">
        <v>42</v>
      </c>
      <c r="Q3022" s="5" t="s">
        <v>42</v>
      </c>
      <c r="R3022" s="5" t="s">
        <v>799</v>
      </c>
      <c r="S3022" s="1" t="s">
        <v>49</v>
      </c>
      <c r="T3022" s="7">
        <v>1987</v>
      </c>
      <c r="U3022" s="7">
        <v>20483</v>
      </c>
      <c r="V3022" s="7">
        <v>58710</v>
      </c>
      <c r="W3022" s="7">
        <v>50045</v>
      </c>
      <c r="X3022" s="7">
        <v>-61451</v>
      </c>
      <c r="Y3022" s="7">
        <v>-56951</v>
      </c>
      <c r="Z3022" s="7">
        <v>-43995</v>
      </c>
      <c r="AA3022" s="7">
        <v>1987</v>
      </c>
      <c r="AB3022" s="5">
        <v>137.607</v>
      </c>
      <c r="AC3022" s="5">
        <v>106.005</v>
      </c>
      <c r="AD3022" s="5" t="s">
        <v>42</v>
      </c>
      <c r="AE3022" s="5" t="s">
        <v>42</v>
      </c>
      <c r="AF3022" s="7">
        <v>44978969</v>
      </c>
      <c r="AG3022" s="7">
        <v>45605549</v>
      </c>
      <c r="AH3022" s="7">
        <v>25808681</v>
      </c>
      <c r="AI3022" s="5">
        <v>43.34</v>
      </c>
      <c r="AJ3022" s="7">
        <v>71</v>
      </c>
      <c r="AK3022" s="7">
        <v>19683556</v>
      </c>
      <c r="AL3022" s="6">
        <v>57.672818999999997</v>
      </c>
      <c r="AM3022" s="7">
        <v>31618228</v>
      </c>
      <c r="AN3022" s="5">
        <v>69.611859999999993</v>
      </c>
    </row>
    <row r="3023" spans="1:40" x14ac:dyDescent="0.3">
      <c r="A3023" s="4" t="s">
        <v>3072</v>
      </c>
      <c r="B3023" s="2">
        <v>4346157</v>
      </c>
      <c r="C3023" s="1" t="s">
        <v>54</v>
      </c>
      <c r="D3023" s="5">
        <v>142.75745211</v>
      </c>
      <c r="E3023" s="6" t="s">
        <v>42</v>
      </c>
      <c r="F3023" s="6">
        <v>1159.7704520000002</v>
      </c>
      <c r="G3023" s="5">
        <v>9.7000000000000003E-2</v>
      </c>
      <c r="H3023" s="5">
        <v>7.8</v>
      </c>
      <c r="I3023" s="5">
        <v>9.7000000000000003E-2</v>
      </c>
      <c r="J3023" s="5">
        <v>7.8</v>
      </c>
      <c r="K3023" s="5">
        <v>0.77990358715070007</v>
      </c>
      <c r="L3023" s="5">
        <v>0.77990358715070007</v>
      </c>
      <c r="M3023" s="5">
        <v>5.6382303482045701</v>
      </c>
      <c r="N3023" s="5" t="s">
        <v>42</v>
      </c>
      <c r="O3023" s="5" t="s">
        <v>42</v>
      </c>
      <c r="P3023" s="5" t="s">
        <v>42</v>
      </c>
      <c r="Q3023" s="5" t="s">
        <v>42</v>
      </c>
      <c r="R3023" s="5">
        <v>10.5409720709839</v>
      </c>
      <c r="S3023" s="1" t="s">
        <v>49</v>
      </c>
      <c r="T3023" s="7">
        <v>34498</v>
      </c>
      <c r="U3023" s="7">
        <v>24466</v>
      </c>
      <c r="V3023" s="7">
        <v>20710</v>
      </c>
      <c r="W3023" s="7">
        <v>17360</v>
      </c>
      <c r="X3023" s="7">
        <v>41143</v>
      </c>
      <c r="Y3023" s="7">
        <v>41261</v>
      </c>
      <c r="Z3023" s="7">
        <v>39285</v>
      </c>
      <c r="AA3023" s="7">
        <v>34498</v>
      </c>
      <c r="AB3023" s="8">
        <v>100</v>
      </c>
      <c r="AC3023" s="8">
        <v>100</v>
      </c>
      <c r="AD3023" s="5" t="s">
        <v>42</v>
      </c>
      <c r="AE3023" s="5" t="s">
        <v>42</v>
      </c>
      <c r="AF3023" s="7">
        <v>52292107</v>
      </c>
      <c r="AG3023" s="7">
        <v>52275230</v>
      </c>
      <c r="AH3023" s="7">
        <v>52231152</v>
      </c>
      <c r="AI3023" s="5">
        <v>40.409999999999997</v>
      </c>
      <c r="AJ3023" s="7">
        <v>53</v>
      </c>
      <c r="AK3023" s="7">
        <v>21130152</v>
      </c>
      <c r="AL3023" s="6">
        <v>57.685313999999998</v>
      </c>
      <c r="AM3023" s="7">
        <v>27377634</v>
      </c>
      <c r="AN3023" s="5">
        <v>52.35519</v>
      </c>
    </row>
    <row r="3024" spans="1:40" x14ac:dyDescent="0.3">
      <c r="A3024" s="4" t="s">
        <v>3073</v>
      </c>
      <c r="B3024" s="2">
        <v>4977240</v>
      </c>
      <c r="C3024" s="1" t="s">
        <v>41</v>
      </c>
      <c r="D3024" s="5">
        <v>128.74602952999999</v>
      </c>
      <c r="E3024" s="6">
        <v>92.136028999999994</v>
      </c>
      <c r="F3024" s="6" t="s">
        <v>42</v>
      </c>
      <c r="G3024" s="5">
        <v>-1.0069999999999999</v>
      </c>
      <c r="H3024" s="5" t="s">
        <v>799</v>
      </c>
      <c r="I3024" s="5">
        <v>-1.0069999999999999</v>
      </c>
      <c r="J3024" s="5" t="s">
        <v>799</v>
      </c>
      <c r="K3024" s="5">
        <v>0.97357039999999995</v>
      </c>
      <c r="L3024" s="5">
        <v>0.95638217999999997</v>
      </c>
      <c r="M3024" s="5" t="s">
        <v>799</v>
      </c>
      <c r="N3024" s="5" t="s">
        <v>42</v>
      </c>
      <c r="O3024" s="5" t="s">
        <v>42</v>
      </c>
      <c r="P3024" s="5">
        <v>0.67947900000000006</v>
      </c>
      <c r="Q3024" s="5">
        <v>3.6798479999999998</v>
      </c>
      <c r="R3024" s="5">
        <v>3.6798479999999998</v>
      </c>
      <c r="S3024" s="1" t="s">
        <v>43</v>
      </c>
      <c r="T3024" s="7">
        <v>135598</v>
      </c>
      <c r="U3024" s="7">
        <v>124509</v>
      </c>
      <c r="V3024" s="7">
        <v>89253</v>
      </c>
      <c r="W3024" s="7">
        <v>94864</v>
      </c>
      <c r="X3024" s="7">
        <v>135598</v>
      </c>
      <c r="Y3024" s="7">
        <v>129475</v>
      </c>
      <c r="Z3024" s="7">
        <v>136332</v>
      </c>
      <c r="AA3024" s="7">
        <v>143432</v>
      </c>
      <c r="AB3024" s="5">
        <v>38.771000000000001</v>
      </c>
      <c r="AC3024" s="5">
        <v>38.771000000000001</v>
      </c>
      <c r="AD3024" s="5">
        <v>18.173999999999999</v>
      </c>
      <c r="AE3024" s="5">
        <v>18.173999999999999</v>
      </c>
      <c r="AF3024" s="7">
        <v>12709381</v>
      </c>
      <c r="AG3024" s="7">
        <v>13070615</v>
      </c>
      <c r="AH3024" s="7">
        <v>13188489</v>
      </c>
      <c r="AI3024" s="5">
        <v>66.44</v>
      </c>
      <c r="AJ3024" s="7">
        <v>84</v>
      </c>
      <c r="AK3024" s="7">
        <v>8443827</v>
      </c>
      <c r="AL3024" s="6">
        <v>85.535966999999999</v>
      </c>
      <c r="AM3024" s="7">
        <v>11681014</v>
      </c>
      <c r="AN3024" s="8">
        <v>91.908600000000007</v>
      </c>
    </row>
    <row r="3025" spans="1:40" x14ac:dyDescent="0.3">
      <c r="A3025" s="4" t="s">
        <v>3074</v>
      </c>
      <c r="B3025" s="2">
        <v>5069796</v>
      </c>
      <c r="C3025" s="1" t="s">
        <v>41</v>
      </c>
      <c r="D3025" s="5">
        <v>105.1396115</v>
      </c>
      <c r="E3025" s="6">
        <v>-123.76738899999999</v>
      </c>
      <c r="F3025" s="6" t="s">
        <v>42</v>
      </c>
      <c r="G3025" s="5">
        <v>-0.495</v>
      </c>
      <c r="H3025" s="5" t="s">
        <v>799</v>
      </c>
      <c r="I3025" s="5">
        <v>-0.495</v>
      </c>
      <c r="J3025" s="5" t="s">
        <v>799</v>
      </c>
      <c r="K3025" s="5">
        <v>0.48409405</v>
      </c>
      <c r="L3025" s="5">
        <v>0.48409405</v>
      </c>
      <c r="M3025" s="5" t="s">
        <v>799</v>
      </c>
      <c r="N3025" s="5" t="s">
        <v>42</v>
      </c>
      <c r="O3025" s="5" t="s">
        <v>42</v>
      </c>
      <c r="P3025" s="5" t="s">
        <v>42</v>
      </c>
      <c r="Q3025" s="5">
        <v>1.336206</v>
      </c>
      <c r="R3025" s="5">
        <v>1.336206</v>
      </c>
      <c r="S3025" s="1" t="s">
        <v>49</v>
      </c>
      <c r="T3025" s="7" t="s">
        <v>42</v>
      </c>
      <c r="U3025" s="7" t="s">
        <v>42</v>
      </c>
      <c r="V3025" s="7" t="s">
        <v>42</v>
      </c>
      <c r="W3025" s="7">
        <v>1436</v>
      </c>
      <c r="X3025" s="7" t="s">
        <v>42</v>
      </c>
      <c r="Y3025" s="7" t="s">
        <v>42</v>
      </c>
      <c r="Z3025" s="7" t="s">
        <v>42</v>
      </c>
      <c r="AA3025" s="7" t="s">
        <v>42</v>
      </c>
      <c r="AB3025" s="5" t="s">
        <v>42</v>
      </c>
      <c r="AC3025" s="5" t="s">
        <v>42</v>
      </c>
      <c r="AD3025" s="5" t="s">
        <v>42</v>
      </c>
      <c r="AE3025" s="5" t="s">
        <v>42</v>
      </c>
      <c r="AF3025" s="7">
        <v>60079778</v>
      </c>
      <c r="AG3025" s="7">
        <v>60079778</v>
      </c>
      <c r="AH3025" s="7">
        <v>57910461</v>
      </c>
      <c r="AI3025" s="5">
        <v>49.18</v>
      </c>
      <c r="AJ3025" s="7">
        <v>96</v>
      </c>
      <c r="AK3025" s="7">
        <v>29549647</v>
      </c>
      <c r="AL3025" s="6">
        <v>51.711882000000003</v>
      </c>
      <c r="AM3025" s="7">
        <v>32418080</v>
      </c>
      <c r="AN3025" s="5">
        <v>53.958390000000001</v>
      </c>
    </row>
    <row r="3026" spans="1:40" x14ac:dyDescent="0.3">
      <c r="A3026" s="4" t="s">
        <v>3075</v>
      </c>
      <c r="B3026" s="2">
        <v>5730786</v>
      </c>
      <c r="C3026" s="1" t="s">
        <v>54</v>
      </c>
      <c r="D3026" s="5">
        <v>134.838043145</v>
      </c>
      <c r="E3026" s="6">
        <v>248.71228300000001</v>
      </c>
      <c r="F3026" s="6" t="s">
        <v>42</v>
      </c>
      <c r="G3026" s="5">
        <v>0.40500000000000003</v>
      </c>
      <c r="H3026" s="5">
        <v>7.8030299999999997</v>
      </c>
      <c r="I3026" s="5">
        <v>0.40500000000000003</v>
      </c>
      <c r="J3026" s="5">
        <v>7.8030299999999997</v>
      </c>
      <c r="K3026" s="5">
        <v>0.97771358000000008</v>
      </c>
      <c r="L3026" s="5">
        <v>0.97771358000000008</v>
      </c>
      <c r="M3026" s="5" t="s">
        <v>799</v>
      </c>
      <c r="N3026" s="5" t="s">
        <v>42</v>
      </c>
      <c r="O3026" s="5" t="s">
        <v>42</v>
      </c>
      <c r="P3026" s="5">
        <v>10.353787000000001</v>
      </c>
      <c r="Q3026" s="5" t="s">
        <v>42</v>
      </c>
      <c r="R3026" s="5" t="s">
        <v>42</v>
      </c>
      <c r="S3026" s="1" t="s">
        <v>49</v>
      </c>
      <c r="T3026" s="7">
        <v>22094.223000000002</v>
      </c>
      <c r="U3026" s="7">
        <v>16615.010999999999</v>
      </c>
      <c r="V3026" s="7">
        <v>13491.637000000001</v>
      </c>
      <c r="W3026" s="7">
        <v>17386.831999999999</v>
      </c>
      <c r="X3026" s="7">
        <v>24021.383000000002</v>
      </c>
      <c r="Y3026" s="7">
        <v>23057.803</v>
      </c>
      <c r="Z3026" s="7">
        <v>22094.223000000002</v>
      </c>
      <c r="AA3026" s="7">
        <v>20768.199000000001</v>
      </c>
      <c r="AB3026" s="8">
        <v>100</v>
      </c>
      <c r="AC3026" s="8">
        <v>100</v>
      </c>
      <c r="AD3026" s="5" t="s">
        <v>42</v>
      </c>
      <c r="AE3026" s="5" t="s">
        <v>42</v>
      </c>
      <c r="AF3026" s="7">
        <v>11383541</v>
      </c>
      <c r="AG3026" s="7">
        <v>11383541</v>
      </c>
      <c r="AH3026" s="7">
        <v>11383541</v>
      </c>
      <c r="AI3026" s="5">
        <v>26.61</v>
      </c>
      <c r="AJ3026" s="7">
        <v>50</v>
      </c>
      <c r="AK3026" s="7">
        <v>3029027</v>
      </c>
      <c r="AL3026" s="6">
        <v>35.878824000000002</v>
      </c>
      <c r="AM3026" s="7" t="s">
        <v>42</v>
      </c>
      <c r="AN3026" s="5" t="s">
        <v>42</v>
      </c>
    </row>
    <row r="3027" spans="1:40" x14ac:dyDescent="0.3">
      <c r="A3027" s="4" t="s">
        <v>3076</v>
      </c>
      <c r="B3027" s="2">
        <v>4987824</v>
      </c>
      <c r="C3027" s="1" t="s">
        <v>41</v>
      </c>
      <c r="D3027" s="5">
        <v>149.62461525000001</v>
      </c>
      <c r="E3027" s="6">
        <v>177.11264499999999</v>
      </c>
      <c r="F3027" s="6" t="s">
        <v>42</v>
      </c>
      <c r="G3027" s="5">
        <v>0.18</v>
      </c>
      <c r="H3027" s="5">
        <v>21.375</v>
      </c>
      <c r="I3027" s="5">
        <v>0.18</v>
      </c>
      <c r="J3027" s="5">
        <v>21.375</v>
      </c>
      <c r="K3027" s="5">
        <v>10.363636360000001</v>
      </c>
      <c r="L3027" s="5">
        <v>3.2034469799999998</v>
      </c>
      <c r="M3027" s="5" t="s">
        <v>42</v>
      </c>
      <c r="N3027" s="5" t="s">
        <v>42</v>
      </c>
      <c r="O3027" s="5" t="s">
        <v>42</v>
      </c>
      <c r="P3027" s="5">
        <v>3.7525439999999999</v>
      </c>
      <c r="Q3027" s="5">
        <v>15.297547</v>
      </c>
      <c r="R3027" s="5">
        <v>15.297547</v>
      </c>
      <c r="S3027" s="1" t="s">
        <v>43</v>
      </c>
      <c r="T3027" s="7">
        <v>47198.02</v>
      </c>
      <c r="U3027" s="7">
        <v>34808.512999999999</v>
      </c>
      <c r="V3027" s="7">
        <v>27740.695</v>
      </c>
      <c r="W3027" s="7">
        <v>23044.795999999998</v>
      </c>
      <c r="X3027" s="7">
        <v>47198.02</v>
      </c>
      <c r="Y3027" s="7">
        <v>44805.81</v>
      </c>
      <c r="Z3027" s="7">
        <v>40999.383000000002</v>
      </c>
      <c r="AA3027" s="7">
        <v>37600.32</v>
      </c>
      <c r="AB3027" s="5">
        <v>54.904000000000003</v>
      </c>
      <c r="AC3027" s="5">
        <v>54.904000000000003</v>
      </c>
      <c r="AD3027" s="8">
        <v>24.53</v>
      </c>
      <c r="AE3027" s="8">
        <v>24.53</v>
      </c>
      <c r="AF3027" s="7">
        <v>17471548</v>
      </c>
      <c r="AG3027" s="7">
        <v>17493705</v>
      </c>
      <c r="AH3027" s="7">
        <v>17446990</v>
      </c>
      <c r="AI3027" s="5">
        <v>22.94</v>
      </c>
      <c r="AJ3027" s="7">
        <v>46</v>
      </c>
      <c r="AK3027" s="7">
        <v>4013776</v>
      </c>
      <c r="AL3027" s="6">
        <v>34.317784000000003</v>
      </c>
      <c r="AM3027" s="7">
        <v>9884501</v>
      </c>
      <c r="AN3027" s="5">
        <v>56.48301</v>
      </c>
    </row>
    <row r="3028" spans="1:40" x14ac:dyDescent="0.3">
      <c r="A3028" s="4" t="s">
        <v>3077</v>
      </c>
      <c r="B3028" s="2">
        <v>7707173</v>
      </c>
      <c r="C3028" s="1" t="s">
        <v>54</v>
      </c>
      <c r="D3028" s="5">
        <v>82.335515920000006</v>
      </c>
      <c r="E3028" s="6">
        <v>296.24651499999999</v>
      </c>
      <c r="F3028" s="6" t="s">
        <v>42</v>
      </c>
      <c r="G3028" s="5">
        <v>-0.49299999999999999</v>
      </c>
      <c r="H3028" s="5" t="s">
        <v>799</v>
      </c>
      <c r="I3028" s="5">
        <v>-0.49299999999999999</v>
      </c>
      <c r="J3028" s="5" t="s">
        <v>799</v>
      </c>
      <c r="K3028" s="5">
        <v>1.2727272700000001</v>
      </c>
      <c r="L3028" s="5">
        <v>1.2727272700000001</v>
      </c>
      <c r="M3028" s="5" t="s">
        <v>799</v>
      </c>
      <c r="N3028" s="5" t="s">
        <v>42</v>
      </c>
      <c r="O3028" s="5" t="s">
        <v>42</v>
      </c>
      <c r="P3028" s="5">
        <v>0.30075600000000002</v>
      </c>
      <c r="Q3028" s="5" t="s">
        <v>799</v>
      </c>
      <c r="R3028" s="5">
        <v>-7.4273309999999997</v>
      </c>
      <c r="S3028" s="1" t="s">
        <v>49</v>
      </c>
      <c r="T3028" s="7">
        <v>1314412</v>
      </c>
      <c r="U3028" s="7">
        <v>3952314</v>
      </c>
      <c r="V3028" s="7">
        <v>2070446</v>
      </c>
      <c r="W3028" s="7">
        <v>1064257</v>
      </c>
      <c r="X3028" s="7">
        <v>985005</v>
      </c>
      <c r="Y3028" s="7">
        <v>1011166</v>
      </c>
      <c r="Z3028" s="7">
        <v>990191</v>
      </c>
      <c r="AA3028" s="7">
        <v>1314412</v>
      </c>
      <c r="AB3028" s="8">
        <v>5.3390000000000004</v>
      </c>
      <c r="AC3028" s="8">
        <v>7.9489999999999998</v>
      </c>
      <c r="AD3028" s="5">
        <v>-7.8879999999999999</v>
      </c>
      <c r="AE3028" s="5">
        <v>-4.3639999999999999</v>
      </c>
      <c r="AF3028" s="7">
        <v>27361414</v>
      </c>
      <c r="AG3028" s="7">
        <v>27329264</v>
      </c>
      <c r="AH3028" s="7">
        <v>27232918</v>
      </c>
      <c r="AI3028" s="5">
        <v>36.49</v>
      </c>
      <c r="AJ3028" s="7">
        <v>63</v>
      </c>
      <c r="AK3028" s="7">
        <v>9982822</v>
      </c>
      <c r="AL3028" s="6">
        <v>30.048293999999999</v>
      </c>
      <c r="AM3028" s="7">
        <v>15867824</v>
      </c>
      <c r="AN3028" s="5">
        <v>58.009169999999997</v>
      </c>
    </row>
    <row r="3029" spans="1:40" x14ac:dyDescent="0.3">
      <c r="A3029" s="4" t="s">
        <v>3078</v>
      </c>
      <c r="B3029" s="2">
        <v>4227814</v>
      </c>
      <c r="C3029" s="1" t="s">
        <v>54</v>
      </c>
      <c r="D3029" s="5">
        <v>120.30610892999999</v>
      </c>
      <c r="E3029" s="6">
        <v>274.32710800000001</v>
      </c>
      <c r="F3029" s="6" t="s">
        <v>42</v>
      </c>
      <c r="G3029" s="5">
        <v>-0.43</v>
      </c>
      <c r="H3029" s="5" t="s">
        <v>799</v>
      </c>
      <c r="I3029" s="5">
        <v>-0.43</v>
      </c>
      <c r="J3029" s="5" t="s">
        <v>799</v>
      </c>
      <c r="K3029" s="5">
        <v>1.0524927499999999</v>
      </c>
      <c r="L3029" s="5">
        <v>1.0524927499999999</v>
      </c>
      <c r="M3029" s="5" t="s">
        <v>799</v>
      </c>
      <c r="N3029" s="5" t="s">
        <v>42</v>
      </c>
      <c r="O3029" s="5" t="s">
        <v>42</v>
      </c>
      <c r="P3029" s="5">
        <v>0.46091100000000002</v>
      </c>
      <c r="Q3029" s="5">
        <v>3.8525839999999998</v>
      </c>
      <c r="R3029" s="5">
        <v>3.8525839999999998</v>
      </c>
      <c r="S3029" s="1" t="s">
        <v>45</v>
      </c>
      <c r="T3029" s="7">
        <v>623083</v>
      </c>
      <c r="U3029" s="7">
        <v>672280</v>
      </c>
      <c r="V3029" s="7">
        <v>775694</v>
      </c>
      <c r="W3029" s="7">
        <v>531329</v>
      </c>
      <c r="X3029" s="7">
        <v>595185</v>
      </c>
      <c r="Y3029" s="7">
        <v>618218</v>
      </c>
      <c r="Z3029" s="7">
        <v>615302</v>
      </c>
      <c r="AA3029" s="7">
        <v>623083</v>
      </c>
      <c r="AB3029" s="5">
        <v>40.688000000000002</v>
      </c>
      <c r="AC3029" s="5">
        <v>40.970999999999997</v>
      </c>
      <c r="AD3029" s="5">
        <v>-2.3620000000000001</v>
      </c>
      <c r="AE3029" s="8">
        <v>-2.78</v>
      </c>
      <c r="AF3029" s="7">
        <v>30152000</v>
      </c>
      <c r="AG3029" s="7">
        <v>30152000</v>
      </c>
      <c r="AH3029" s="7">
        <v>29974000</v>
      </c>
      <c r="AI3029" s="8">
        <v>32.1</v>
      </c>
      <c r="AJ3029" s="7">
        <v>88</v>
      </c>
      <c r="AK3029" s="7">
        <v>9677974</v>
      </c>
      <c r="AL3029" s="6">
        <v>38.615116</v>
      </c>
      <c r="AM3029" s="7">
        <v>9968952</v>
      </c>
      <c r="AN3029" s="5">
        <v>33.062429999999999</v>
      </c>
    </row>
    <row r="3030" spans="1:40" x14ac:dyDescent="0.3">
      <c r="A3030" s="4" t="s">
        <v>3079</v>
      </c>
      <c r="B3030" s="2">
        <v>4911032</v>
      </c>
      <c r="C3030" s="1" t="s">
        <v>41</v>
      </c>
      <c r="D3030" s="5">
        <v>102.0137466</v>
      </c>
      <c r="E3030" s="6">
        <v>296.72974599999998</v>
      </c>
      <c r="F3030" s="6" t="s">
        <v>42</v>
      </c>
      <c r="G3030" s="5">
        <v>-0.85299999999999998</v>
      </c>
      <c r="H3030" s="5" t="s">
        <v>799</v>
      </c>
      <c r="I3030" s="5">
        <v>-0.85299999999999998</v>
      </c>
      <c r="J3030" s="5" t="s">
        <v>799</v>
      </c>
      <c r="K3030" s="5">
        <v>0.57289608999999997</v>
      </c>
      <c r="L3030" s="5">
        <v>0.54215741000000006</v>
      </c>
      <c r="M3030" s="5" t="s">
        <v>799</v>
      </c>
      <c r="N3030" s="5" t="s">
        <v>42</v>
      </c>
      <c r="O3030" s="5" t="s">
        <v>42</v>
      </c>
      <c r="P3030" s="5">
        <v>0.47027400000000003</v>
      </c>
      <c r="Q3030" s="5">
        <v>6.1197790000000003</v>
      </c>
      <c r="R3030" s="5">
        <v>6.1197790000000003</v>
      </c>
      <c r="S3030" s="1" t="s">
        <v>45</v>
      </c>
      <c r="T3030" s="7">
        <v>646681</v>
      </c>
      <c r="U3030" s="7">
        <v>653307</v>
      </c>
      <c r="V3030" s="7">
        <v>698584</v>
      </c>
      <c r="W3030" s="7">
        <v>638783</v>
      </c>
      <c r="X3030" s="7">
        <v>630972</v>
      </c>
      <c r="Y3030" s="7">
        <v>642126</v>
      </c>
      <c r="Z3030" s="7">
        <v>639606</v>
      </c>
      <c r="AA3030" s="7">
        <v>646681</v>
      </c>
      <c r="AB3030" s="5">
        <v>50.252000000000002</v>
      </c>
      <c r="AC3030" s="5">
        <v>50.789000000000001</v>
      </c>
      <c r="AD3030" s="8">
        <v>3.4079999999999999</v>
      </c>
      <c r="AE3030" s="8">
        <v>2.2280000000000002</v>
      </c>
      <c r="AF3030" s="7">
        <v>35171200</v>
      </c>
      <c r="AG3030" s="7">
        <v>35079200</v>
      </c>
      <c r="AH3030" s="7">
        <v>34474000</v>
      </c>
      <c r="AI3030" s="5">
        <v>18.59</v>
      </c>
      <c r="AJ3030" s="7">
        <v>75</v>
      </c>
      <c r="AK3030" s="7">
        <v>6539644</v>
      </c>
      <c r="AL3030" s="6">
        <v>18.964967000000001</v>
      </c>
      <c r="AM3030" s="7">
        <v>11179554</v>
      </c>
      <c r="AN3030" s="5">
        <v>31.780719999999999</v>
      </c>
    </row>
    <row r="3031" spans="1:40" x14ac:dyDescent="0.3">
      <c r="A3031" s="4" t="s">
        <v>3080</v>
      </c>
      <c r="B3031" s="2">
        <v>4004286</v>
      </c>
      <c r="C3031" s="1" t="s">
        <v>41</v>
      </c>
      <c r="D3031" s="5">
        <v>121.89574745</v>
      </c>
      <c r="E3031" s="6">
        <v>169.54674700000001</v>
      </c>
      <c r="F3031" s="6" t="s">
        <v>42</v>
      </c>
      <c r="G3031" s="5">
        <v>-0.52</v>
      </c>
      <c r="H3031" s="5" t="s">
        <v>799</v>
      </c>
      <c r="I3031" s="5">
        <v>-0.52</v>
      </c>
      <c r="J3031" s="5" t="s">
        <v>799</v>
      </c>
      <c r="K3031" s="5">
        <v>0.80201517</v>
      </c>
      <c r="L3031" s="5">
        <v>0.73303693999999997</v>
      </c>
      <c r="M3031" s="5" t="s">
        <v>799</v>
      </c>
      <c r="N3031" s="5" t="s">
        <v>42</v>
      </c>
      <c r="O3031" s="5" t="s">
        <v>42</v>
      </c>
      <c r="P3031" s="5">
        <v>0.498249</v>
      </c>
      <c r="Q3031" s="5">
        <v>7.0732160000000004</v>
      </c>
      <c r="R3031" s="5">
        <v>7.0732160000000004</v>
      </c>
      <c r="S3031" s="1" t="s">
        <v>82</v>
      </c>
      <c r="T3031" s="7">
        <v>390136</v>
      </c>
      <c r="U3031" s="7">
        <v>485601</v>
      </c>
      <c r="V3031" s="7">
        <v>430886</v>
      </c>
      <c r="W3031" s="7">
        <v>337672</v>
      </c>
      <c r="X3031" s="7">
        <v>340285</v>
      </c>
      <c r="Y3031" s="7">
        <v>351883</v>
      </c>
      <c r="Z3031" s="7">
        <v>368992</v>
      </c>
      <c r="AA3031" s="7">
        <v>390136</v>
      </c>
      <c r="AB3031" s="5">
        <v>52.927</v>
      </c>
      <c r="AC3031" s="5">
        <v>53.817999999999998</v>
      </c>
      <c r="AD3031" s="8">
        <v>2.7949999999999999</v>
      </c>
      <c r="AE3031" s="5">
        <v>8.3000000000000004E-2</v>
      </c>
      <c r="AF3031" s="7">
        <v>8734628</v>
      </c>
      <c r="AG3031" s="7">
        <v>8761332</v>
      </c>
      <c r="AH3031" s="7">
        <v>8759765</v>
      </c>
      <c r="AI3031" s="8">
        <v>58.1</v>
      </c>
      <c r="AJ3031" s="7">
        <v>60</v>
      </c>
      <c r="AK3031" s="7">
        <v>5113705</v>
      </c>
      <c r="AL3031" s="6">
        <v>70.824814000000003</v>
      </c>
      <c r="AM3031" s="7">
        <v>8113737</v>
      </c>
      <c r="AN3031" s="5">
        <v>92.18965</v>
      </c>
    </row>
    <row r="3032" spans="1:40" x14ac:dyDescent="0.3">
      <c r="A3032" s="4" t="s">
        <v>3081</v>
      </c>
      <c r="B3032" s="2">
        <v>5721410</v>
      </c>
      <c r="C3032" s="1" t="s">
        <v>54</v>
      </c>
      <c r="D3032" s="5">
        <v>129.7429569</v>
      </c>
      <c r="E3032" s="6">
        <v>221.025486</v>
      </c>
      <c r="F3032" s="6" t="s">
        <v>42</v>
      </c>
      <c r="G3032" s="5" t="s">
        <v>42</v>
      </c>
      <c r="H3032" s="5">
        <v>6.8596060000000003</v>
      </c>
      <c r="I3032" s="5" t="s">
        <v>42</v>
      </c>
      <c r="J3032" s="5">
        <v>6.8596060000000003</v>
      </c>
      <c r="K3032" s="5">
        <v>1.01651611</v>
      </c>
      <c r="L3032" s="5">
        <v>1.01651611</v>
      </c>
      <c r="M3032" s="5">
        <v>23.956989</v>
      </c>
      <c r="N3032" s="5" t="s">
        <v>42</v>
      </c>
      <c r="O3032" s="5" t="s">
        <v>42</v>
      </c>
      <c r="P3032" s="5">
        <v>18.237576000000001</v>
      </c>
      <c r="Q3032" s="5" t="s">
        <v>42</v>
      </c>
      <c r="R3032" s="5" t="s">
        <v>42</v>
      </c>
      <c r="S3032" s="1" t="s">
        <v>56</v>
      </c>
      <c r="T3032" s="7">
        <v>12119.236000000001</v>
      </c>
      <c r="U3032" s="7">
        <v>10966.257</v>
      </c>
      <c r="V3032" s="7">
        <v>9834.1080000000002</v>
      </c>
      <c r="W3032" s="7">
        <v>10716.859</v>
      </c>
      <c r="X3032" s="7">
        <v>12119.236000000001</v>
      </c>
      <c r="Y3032" s="7">
        <v>10966.257</v>
      </c>
      <c r="Z3032" s="7">
        <v>10508.686</v>
      </c>
      <c r="AA3032" s="7">
        <v>10051.114</v>
      </c>
      <c r="AB3032" s="8">
        <v>100</v>
      </c>
      <c r="AC3032" s="8">
        <v>100</v>
      </c>
      <c r="AD3032" s="5" t="s">
        <v>42</v>
      </c>
      <c r="AE3032" s="5" t="s">
        <v>42</v>
      </c>
      <c r="AF3032" s="7">
        <v>11646585</v>
      </c>
      <c r="AG3032" s="7">
        <v>11646585</v>
      </c>
      <c r="AH3032" s="7">
        <v>11646585</v>
      </c>
      <c r="AI3032" s="5">
        <v>56.46</v>
      </c>
      <c r="AJ3032" s="7">
        <v>38</v>
      </c>
      <c r="AK3032" s="7">
        <v>6576025</v>
      </c>
      <c r="AL3032" s="6">
        <v>73.256917999999999</v>
      </c>
      <c r="AM3032" s="7" t="s">
        <v>42</v>
      </c>
      <c r="AN3032" s="5" t="s">
        <v>42</v>
      </c>
    </row>
    <row r="3033" spans="1:40" x14ac:dyDescent="0.3">
      <c r="A3033" s="4" t="s">
        <v>3082</v>
      </c>
      <c r="B3033" s="2">
        <v>5721547</v>
      </c>
      <c r="C3033" s="1" t="s">
        <v>54</v>
      </c>
      <c r="D3033" s="5">
        <v>128.1712076</v>
      </c>
      <c r="E3033" s="6">
        <v>127.88537700000001</v>
      </c>
      <c r="F3033" s="6" t="s">
        <v>42</v>
      </c>
      <c r="G3033" s="5">
        <v>-0.41899999999999998</v>
      </c>
      <c r="H3033" s="5" t="s">
        <v>799</v>
      </c>
      <c r="I3033" s="5">
        <v>-0.41899999999999998</v>
      </c>
      <c r="J3033" s="5" t="s">
        <v>799</v>
      </c>
      <c r="K3033" s="5">
        <v>0.79318389</v>
      </c>
      <c r="L3033" s="5">
        <v>0.79318389</v>
      </c>
      <c r="M3033" s="5" t="s">
        <v>42</v>
      </c>
      <c r="N3033" s="5" t="s">
        <v>42</v>
      </c>
      <c r="O3033" s="5" t="s">
        <v>42</v>
      </c>
      <c r="P3033" s="5">
        <v>40.069588000000003</v>
      </c>
      <c r="Q3033" s="5" t="s">
        <v>42</v>
      </c>
      <c r="R3033" s="5" t="s">
        <v>42</v>
      </c>
      <c r="S3033" s="1" t="s">
        <v>49</v>
      </c>
      <c r="T3033" s="10">
        <v>3575.05</v>
      </c>
      <c r="U3033" s="7">
        <v>3509.364</v>
      </c>
      <c r="V3033" s="7">
        <v>3371.3789999999999</v>
      </c>
      <c r="W3033" s="7">
        <v>2773.904</v>
      </c>
      <c r="X3033" s="7">
        <v>3191.5819999999999</v>
      </c>
      <c r="Y3033" s="7">
        <v>3383.3159999999998</v>
      </c>
      <c r="Z3033" s="10">
        <v>3575.05</v>
      </c>
      <c r="AA3033" s="7">
        <v>3677.6379999999999</v>
      </c>
      <c r="AB3033" s="8">
        <v>100</v>
      </c>
      <c r="AC3033" s="8">
        <v>100</v>
      </c>
      <c r="AD3033" s="5" t="s">
        <v>42</v>
      </c>
      <c r="AE3033" s="5" t="s">
        <v>42</v>
      </c>
      <c r="AF3033" s="7">
        <v>16301280</v>
      </c>
      <c r="AG3033" s="7">
        <v>16301280</v>
      </c>
      <c r="AH3033" s="7">
        <v>17104298</v>
      </c>
      <c r="AI3033" s="5">
        <v>50.55</v>
      </c>
      <c r="AJ3033" s="7">
        <v>42</v>
      </c>
      <c r="AK3033" s="7">
        <v>8240047</v>
      </c>
      <c r="AL3033" s="6">
        <v>64.437167000000002</v>
      </c>
      <c r="AM3033" s="7" t="s">
        <v>42</v>
      </c>
      <c r="AN3033" s="5" t="s">
        <v>42</v>
      </c>
    </row>
    <row r="3034" spans="1:40" x14ac:dyDescent="0.3">
      <c r="A3034" s="4" t="s">
        <v>3083</v>
      </c>
      <c r="B3034" s="2">
        <v>5130882</v>
      </c>
      <c r="C3034" s="1" t="s">
        <v>41</v>
      </c>
      <c r="D3034" s="5">
        <v>149.0366205</v>
      </c>
      <c r="E3034" s="6">
        <v>126.63562</v>
      </c>
      <c r="F3034" s="6" t="s">
        <v>42</v>
      </c>
      <c r="G3034" s="5">
        <v>-0.14299999999999999</v>
      </c>
      <c r="H3034" s="5" t="s">
        <v>799</v>
      </c>
      <c r="I3034" s="5">
        <v>-0.14299999999999999</v>
      </c>
      <c r="J3034" s="5" t="s">
        <v>799</v>
      </c>
      <c r="K3034" s="5">
        <v>6.1983471099999994</v>
      </c>
      <c r="L3034" s="5">
        <v>6.1983471099999994</v>
      </c>
      <c r="M3034" s="5" t="s">
        <v>799</v>
      </c>
      <c r="N3034" s="5" t="s">
        <v>42</v>
      </c>
      <c r="O3034" s="5" t="s">
        <v>42</v>
      </c>
      <c r="P3034" s="5" t="s">
        <v>42</v>
      </c>
      <c r="Q3034" s="5" t="s">
        <v>799</v>
      </c>
      <c r="R3034" s="5">
        <v>-2.9709409999999998</v>
      </c>
      <c r="S3034" s="1" t="s">
        <v>49</v>
      </c>
      <c r="T3034" s="7">
        <v>1000</v>
      </c>
      <c r="U3034" s="7">
        <v>5000</v>
      </c>
      <c r="V3034" s="7">
        <v>15000</v>
      </c>
      <c r="W3034" s="7" t="s">
        <v>42</v>
      </c>
      <c r="X3034" s="7">
        <v>0</v>
      </c>
      <c r="Y3034" s="7">
        <v>0</v>
      </c>
      <c r="Z3034" s="7">
        <v>0</v>
      </c>
      <c r="AA3034" s="7">
        <v>1000</v>
      </c>
      <c r="AB3034" s="8">
        <v>100</v>
      </c>
      <c r="AC3034" s="5" t="s">
        <v>42</v>
      </c>
      <c r="AD3034" s="5" t="s">
        <v>799</v>
      </c>
      <c r="AE3034" s="5" t="s">
        <v>42</v>
      </c>
      <c r="AF3034" s="7">
        <v>66238498</v>
      </c>
      <c r="AG3034" s="7">
        <v>66180155</v>
      </c>
      <c r="AH3034" s="7">
        <v>43059044</v>
      </c>
      <c r="AI3034" s="8">
        <v>43.4</v>
      </c>
      <c r="AJ3034" s="7">
        <v>45</v>
      </c>
      <c r="AK3034" s="7">
        <v>28744599</v>
      </c>
      <c r="AL3034" s="6">
        <v>64.675347000000002</v>
      </c>
      <c r="AM3034" s="7">
        <v>52845022</v>
      </c>
      <c r="AN3034" s="5">
        <v>79.779920000000004</v>
      </c>
    </row>
    <row r="3035" spans="1:40" x14ac:dyDescent="0.3">
      <c r="A3035" s="4" t="s">
        <v>3084</v>
      </c>
      <c r="B3035" s="2">
        <v>4910889</v>
      </c>
      <c r="C3035" s="1" t="s">
        <v>41</v>
      </c>
      <c r="D3035" s="5">
        <v>123.63458129999999</v>
      </c>
      <c r="E3035" s="6">
        <v>394.479581</v>
      </c>
      <c r="F3035" s="6" t="s">
        <v>42</v>
      </c>
      <c r="G3035" s="5">
        <v>1.6E-2</v>
      </c>
      <c r="H3035" s="5" t="s">
        <v>799</v>
      </c>
      <c r="I3035" s="5">
        <v>1.6E-2</v>
      </c>
      <c r="J3035" s="5" t="s">
        <v>799</v>
      </c>
      <c r="K3035" s="5">
        <v>3.7525218599999999</v>
      </c>
      <c r="L3035" s="5">
        <v>0.55967904000000002</v>
      </c>
      <c r="M3035" s="5">
        <v>3.4024390000000002</v>
      </c>
      <c r="N3035" s="5" t="s">
        <v>42</v>
      </c>
      <c r="O3035" s="5" t="s">
        <v>42</v>
      </c>
      <c r="P3035" s="5">
        <v>0.58799599999999996</v>
      </c>
      <c r="Q3035" s="5">
        <v>5.8298909999999999</v>
      </c>
      <c r="R3035" s="5">
        <v>5.8298909999999999</v>
      </c>
      <c r="S3035" s="1" t="s">
        <v>49</v>
      </c>
      <c r="T3035" s="7">
        <v>686683</v>
      </c>
      <c r="U3035" s="7">
        <v>727662</v>
      </c>
      <c r="V3035" s="7">
        <v>862924</v>
      </c>
      <c r="W3035" s="7">
        <v>769169</v>
      </c>
      <c r="X3035" s="7">
        <v>670888</v>
      </c>
      <c r="Y3035" s="7">
        <v>678720</v>
      </c>
      <c r="Z3035" s="7">
        <v>683490</v>
      </c>
      <c r="AA3035" s="7">
        <v>686683</v>
      </c>
      <c r="AB3035" s="5">
        <v>37.082000000000001</v>
      </c>
      <c r="AC3035" s="5">
        <v>37.765999999999998</v>
      </c>
      <c r="AD3035" s="8">
        <v>7.8090000000000002</v>
      </c>
      <c r="AE3035" s="8">
        <v>7.423</v>
      </c>
      <c r="AF3035" s="7">
        <v>22157361</v>
      </c>
      <c r="AG3035" s="7">
        <v>22157912</v>
      </c>
      <c r="AH3035" s="7">
        <v>21814236</v>
      </c>
      <c r="AI3035" s="5">
        <v>43.27</v>
      </c>
      <c r="AJ3035" s="7">
        <v>98</v>
      </c>
      <c r="AK3035" s="7">
        <v>9586760</v>
      </c>
      <c r="AL3035" s="6">
        <v>53.494120000000002</v>
      </c>
      <c r="AM3035" s="7">
        <v>12054443</v>
      </c>
      <c r="AN3035" s="5">
        <v>54.405320000000003</v>
      </c>
    </row>
    <row r="3036" spans="1:40" x14ac:dyDescent="0.3">
      <c r="A3036" s="4" t="s">
        <v>3085</v>
      </c>
      <c r="B3036" s="2">
        <v>5721461</v>
      </c>
      <c r="C3036" s="1" t="s">
        <v>54</v>
      </c>
      <c r="D3036" s="5">
        <v>125.21421099</v>
      </c>
      <c r="E3036" s="6">
        <v>213.71234999999999</v>
      </c>
      <c r="F3036" s="6" t="s">
        <v>42</v>
      </c>
      <c r="G3036" s="5">
        <v>0.16800000000000001</v>
      </c>
      <c r="H3036" s="5">
        <v>23.369098999999999</v>
      </c>
      <c r="I3036" s="5">
        <v>0.16800000000000001</v>
      </c>
      <c r="J3036" s="5">
        <v>23.369098999999999</v>
      </c>
      <c r="K3036" s="5">
        <v>0.8837851000000001</v>
      </c>
      <c r="L3036" s="5">
        <v>0.8837851000000001</v>
      </c>
      <c r="M3036" s="5">
        <v>25.443925</v>
      </c>
      <c r="N3036" s="5" t="s">
        <v>42</v>
      </c>
      <c r="O3036" s="5" t="s">
        <v>42</v>
      </c>
      <c r="P3036" s="5">
        <v>20.381180000000001</v>
      </c>
      <c r="Q3036" s="5" t="s">
        <v>42</v>
      </c>
      <c r="R3036" s="5" t="s">
        <v>42</v>
      </c>
      <c r="S3036" s="1" t="s">
        <v>82</v>
      </c>
      <c r="T3036" s="7">
        <v>10316.215</v>
      </c>
      <c r="U3036" s="7">
        <v>9419.1209999999992</v>
      </c>
      <c r="V3036" s="7">
        <v>10361.239</v>
      </c>
      <c r="W3036" s="7">
        <v>11166.103999999999</v>
      </c>
      <c r="X3036" s="7">
        <v>10485.769</v>
      </c>
      <c r="Y3036" s="7">
        <v>10400.992</v>
      </c>
      <c r="Z3036" s="7">
        <v>10316.215</v>
      </c>
      <c r="AA3036" s="7">
        <v>10037.127</v>
      </c>
      <c r="AB3036" s="8">
        <v>100</v>
      </c>
      <c r="AC3036" s="8">
        <v>100</v>
      </c>
      <c r="AD3036" s="5" t="s">
        <v>42</v>
      </c>
      <c r="AE3036" s="5" t="s">
        <v>42</v>
      </c>
      <c r="AF3036" s="7">
        <v>11498091</v>
      </c>
      <c r="AG3036" s="7">
        <v>11498091</v>
      </c>
      <c r="AH3036" s="7">
        <v>11498091</v>
      </c>
      <c r="AI3036" s="8">
        <v>38.5</v>
      </c>
      <c r="AJ3036" s="7">
        <v>45</v>
      </c>
      <c r="AK3036" s="7">
        <v>4427075</v>
      </c>
      <c r="AL3036" s="6">
        <v>48.210845999999997</v>
      </c>
      <c r="AM3036" s="7" t="s">
        <v>42</v>
      </c>
      <c r="AN3036" s="5" t="s">
        <v>42</v>
      </c>
    </row>
    <row r="3037" spans="1:40" x14ac:dyDescent="0.3">
      <c r="A3037" s="4" t="s">
        <v>3086</v>
      </c>
      <c r="B3037" s="2">
        <v>5721243</v>
      </c>
      <c r="C3037" s="1" t="s">
        <v>54</v>
      </c>
      <c r="D3037" s="5">
        <v>127.5552</v>
      </c>
      <c r="E3037" s="6">
        <v>193.31701000000001</v>
      </c>
      <c r="F3037" s="6" t="s">
        <v>42</v>
      </c>
      <c r="G3037" s="5">
        <v>4.9000000000000002E-2</v>
      </c>
      <c r="H3037" s="5">
        <v>13.659466</v>
      </c>
      <c r="I3037" s="5">
        <v>4.9000000000000002E-2</v>
      </c>
      <c r="J3037" s="5">
        <v>13.659466</v>
      </c>
      <c r="K3037" s="5">
        <v>0.96429852999999999</v>
      </c>
      <c r="L3037" s="5">
        <v>0.96429852999999999</v>
      </c>
      <c r="M3037" s="5" t="s">
        <v>799</v>
      </c>
      <c r="N3037" s="5" t="s">
        <v>42</v>
      </c>
      <c r="O3037" s="5" t="s">
        <v>42</v>
      </c>
      <c r="P3037" s="5">
        <v>14.192686999999999</v>
      </c>
      <c r="Q3037" s="5" t="s">
        <v>42</v>
      </c>
      <c r="R3037" s="5" t="s">
        <v>42</v>
      </c>
      <c r="S3037" s="1" t="s">
        <v>49</v>
      </c>
      <c r="T3037" s="7">
        <v>13556.791999999999</v>
      </c>
      <c r="U3037" s="7">
        <v>12938.657999999999</v>
      </c>
      <c r="V3037" s="7">
        <v>12395.125</v>
      </c>
      <c r="W3037" s="7">
        <v>12853.963</v>
      </c>
      <c r="X3037" s="7">
        <v>13620.888999999999</v>
      </c>
      <c r="Y3037" s="7">
        <v>13588.84</v>
      </c>
      <c r="Z3037" s="7">
        <v>13556.791999999999</v>
      </c>
      <c r="AA3037" s="7">
        <v>13576.428</v>
      </c>
      <c r="AB3037" s="8">
        <v>100</v>
      </c>
      <c r="AC3037" s="8">
        <v>100</v>
      </c>
      <c r="AD3037" s="5" t="s">
        <v>42</v>
      </c>
      <c r="AE3037" s="5" t="s">
        <v>42</v>
      </c>
      <c r="AF3037" s="7">
        <v>11865600</v>
      </c>
      <c r="AG3037" s="7">
        <v>11865600</v>
      </c>
      <c r="AH3037" s="7">
        <v>11865600</v>
      </c>
      <c r="AI3037" s="5">
        <v>51.08</v>
      </c>
      <c r="AJ3037" s="7">
        <v>45</v>
      </c>
      <c r="AK3037" s="7">
        <v>6060582</v>
      </c>
      <c r="AL3037" s="6">
        <v>65.151256000000004</v>
      </c>
      <c r="AM3037" s="7" t="s">
        <v>42</v>
      </c>
      <c r="AN3037" s="5" t="s">
        <v>42</v>
      </c>
    </row>
    <row r="3038" spans="1:40" x14ac:dyDescent="0.3">
      <c r="A3038" s="4" t="s">
        <v>3087</v>
      </c>
      <c r="B3038" s="2">
        <v>5724762</v>
      </c>
      <c r="C3038" s="1" t="s">
        <v>54</v>
      </c>
      <c r="D3038" s="5">
        <v>123.73887852</v>
      </c>
      <c r="E3038" s="6">
        <v>130.68071800000001</v>
      </c>
      <c r="F3038" s="6" t="s">
        <v>42</v>
      </c>
      <c r="G3038" s="5">
        <v>0.66200000000000003</v>
      </c>
      <c r="H3038" s="5">
        <v>16.599326999999999</v>
      </c>
      <c r="I3038" s="5">
        <v>0.66200000000000003</v>
      </c>
      <c r="J3038" s="5">
        <v>16.599326999999999</v>
      </c>
      <c r="K3038" s="5">
        <v>0.90992985999999998</v>
      </c>
      <c r="L3038" s="5">
        <v>0.90992985999999998</v>
      </c>
      <c r="M3038" s="5" t="s">
        <v>42</v>
      </c>
      <c r="N3038" s="5" t="s">
        <v>42</v>
      </c>
      <c r="O3038" s="5" t="s">
        <v>42</v>
      </c>
      <c r="P3038" s="5">
        <v>7.1459460000000004</v>
      </c>
      <c r="Q3038" s="5" t="s">
        <v>42</v>
      </c>
      <c r="R3038" s="5" t="s">
        <v>42</v>
      </c>
      <c r="S3038" s="1" t="s">
        <v>56</v>
      </c>
      <c r="T3038" s="7">
        <v>17940.111000000001</v>
      </c>
      <c r="U3038" s="7">
        <v>10316.884</v>
      </c>
      <c r="V3038" s="7">
        <v>12209.132</v>
      </c>
      <c r="W3038" s="7">
        <v>10314.441000000001</v>
      </c>
      <c r="X3038" s="7">
        <v>18287.393</v>
      </c>
      <c r="Y3038" s="7">
        <v>18113.752</v>
      </c>
      <c r="Z3038" s="7">
        <v>17940.111000000001</v>
      </c>
      <c r="AA3038" s="7">
        <v>16153.522000000001</v>
      </c>
      <c r="AB3038" s="8">
        <v>100</v>
      </c>
      <c r="AC3038" s="8">
        <v>100</v>
      </c>
      <c r="AD3038" s="5" t="s">
        <v>42</v>
      </c>
      <c r="AE3038" s="5" t="s">
        <v>42</v>
      </c>
      <c r="AF3038" s="7">
        <v>24865081</v>
      </c>
      <c r="AG3038" s="7">
        <v>24865081</v>
      </c>
      <c r="AH3038" s="7">
        <v>24865081</v>
      </c>
      <c r="AI3038" s="5">
        <v>38.01</v>
      </c>
      <c r="AJ3038" s="7">
        <v>72</v>
      </c>
      <c r="AK3038" s="7">
        <v>9452313</v>
      </c>
      <c r="AL3038" s="6">
        <v>93.199805999999995</v>
      </c>
      <c r="AM3038" s="7" t="s">
        <v>42</v>
      </c>
      <c r="AN3038" s="5" t="s">
        <v>42</v>
      </c>
    </row>
    <row r="3039" spans="1:40" x14ac:dyDescent="0.3">
      <c r="A3039" s="4" t="s">
        <v>3088</v>
      </c>
      <c r="B3039" s="2">
        <v>4073889</v>
      </c>
      <c r="C3039" s="1" t="s">
        <v>54</v>
      </c>
      <c r="D3039" s="5">
        <v>113.29087104</v>
      </c>
      <c r="E3039" s="6">
        <v>70.541871</v>
      </c>
      <c r="F3039" s="6">
        <v>96.063871000000006</v>
      </c>
      <c r="G3039" s="5">
        <v>0.01</v>
      </c>
      <c r="H3039" s="5">
        <v>42.962963000000002</v>
      </c>
      <c r="I3039" s="5">
        <v>0.01</v>
      </c>
      <c r="J3039" s="5">
        <v>42.962963000000002</v>
      </c>
      <c r="K3039" s="5">
        <v>1.98177677</v>
      </c>
      <c r="L3039" s="5">
        <v>0.95696410999999992</v>
      </c>
      <c r="M3039" s="5">
        <v>6.7770200000000003</v>
      </c>
      <c r="N3039" s="5" t="s">
        <v>42</v>
      </c>
      <c r="O3039" s="5" t="s">
        <v>42</v>
      </c>
      <c r="P3039" s="5">
        <v>0.76370499999999997</v>
      </c>
      <c r="Q3039" s="5">
        <v>7.1353520000000001</v>
      </c>
      <c r="R3039" s="5">
        <v>7.1353520000000001</v>
      </c>
      <c r="S3039" s="1" t="s">
        <v>49</v>
      </c>
      <c r="T3039" s="7">
        <v>89781</v>
      </c>
      <c r="U3039" s="7">
        <v>68681</v>
      </c>
      <c r="V3039" s="7">
        <v>73054</v>
      </c>
      <c r="W3039" s="7">
        <v>65111</v>
      </c>
      <c r="X3039" s="7">
        <v>92368</v>
      </c>
      <c r="Y3039" s="7">
        <v>90529</v>
      </c>
      <c r="Z3039" s="7">
        <v>89786</v>
      </c>
      <c r="AA3039" s="7">
        <v>89781</v>
      </c>
      <c r="AB3039" s="5">
        <v>41.058999999999997</v>
      </c>
      <c r="AC3039" s="5">
        <v>41.225999999999999</v>
      </c>
      <c r="AD3039" s="8">
        <v>9.2059999999999995</v>
      </c>
      <c r="AE3039" s="8">
        <v>10.211</v>
      </c>
      <c r="AF3039" s="7">
        <v>8138707</v>
      </c>
      <c r="AG3039" s="7">
        <v>8160586</v>
      </c>
      <c r="AH3039" s="7">
        <v>8075944</v>
      </c>
      <c r="AI3039" s="5">
        <v>53.71</v>
      </c>
      <c r="AJ3039" s="7">
        <v>51</v>
      </c>
      <c r="AK3039" s="7">
        <v>4370972</v>
      </c>
      <c r="AL3039" s="6">
        <v>60.84393</v>
      </c>
      <c r="AM3039" s="7">
        <v>5383349</v>
      </c>
      <c r="AN3039" s="5">
        <v>66.144980000000004</v>
      </c>
    </row>
    <row r="3040" spans="1:40" x14ac:dyDescent="0.3">
      <c r="A3040" s="4" t="s">
        <v>3089</v>
      </c>
      <c r="B3040" s="2">
        <v>4099442</v>
      </c>
      <c r="C3040" s="1" t="s">
        <v>54</v>
      </c>
      <c r="D3040" s="5">
        <v>250.00670561999999</v>
      </c>
      <c r="E3040" s="6">
        <v>4717.2767050000002</v>
      </c>
      <c r="F3040" s="6" t="s">
        <v>42</v>
      </c>
      <c r="G3040" s="5">
        <v>-24.25</v>
      </c>
      <c r="H3040" s="5" t="s">
        <v>799</v>
      </c>
      <c r="I3040" s="5">
        <v>-24.25</v>
      </c>
      <c r="J3040" s="5" t="s">
        <v>799</v>
      </c>
      <c r="K3040" s="5" t="s">
        <v>799</v>
      </c>
      <c r="L3040" s="5">
        <v>1.2045188899999999</v>
      </c>
      <c r="M3040" s="5">
        <v>5.0276420000000002</v>
      </c>
      <c r="N3040" s="5" t="s">
        <v>42</v>
      </c>
      <c r="O3040" s="5" t="s">
        <v>42</v>
      </c>
      <c r="P3040" s="5">
        <v>5.0044630000000003</v>
      </c>
      <c r="Q3040" s="5">
        <v>8.3233709999999999</v>
      </c>
      <c r="R3040" s="5">
        <v>8.3233709999999999</v>
      </c>
      <c r="S3040" s="1" t="s">
        <v>49</v>
      </c>
      <c r="T3040" s="7">
        <v>961524</v>
      </c>
      <c r="U3040" s="7">
        <v>1079716</v>
      </c>
      <c r="V3040" s="7">
        <v>1117602</v>
      </c>
      <c r="W3040" s="7">
        <v>937763</v>
      </c>
      <c r="X3040" s="7">
        <v>942614</v>
      </c>
      <c r="Y3040" s="7">
        <v>954923</v>
      </c>
      <c r="Z3040" s="7">
        <v>959438</v>
      </c>
      <c r="AA3040" s="7">
        <v>961524</v>
      </c>
      <c r="AB3040" s="5">
        <v>75.510999999999996</v>
      </c>
      <c r="AC3040" s="5">
        <v>74.227999999999994</v>
      </c>
      <c r="AD3040" s="5">
        <v>61.366999999999997</v>
      </c>
      <c r="AE3040" s="8">
        <v>59.16</v>
      </c>
      <c r="AF3040" s="7">
        <v>16171197</v>
      </c>
      <c r="AG3040" s="7">
        <v>16143095</v>
      </c>
      <c r="AH3040" s="7">
        <v>16237156</v>
      </c>
      <c r="AI3040" s="5">
        <v>27.03</v>
      </c>
      <c r="AJ3040" s="7">
        <v>74</v>
      </c>
      <c r="AK3040" s="7">
        <v>4370375</v>
      </c>
      <c r="AL3040" s="6">
        <v>67.565996999999996</v>
      </c>
      <c r="AM3040" s="7">
        <v>6345106</v>
      </c>
      <c r="AN3040" s="5">
        <v>39.237079999999999</v>
      </c>
    </row>
    <row r="3041" spans="1:40" x14ac:dyDescent="0.3">
      <c r="A3041" s="4" t="s">
        <v>3090</v>
      </c>
      <c r="B3041" s="2">
        <v>6494807</v>
      </c>
      <c r="C3041" s="1" t="s">
        <v>54</v>
      </c>
      <c r="D3041" s="5">
        <v>230.66454179999999</v>
      </c>
      <c r="E3041" s="6">
        <v>175.70454100000001</v>
      </c>
      <c r="F3041" s="6" t="s">
        <v>42</v>
      </c>
      <c r="G3041" s="5">
        <v>-4.2000000000000003E-2</v>
      </c>
      <c r="H3041" s="5" t="s">
        <v>799</v>
      </c>
      <c r="I3041" s="5">
        <v>-4.2000000000000003E-2</v>
      </c>
      <c r="J3041" s="5" t="s">
        <v>799</v>
      </c>
      <c r="K3041" s="5">
        <v>3.3275713100000002</v>
      </c>
      <c r="L3041" s="5">
        <v>3.1791907500000001</v>
      </c>
      <c r="M3041" s="5" t="s">
        <v>799</v>
      </c>
      <c r="N3041" s="5" t="s">
        <v>42</v>
      </c>
      <c r="O3041" s="5" t="s">
        <v>42</v>
      </c>
      <c r="P3041" s="5">
        <v>1.145513</v>
      </c>
      <c r="Q3041" s="5" t="s">
        <v>799</v>
      </c>
      <c r="R3041" s="5">
        <v>-7.5480939999999999</v>
      </c>
      <c r="S3041" s="1" t="s">
        <v>49</v>
      </c>
      <c r="T3041" s="7">
        <v>166424</v>
      </c>
      <c r="U3041" s="7">
        <v>163181</v>
      </c>
      <c r="V3041" s="7">
        <v>138172</v>
      </c>
      <c r="W3041" s="7">
        <v>110025</v>
      </c>
      <c r="X3041" s="7">
        <v>153385</v>
      </c>
      <c r="Y3041" s="7">
        <v>160108</v>
      </c>
      <c r="Z3041" s="7">
        <v>161923</v>
      </c>
      <c r="AA3041" s="7">
        <v>166424</v>
      </c>
      <c r="AB3041" s="8">
        <v>44.92</v>
      </c>
      <c r="AC3041" s="5">
        <v>44.268000000000001</v>
      </c>
      <c r="AD3041" s="5">
        <v>-16.661000000000001</v>
      </c>
      <c r="AE3041" s="5">
        <v>-15.654999999999999</v>
      </c>
      <c r="AF3041" s="7">
        <v>59853556</v>
      </c>
      <c r="AG3041" s="7">
        <v>59003298</v>
      </c>
      <c r="AH3041" s="7">
        <v>50347141</v>
      </c>
      <c r="AI3041" s="5">
        <v>55.61</v>
      </c>
      <c r="AJ3041" s="7">
        <v>46</v>
      </c>
      <c r="AK3041" s="7">
        <v>33317746</v>
      </c>
      <c r="AL3041" s="6">
        <v>128.27332200000001</v>
      </c>
      <c r="AM3041" s="7">
        <v>31523487</v>
      </c>
      <c r="AN3041" s="5">
        <v>52.615549999999999</v>
      </c>
    </row>
    <row r="3042" spans="1:40" x14ac:dyDescent="0.3">
      <c r="A3042" s="4" t="s">
        <v>3091</v>
      </c>
      <c r="B3042" s="2">
        <v>29391925</v>
      </c>
      <c r="C3042" s="1" t="s">
        <v>54</v>
      </c>
      <c r="D3042" s="5">
        <v>872.61462793999999</v>
      </c>
      <c r="E3042" s="6">
        <v>609.92362700000001</v>
      </c>
      <c r="F3042" s="6" t="s">
        <v>42</v>
      </c>
      <c r="G3042" s="5">
        <v>-9.4E-2</v>
      </c>
      <c r="H3042" s="5" t="s">
        <v>799</v>
      </c>
      <c r="I3042" s="5">
        <v>-9.4E-2</v>
      </c>
      <c r="J3042" s="5" t="s">
        <v>799</v>
      </c>
      <c r="K3042" s="5">
        <v>2.8106852500000001</v>
      </c>
      <c r="L3042" s="5">
        <v>2.7976878599999999</v>
      </c>
      <c r="M3042" s="5" t="s">
        <v>799</v>
      </c>
      <c r="N3042" s="5" t="s">
        <v>42</v>
      </c>
      <c r="O3042" s="5" t="s">
        <v>42</v>
      </c>
      <c r="P3042" s="5" t="s">
        <v>42</v>
      </c>
      <c r="Q3042" s="5" t="s">
        <v>799</v>
      </c>
      <c r="R3042" s="5">
        <v>-6.9843650000000004</v>
      </c>
      <c r="S3042" s="1" t="s">
        <v>49</v>
      </c>
      <c r="T3042" s="7" t="s">
        <v>42</v>
      </c>
      <c r="U3042" s="7" t="s">
        <v>42</v>
      </c>
      <c r="V3042" s="7" t="s">
        <v>42</v>
      </c>
      <c r="W3042" s="7" t="s">
        <v>42</v>
      </c>
      <c r="X3042" s="7" t="s">
        <v>42</v>
      </c>
      <c r="Y3042" s="7" t="s">
        <v>42</v>
      </c>
      <c r="Z3042" s="7" t="s">
        <v>42</v>
      </c>
      <c r="AA3042" s="7" t="s">
        <v>42</v>
      </c>
      <c r="AB3042" s="5" t="s">
        <v>42</v>
      </c>
      <c r="AC3042" s="5" t="s">
        <v>42</v>
      </c>
      <c r="AD3042" s="5" t="s">
        <v>42</v>
      </c>
      <c r="AE3042" s="5" t="s">
        <v>42</v>
      </c>
      <c r="AF3042" s="7">
        <v>357615049</v>
      </c>
      <c r="AG3042" s="7">
        <v>355906935</v>
      </c>
      <c r="AH3042" s="7">
        <v>351720808</v>
      </c>
      <c r="AI3042" s="5">
        <v>19.62</v>
      </c>
      <c r="AJ3042" s="7">
        <v>117</v>
      </c>
      <c r="AK3042" s="7">
        <v>70763815</v>
      </c>
      <c r="AL3042" s="6">
        <v>171.24843200000001</v>
      </c>
      <c r="AM3042" s="7">
        <v>217978792</v>
      </c>
      <c r="AN3042" s="5">
        <v>60.451509999999999</v>
      </c>
    </row>
    <row r="3043" spans="1:40" x14ac:dyDescent="0.3">
      <c r="A3043" s="4" t="s">
        <v>3092</v>
      </c>
      <c r="B3043" s="2">
        <v>15117683</v>
      </c>
      <c r="C3043" s="1" t="s">
        <v>54</v>
      </c>
      <c r="D3043" s="5">
        <v>184.80611205</v>
      </c>
      <c r="E3043" s="6">
        <v>686.53711199999998</v>
      </c>
      <c r="F3043" s="6" t="s">
        <v>42</v>
      </c>
      <c r="G3043" s="5">
        <v>-2.8639999999999999</v>
      </c>
      <c r="H3043" s="5" t="s">
        <v>799</v>
      </c>
      <c r="I3043" s="5">
        <v>-2.8639999999999999</v>
      </c>
      <c r="J3043" s="5" t="s">
        <v>799</v>
      </c>
      <c r="K3043" s="5" t="s">
        <v>799</v>
      </c>
      <c r="L3043" s="5">
        <v>1.5327012899999999</v>
      </c>
      <c r="M3043" s="5">
        <v>48.081896999999998</v>
      </c>
      <c r="N3043" s="5" t="s">
        <v>42</v>
      </c>
      <c r="O3043" s="5" t="s">
        <v>42</v>
      </c>
      <c r="P3043" s="5">
        <v>1.2837719999999999</v>
      </c>
      <c r="Q3043" s="5">
        <v>8.2884080000000004</v>
      </c>
      <c r="R3043" s="5">
        <v>8.2884080000000004</v>
      </c>
      <c r="S3043" s="1" t="s">
        <v>45</v>
      </c>
      <c r="T3043" s="7">
        <v>553237</v>
      </c>
      <c r="U3043" s="7">
        <v>555124</v>
      </c>
      <c r="V3043" s="7">
        <v>527764.5</v>
      </c>
      <c r="W3043" s="7" t="s">
        <v>42</v>
      </c>
      <c r="X3043" s="7">
        <v>534781</v>
      </c>
      <c r="Y3043" s="7">
        <v>536512</v>
      </c>
      <c r="Z3043" s="7">
        <v>545476</v>
      </c>
      <c r="AA3043" s="7">
        <v>553237</v>
      </c>
      <c r="AB3043" s="5">
        <v>72.316000000000003</v>
      </c>
      <c r="AC3043" s="5">
        <v>73.875</v>
      </c>
      <c r="AD3043" s="8">
        <v>11.496</v>
      </c>
      <c r="AE3043" s="5">
        <v>14.582000000000001</v>
      </c>
      <c r="AF3043" s="7">
        <v>8276906</v>
      </c>
      <c r="AG3043" s="7">
        <v>8205052</v>
      </c>
      <c r="AH3043" s="7">
        <v>8062997</v>
      </c>
      <c r="AI3043" s="5">
        <v>32.479999999999997</v>
      </c>
      <c r="AJ3043" s="7">
        <v>46</v>
      </c>
      <c r="AK3043" s="7">
        <v>2690152</v>
      </c>
      <c r="AL3043" s="6">
        <v>60.017291</v>
      </c>
      <c r="AM3043" s="7">
        <v>4226079</v>
      </c>
      <c r="AN3043" s="8">
        <v>51.017699999999998</v>
      </c>
    </row>
    <row r="3044" spans="1:40" x14ac:dyDescent="0.3">
      <c r="A3044" s="4" t="s">
        <v>3093</v>
      </c>
      <c r="B3044" s="2">
        <v>21372078</v>
      </c>
      <c r="C3044" s="1" t="s">
        <v>41</v>
      </c>
      <c r="D3044" s="5">
        <v>190.30985337000001</v>
      </c>
      <c r="E3044" s="6">
        <v>210.06985299999999</v>
      </c>
      <c r="F3044" s="6" t="s">
        <v>42</v>
      </c>
      <c r="G3044" s="5">
        <v>0.24</v>
      </c>
      <c r="H3044" s="5" t="s">
        <v>799</v>
      </c>
      <c r="I3044" s="5">
        <v>0.24</v>
      </c>
      <c r="J3044" s="5" t="s">
        <v>799</v>
      </c>
      <c r="K3044" s="5">
        <v>1.33829997</v>
      </c>
      <c r="L3044" s="5">
        <v>1.06981416</v>
      </c>
      <c r="M3044" s="5">
        <v>20.258151999999999</v>
      </c>
      <c r="N3044" s="5" t="s">
        <v>42</v>
      </c>
      <c r="O3044" s="5" t="s">
        <v>42</v>
      </c>
      <c r="P3044" s="5">
        <v>1.0420229999999999</v>
      </c>
      <c r="Q3044" s="5">
        <v>19.261861</v>
      </c>
      <c r="R3044" s="5">
        <v>19.261861</v>
      </c>
      <c r="S3044" s="1" t="s">
        <v>152</v>
      </c>
      <c r="T3044" s="7">
        <v>201099</v>
      </c>
      <c r="U3044" s="7">
        <v>191209</v>
      </c>
      <c r="V3044" s="7">
        <v>247526</v>
      </c>
      <c r="W3044" s="7">
        <v>276687</v>
      </c>
      <c r="X3044" s="7">
        <v>201598</v>
      </c>
      <c r="Y3044" s="7">
        <v>199297</v>
      </c>
      <c r="Z3044" s="7">
        <v>201099</v>
      </c>
      <c r="AA3044" s="7">
        <v>197004</v>
      </c>
      <c r="AB3044" s="5">
        <v>43.970999999999997</v>
      </c>
      <c r="AC3044" s="5">
        <v>44.667999999999999</v>
      </c>
      <c r="AD3044" s="8">
        <v>1.792</v>
      </c>
      <c r="AE3044" s="8">
        <v>3.4260000000000002</v>
      </c>
      <c r="AF3044" s="7">
        <v>12832682</v>
      </c>
      <c r="AG3044" s="7">
        <v>12875062</v>
      </c>
      <c r="AH3044" s="7">
        <v>12966416</v>
      </c>
      <c r="AI3044" s="8">
        <v>56.8</v>
      </c>
      <c r="AJ3044" s="7">
        <v>100</v>
      </c>
      <c r="AK3044" s="7">
        <v>7249562</v>
      </c>
      <c r="AL3044" s="6">
        <v>108.090969</v>
      </c>
      <c r="AM3044" s="7">
        <v>10787150</v>
      </c>
      <c r="AN3044" s="5">
        <v>84.512919999999994</v>
      </c>
    </row>
    <row r="3045" spans="1:40" x14ac:dyDescent="0.3">
      <c r="A3045" s="4" t="s">
        <v>3094</v>
      </c>
      <c r="B3045" s="2">
        <v>4647810</v>
      </c>
      <c r="C3045" s="1" t="s">
        <v>41</v>
      </c>
      <c r="D3045" s="5">
        <v>135.02502602999999</v>
      </c>
      <c r="E3045" s="6">
        <v>-122.596974</v>
      </c>
      <c r="F3045" s="6" t="s">
        <v>42</v>
      </c>
      <c r="G3045" s="5">
        <v>-2.9000000000000001E-2</v>
      </c>
      <c r="H3045" s="5" t="s">
        <v>42</v>
      </c>
      <c r="I3045" s="5">
        <v>-2.9000000000000001E-2</v>
      </c>
      <c r="J3045" s="5" t="s">
        <v>42</v>
      </c>
      <c r="K3045" s="5" t="s">
        <v>42</v>
      </c>
      <c r="L3045" s="5" t="s">
        <v>42</v>
      </c>
      <c r="M3045" s="5" t="s">
        <v>42</v>
      </c>
      <c r="N3045" s="5" t="s">
        <v>42</v>
      </c>
      <c r="O3045" s="5" t="s">
        <v>42</v>
      </c>
      <c r="P3045" s="5" t="s">
        <v>42</v>
      </c>
      <c r="Q3045" s="5" t="s">
        <v>42</v>
      </c>
      <c r="R3045" s="5" t="s">
        <v>42</v>
      </c>
      <c r="S3045" s="1" t="s">
        <v>49</v>
      </c>
      <c r="T3045" s="7">
        <v>363722</v>
      </c>
      <c r="U3045" s="7">
        <v>341497</v>
      </c>
      <c r="V3045" s="7">
        <v>238782</v>
      </c>
      <c r="W3045" s="7">
        <v>186371</v>
      </c>
      <c r="X3045" s="7">
        <v>359611</v>
      </c>
      <c r="Y3045" s="7">
        <v>320118</v>
      </c>
      <c r="Z3045" s="7">
        <v>344790</v>
      </c>
      <c r="AA3045" s="7">
        <v>363722</v>
      </c>
      <c r="AB3045" s="5">
        <v>44.835000000000001</v>
      </c>
      <c r="AC3045" s="5">
        <v>46.158000000000001</v>
      </c>
      <c r="AD3045" s="8">
        <v>1.3340000000000001</v>
      </c>
      <c r="AE3045" s="8">
        <v>2.37</v>
      </c>
      <c r="AF3045" s="7">
        <v>63392031</v>
      </c>
      <c r="AG3045" s="7">
        <v>63673388</v>
      </c>
      <c r="AH3045" s="7">
        <v>65316850</v>
      </c>
      <c r="AI3045" s="5">
        <v>4.42</v>
      </c>
      <c r="AJ3045" s="7">
        <v>21</v>
      </c>
      <c r="AK3045" s="7">
        <v>2804076</v>
      </c>
      <c r="AL3045" s="6">
        <v>5.9726809999999997</v>
      </c>
      <c r="AM3045" s="7">
        <v>27678342</v>
      </c>
      <c r="AN3045" s="5">
        <v>43.662179999999999</v>
      </c>
    </row>
    <row r="3046" spans="1:40" x14ac:dyDescent="0.3">
      <c r="A3046" s="4" t="s">
        <v>3095</v>
      </c>
      <c r="B3046" s="2">
        <v>4103630</v>
      </c>
      <c r="C3046" s="1" t="s">
        <v>54</v>
      </c>
      <c r="D3046" s="5">
        <v>113.52354865</v>
      </c>
      <c r="E3046" s="6" t="s">
        <v>42</v>
      </c>
      <c r="F3046" s="6">
        <v>1820.6655489999998</v>
      </c>
      <c r="G3046" s="5">
        <v>0.36</v>
      </c>
      <c r="H3046" s="5">
        <v>18.869047619047599</v>
      </c>
      <c r="I3046" s="5">
        <v>0.36</v>
      </c>
      <c r="J3046" s="5">
        <v>18.869047619047599</v>
      </c>
      <c r="K3046" s="5">
        <v>0.62831611185188097</v>
      </c>
      <c r="L3046" s="5">
        <v>0.60624957990414696</v>
      </c>
      <c r="M3046" s="5">
        <v>15.7936723101342</v>
      </c>
      <c r="N3046" s="5" t="s">
        <v>42</v>
      </c>
      <c r="O3046" s="5" t="s">
        <v>42</v>
      </c>
      <c r="P3046" s="5" t="s">
        <v>42</v>
      </c>
      <c r="Q3046" s="5" t="s">
        <v>42</v>
      </c>
      <c r="R3046" s="5" t="s">
        <v>42</v>
      </c>
      <c r="S3046" s="1" t="s">
        <v>49</v>
      </c>
      <c r="T3046" s="7">
        <v>92403</v>
      </c>
      <c r="U3046" s="7">
        <v>78628</v>
      </c>
      <c r="V3046" s="7">
        <v>51775</v>
      </c>
      <c r="W3046" s="7">
        <v>-143026</v>
      </c>
      <c r="X3046" s="7">
        <v>94827</v>
      </c>
      <c r="Y3046" s="7">
        <v>93674</v>
      </c>
      <c r="Z3046" s="7">
        <v>95208</v>
      </c>
      <c r="AA3046" s="7">
        <v>92403</v>
      </c>
      <c r="AB3046" s="5">
        <v>51.497999999999998</v>
      </c>
      <c r="AC3046" s="8">
        <v>46.22</v>
      </c>
      <c r="AD3046" s="5" t="s">
        <v>42</v>
      </c>
      <c r="AE3046" s="5" t="s">
        <v>42</v>
      </c>
      <c r="AF3046" s="7">
        <v>7789217</v>
      </c>
      <c r="AG3046" s="7">
        <v>7903175</v>
      </c>
      <c r="AH3046" s="7">
        <v>8448524</v>
      </c>
      <c r="AI3046" s="5">
        <v>51.29</v>
      </c>
      <c r="AJ3046" s="7">
        <v>41</v>
      </c>
      <c r="AK3046" s="7">
        <v>3673468</v>
      </c>
      <c r="AL3046" s="6">
        <v>58.224466999999997</v>
      </c>
      <c r="AM3046" s="7">
        <v>6812042</v>
      </c>
      <c r="AN3046" s="5">
        <v>95.108779999999996</v>
      </c>
    </row>
    <row r="3047" spans="1:40" x14ac:dyDescent="0.3">
      <c r="A3047" s="4" t="s">
        <v>3096</v>
      </c>
      <c r="B3047" s="2">
        <v>4278562</v>
      </c>
      <c r="C3047" s="1" t="s">
        <v>41</v>
      </c>
      <c r="D3047" s="5">
        <v>141.67069212000001</v>
      </c>
      <c r="E3047" s="6">
        <v>182.73036200000001</v>
      </c>
      <c r="F3047" s="6">
        <v>182.70369200000002</v>
      </c>
      <c r="G3047" s="5">
        <v>-0.23300000000000001</v>
      </c>
      <c r="H3047" s="5" t="s">
        <v>799</v>
      </c>
      <c r="I3047" s="5">
        <v>-0.23300000000000001</v>
      </c>
      <c r="J3047" s="5" t="s">
        <v>799</v>
      </c>
      <c r="K3047" s="5">
        <v>0.89991089999999996</v>
      </c>
      <c r="L3047" s="5">
        <v>0.89991089999999996</v>
      </c>
      <c r="M3047" s="5" t="s">
        <v>799</v>
      </c>
      <c r="N3047" s="5" t="s">
        <v>42</v>
      </c>
      <c r="O3047" s="5" t="s">
        <v>42</v>
      </c>
      <c r="P3047" s="5">
        <v>30.950814999999999</v>
      </c>
      <c r="Q3047" s="5" t="s">
        <v>799</v>
      </c>
      <c r="R3047" s="5">
        <v>-23.527830999999999</v>
      </c>
      <c r="S3047" s="1" t="s">
        <v>49</v>
      </c>
      <c r="T3047" s="7">
        <v>6596.78</v>
      </c>
      <c r="U3047" s="7">
        <v>3456.1930000000002</v>
      </c>
      <c r="V3047" s="7">
        <v>1470.8420000000001</v>
      </c>
      <c r="W3047" s="7">
        <v>1824.127</v>
      </c>
      <c r="X3047" s="7">
        <v>5903.8950000000004</v>
      </c>
      <c r="Y3047" s="7">
        <v>6480.924</v>
      </c>
      <c r="Z3047" s="7">
        <v>6825.7889999999998</v>
      </c>
      <c r="AA3047" s="7">
        <v>6596.78</v>
      </c>
      <c r="AB3047" s="8">
        <v>100</v>
      </c>
      <c r="AC3047" s="8">
        <v>100</v>
      </c>
      <c r="AD3047" s="5" t="s">
        <v>42</v>
      </c>
      <c r="AE3047" s="5" t="s">
        <v>42</v>
      </c>
      <c r="AF3047" s="7">
        <v>23378002</v>
      </c>
      <c r="AG3047" s="7">
        <v>23378002</v>
      </c>
      <c r="AH3047" s="7">
        <v>25209108</v>
      </c>
      <c r="AI3047" s="5">
        <v>18.47</v>
      </c>
      <c r="AJ3047" s="7">
        <v>46</v>
      </c>
      <c r="AK3047" s="7">
        <v>4318024</v>
      </c>
      <c r="AL3047" s="6">
        <v>26.167224999999998</v>
      </c>
      <c r="AM3047" s="7">
        <v>21749600</v>
      </c>
      <c r="AN3047" s="5">
        <v>93.034469999999999</v>
      </c>
    </row>
    <row r="3048" spans="1:40" x14ac:dyDescent="0.3">
      <c r="A3048" s="4" t="s">
        <v>3097</v>
      </c>
      <c r="B3048" s="2">
        <v>5721431</v>
      </c>
      <c r="C3048" s="1" t="s">
        <v>54</v>
      </c>
      <c r="D3048" s="5">
        <v>119.53795749</v>
      </c>
      <c r="E3048" s="6">
        <v>205.03106700000001</v>
      </c>
      <c r="F3048" s="6" t="s">
        <v>42</v>
      </c>
      <c r="G3048" s="5" t="s">
        <v>42</v>
      </c>
      <c r="H3048" s="5" t="s">
        <v>42</v>
      </c>
      <c r="I3048" s="5" t="s">
        <v>42</v>
      </c>
      <c r="J3048" s="5" t="s">
        <v>42</v>
      </c>
      <c r="K3048" s="5" t="s">
        <v>42</v>
      </c>
      <c r="L3048" s="5" t="s">
        <v>42</v>
      </c>
      <c r="M3048" s="5" t="s">
        <v>42</v>
      </c>
      <c r="N3048" s="5" t="s">
        <v>42</v>
      </c>
      <c r="O3048" s="5" t="s">
        <v>42</v>
      </c>
      <c r="P3048" s="5" t="s">
        <v>42</v>
      </c>
      <c r="Q3048" s="5" t="s">
        <v>42</v>
      </c>
      <c r="R3048" s="5" t="s">
        <v>42</v>
      </c>
      <c r="S3048" s="1" t="s">
        <v>56</v>
      </c>
      <c r="T3048" s="7" t="s">
        <v>42</v>
      </c>
      <c r="U3048" s="7">
        <v>13439.026</v>
      </c>
      <c r="V3048" s="7">
        <v>13602.616</v>
      </c>
      <c r="W3048" s="7">
        <v>14176.998</v>
      </c>
      <c r="X3048" s="7" t="s">
        <v>42</v>
      </c>
      <c r="Y3048" s="7" t="s">
        <v>42</v>
      </c>
      <c r="Z3048" s="7">
        <v>13717.41</v>
      </c>
      <c r="AA3048" s="7">
        <v>13578.218000000001</v>
      </c>
      <c r="AB3048" s="8">
        <v>100</v>
      </c>
      <c r="AC3048" s="8">
        <v>100</v>
      </c>
      <c r="AD3048" s="5" t="s">
        <v>42</v>
      </c>
      <c r="AE3048" s="5" t="s">
        <v>42</v>
      </c>
      <c r="AF3048" s="7" t="s">
        <v>42</v>
      </c>
      <c r="AG3048" s="7" t="s">
        <v>42</v>
      </c>
      <c r="AH3048" s="7">
        <v>8744547</v>
      </c>
      <c r="AI3048" s="5">
        <v>32.18</v>
      </c>
      <c r="AJ3048" s="7">
        <v>47</v>
      </c>
      <c r="AK3048" s="7">
        <v>2813706</v>
      </c>
      <c r="AL3048" s="6">
        <v>38.463360999999999</v>
      </c>
      <c r="AM3048" s="7" t="s">
        <v>42</v>
      </c>
      <c r="AN3048" s="5" t="s">
        <v>42</v>
      </c>
    </row>
    <row r="3049" spans="1:40" x14ac:dyDescent="0.3">
      <c r="A3049" s="4" t="s">
        <v>3098</v>
      </c>
      <c r="B3049" s="2">
        <v>26676972</v>
      </c>
      <c r="C3049" s="1" t="s">
        <v>54</v>
      </c>
      <c r="D3049" s="5">
        <v>162.398607</v>
      </c>
      <c r="E3049" s="6">
        <v>309.47260699999998</v>
      </c>
      <c r="F3049" s="6" t="s">
        <v>42</v>
      </c>
      <c r="G3049" s="5">
        <v>-0.111</v>
      </c>
      <c r="H3049" s="5" t="s">
        <v>799</v>
      </c>
      <c r="I3049" s="5">
        <v>-0.111</v>
      </c>
      <c r="J3049" s="5" t="s">
        <v>799</v>
      </c>
      <c r="K3049" s="5" t="s">
        <v>799</v>
      </c>
      <c r="L3049" s="5">
        <v>1.6452074400000001</v>
      </c>
      <c r="M3049" s="5" t="s">
        <v>799</v>
      </c>
      <c r="N3049" s="5" t="s">
        <v>42</v>
      </c>
      <c r="O3049" s="5" t="s">
        <v>42</v>
      </c>
      <c r="P3049" s="5">
        <v>2.4745529999999998</v>
      </c>
      <c r="Q3049" s="5" t="s">
        <v>799</v>
      </c>
      <c r="R3049" s="5">
        <v>-12.632051000000001</v>
      </c>
      <c r="S3049" s="1" t="s">
        <v>49</v>
      </c>
      <c r="T3049" s="7">
        <v>132645</v>
      </c>
      <c r="U3049" s="7">
        <v>113765</v>
      </c>
      <c r="V3049" s="7">
        <v>82912</v>
      </c>
      <c r="W3049" s="7">
        <v>65157</v>
      </c>
      <c r="X3049" s="7">
        <v>125062</v>
      </c>
      <c r="Y3049" s="7">
        <v>129632</v>
      </c>
      <c r="Z3049" s="7">
        <v>133228</v>
      </c>
      <c r="AA3049" s="7">
        <v>132645</v>
      </c>
      <c r="AB3049" s="5">
        <v>69.655000000000001</v>
      </c>
      <c r="AC3049" s="5">
        <v>74.629000000000005</v>
      </c>
      <c r="AD3049" s="5">
        <v>-40.112000000000002</v>
      </c>
      <c r="AE3049" s="5">
        <v>-23.798999999999999</v>
      </c>
      <c r="AF3049" s="7">
        <v>140875004</v>
      </c>
      <c r="AG3049" s="7">
        <v>139184754</v>
      </c>
      <c r="AH3049" s="7">
        <v>128895749</v>
      </c>
      <c r="AI3049" s="5">
        <v>26.55</v>
      </c>
      <c r="AJ3049" s="7">
        <v>93</v>
      </c>
      <c r="AK3049" s="7">
        <v>37489150</v>
      </c>
      <c r="AL3049" s="6">
        <v>43.112521999999998</v>
      </c>
      <c r="AM3049" s="7">
        <v>68114855</v>
      </c>
      <c r="AN3049" s="5">
        <v>48.234459999999999</v>
      </c>
    </row>
    <row r="3050" spans="1:40" x14ac:dyDescent="0.3">
      <c r="A3050" s="4" t="s">
        <v>3099</v>
      </c>
      <c r="B3050" s="2">
        <v>13381590</v>
      </c>
      <c r="C3050" s="1" t="s">
        <v>41</v>
      </c>
      <c r="D3050" s="5">
        <v>93.75920361</v>
      </c>
      <c r="E3050" s="6">
        <v>246.12920299999999</v>
      </c>
      <c r="F3050" s="6" t="s">
        <v>42</v>
      </c>
      <c r="G3050" s="5">
        <v>-3.8879999999999999</v>
      </c>
      <c r="H3050" s="5" t="s">
        <v>799</v>
      </c>
      <c r="I3050" s="5">
        <v>-3.8879999999999999</v>
      </c>
      <c r="J3050" s="5" t="s">
        <v>799</v>
      </c>
      <c r="K3050" s="5">
        <v>0.18759507</v>
      </c>
      <c r="L3050" s="5">
        <v>0.16180758000000001</v>
      </c>
      <c r="M3050" s="5" t="s">
        <v>799</v>
      </c>
      <c r="N3050" s="5" t="s">
        <v>42</v>
      </c>
      <c r="O3050" s="5" t="s">
        <v>42</v>
      </c>
      <c r="P3050" s="5">
        <v>3.2587380000000001</v>
      </c>
      <c r="Q3050" s="5" t="s">
        <v>799</v>
      </c>
      <c r="R3050" s="5">
        <v>-0.50148400000000004</v>
      </c>
      <c r="S3050" s="1" t="s">
        <v>49</v>
      </c>
      <c r="T3050" s="7">
        <v>35839</v>
      </c>
      <c r="U3050" s="7">
        <v>49725</v>
      </c>
      <c r="V3050" s="7" t="s">
        <v>42</v>
      </c>
      <c r="W3050" s="7">
        <v>95</v>
      </c>
      <c r="X3050" s="7">
        <v>75529</v>
      </c>
      <c r="Y3050" s="7">
        <v>48616</v>
      </c>
      <c r="Z3050" s="7">
        <v>32659</v>
      </c>
      <c r="AA3050" s="7">
        <v>35839</v>
      </c>
      <c r="AB3050" s="5" t="s">
        <v>799</v>
      </c>
      <c r="AC3050" s="5">
        <v>-281.322</v>
      </c>
      <c r="AD3050" s="5" t="s">
        <v>799</v>
      </c>
      <c r="AE3050" s="5" t="s">
        <v>799</v>
      </c>
      <c r="AF3050" s="7">
        <v>55283396</v>
      </c>
      <c r="AG3050" s="7">
        <v>48473984</v>
      </c>
      <c r="AH3050" s="7">
        <v>33067796</v>
      </c>
      <c r="AI3050" s="5">
        <v>17.739999999999998</v>
      </c>
      <c r="AJ3050" s="7">
        <v>201</v>
      </c>
      <c r="AK3050" s="7">
        <v>14988189</v>
      </c>
      <c r="AL3050" s="6">
        <v>16.636889</v>
      </c>
      <c r="AM3050" s="7">
        <v>83011381</v>
      </c>
      <c r="AN3050" s="5">
        <v>98.275829999999999</v>
      </c>
    </row>
    <row r="3051" spans="1:40" x14ac:dyDescent="0.3">
      <c r="A3051" s="4" t="s">
        <v>3100</v>
      </c>
      <c r="B3051" s="2">
        <v>9322632</v>
      </c>
      <c r="C3051" s="1" t="s">
        <v>54</v>
      </c>
      <c r="D3051" s="5">
        <v>115.38432917999999</v>
      </c>
      <c r="E3051" s="6">
        <v>196.87567899999999</v>
      </c>
      <c r="F3051" s="6" t="s">
        <v>42</v>
      </c>
      <c r="G3051" s="5">
        <v>8.4000000000000005E-2</v>
      </c>
      <c r="H3051" s="5">
        <v>19.891304000000002</v>
      </c>
      <c r="I3051" s="5">
        <v>8.4000000000000005E-2</v>
      </c>
      <c r="J3051" s="5">
        <v>19.891304000000002</v>
      </c>
      <c r="K3051" s="5">
        <v>0.89508436999999996</v>
      </c>
      <c r="L3051" s="5">
        <v>0.89508436999999996</v>
      </c>
      <c r="M3051" s="5">
        <v>11.473354</v>
      </c>
      <c r="N3051" s="5" t="s">
        <v>42</v>
      </c>
      <c r="O3051" s="5" t="s">
        <v>42</v>
      </c>
      <c r="P3051" s="5">
        <v>19.524218999999999</v>
      </c>
      <c r="Q3051" s="5" t="s">
        <v>42</v>
      </c>
      <c r="R3051" s="5" t="s">
        <v>42</v>
      </c>
      <c r="S3051" s="1" t="s">
        <v>82</v>
      </c>
      <c r="T3051" s="7">
        <v>10239.98</v>
      </c>
      <c r="U3051" s="7">
        <v>9684.6190000000006</v>
      </c>
      <c r="V3051" s="7">
        <v>10408.663</v>
      </c>
      <c r="W3051" s="7">
        <v>11290.721</v>
      </c>
      <c r="X3051" s="7">
        <v>10083.665000000001</v>
      </c>
      <c r="Y3051" s="7">
        <v>10161.822</v>
      </c>
      <c r="Z3051" s="7">
        <v>10239.98</v>
      </c>
      <c r="AA3051" s="7">
        <v>10157.254000000001</v>
      </c>
      <c r="AB3051" s="8">
        <v>100</v>
      </c>
      <c r="AC3051" s="8">
        <v>100</v>
      </c>
      <c r="AD3051" s="5" t="s">
        <v>42</v>
      </c>
      <c r="AE3051" s="5" t="s">
        <v>42</v>
      </c>
      <c r="AF3051" s="7">
        <v>31525773</v>
      </c>
      <c r="AG3051" s="7">
        <v>31525773</v>
      </c>
      <c r="AH3051" s="7">
        <v>31525773</v>
      </c>
      <c r="AI3051" s="5">
        <v>30.71</v>
      </c>
      <c r="AJ3051" s="7">
        <v>52</v>
      </c>
      <c r="AK3051" s="7">
        <v>9680305</v>
      </c>
      <c r="AL3051" s="6">
        <v>35.429915999999999</v>
      </c>
      <c r="AM3051" s="7" t="s">
        <v>42</v>
      </c>
      <c r="AN3051" s="5" t="s">
        <v>42</v>
      </c>
    </row>
    <row r="3052" spans="1:40" x14ac:dyDescent="0.3">
      <c r="A3052" s="4" t="s">
        <v>3101</v>
      </c>
      <c r="B3052" s="2">
        <v>5722023</v>
      </c>
      <c r="C3052" s="1" t="s">
        <v>54</v>
      </c>
      <c r="D3052" s="5">
        <v>120.16059943</v>
      </c>
      <c r="E3052" s="6">
        <v>180.057209</v>
      </c>
      <c r="F3052" s="6" t="s">
        <v>42</v>
      </c>
      <c r="G3052" s="5">
        <v>0.41399999999999998</v>
      </c>
      <c r="H3052" s="5">
        <v>5.6850120000000004</v>
      </c>
      <c r="I3052" s="5">
        <v>0.41399999999999998</v>
      </c>
      <c r="J3052" s="5">
        <v>5.6850120000000004</v>
      </c>
      <c r="K3052" s="5">
        <v>0.93698735999999994</v>
      </c>
      <c r="L3052" s="5">
        <v>0.93698735999999994</v>
      </c>
      <c r="M3052" s="5">
        <v>10.231823</v>
      </c>
      <c r="N3052" s="5" t="s">
        <v>42</v>
      </c>
      <c r="O3052" s="5" t="s">
        <v>42</v>
      </c>
      <c r="P3052" s="5">
        <v>9.2003109999999992</v>
      </c>
      <c r="Q3052" s="5" t="s">
        <v>42</v>
      </c>
      <c r="R3052" s="5" t="s">
        <v>42</v>
      </c>
      <c r="S3052" s="1" t="s">
        <v>82</v>
      </c>
      <c r="T3052" s="7">
        <v>19285.080000000002</v>
      </c>
      <c r="U3052" s="7">
        <v>13478.842000000001</v>
      </c>
      <c r="V3052" s="7">
        <v>12597.257</v>
      </c>
      <c r="W3052" s="7">
        <v>23747.187000000002</v>
      </c>
      <c r="X3052" s="7">
        <v>19570.774000000001</v>
      </c>
      <c r="Y3052" s="7">
        <v>19427.927</v>
      </c>
      <c r="Z3052" s="7">
        <v>19285.080000000002</v>
      </c>
      <c r="AA3052" s="7">
        <v>17906.784</v>
      </c>
      <c r="AB3052" s="8">
        <v>100</v>
      </c>
      <c r="AC3052" s="8">
        <v>100</v>
      </c>
      <c r="AD3052" s="5" t="s">
        <v>42</v>
      </c>
      <c r="AE3052" s="5" t="s">
        <v>42</v>
      </c>
      <c r="AF3052" s="7">
        <v>12374933</v>
      </c>
      <c r="AG3052" s="7">
        <v>12374933</v>
      </c>
      <c r="AH3052" s="7">
        <v>12374933</v>
      </c>
      <c r="AI3052" s="8">
        <v>28.4</v>
      </c>
      <c r="AJ3052" s="7">
        <v>44</v>
      </c>
      <c r="AK3052" s="7">
        <v>3514921</v>
      </c>
      <c r="AL3052" s="6">
        <v>34.129882000000002</v>
      </c>
      <c r="AM3052" s="7" t="s">
        <v>42</v>
      </c>
      <c r="AN3052" s="5" t="s">
        <v>42</v>
      </c>
    </row>
    <row r="3053" spans="1:40" x14ac:dyDescent="0.3">
      <c r="A3053" s="4" t="s">
        <v>3102</v>
      </c>
      <c r="B3053" s="2">
        <v>5016244</v>
      </c>
      <c r="C3053" s="1" t="s">
        <v>54</v>
      </c>
      <c r="D3053" s="5">
        <v>113.13627288000001</v>
      </c>
      <c r="E3053" s="6">
        <v>154.06327200000001</v>
      </c>
      <c r="F3053" s="6" t="s">
        <v>42</v>
      </c>
      <c r="G3053" s="5">
        <v>-0.156</v>
      </c>
      <c r="H3053" s="5" t="s">
        <v>799</v>
      </c>
      <c r="I3053" s="5">
        <v>-0.156</v>
      </c>
      <c r="J3053" s="5" t="s">
        <v>799</v>
      </c>
      <c r="K3053" s="5" t="s">
        <v>799</v>
      </c>
      <c r="L3053" s="5" t="s">
        <v>799</v>
      </c>
      <c r="M3053" s="5" t="s">
        <v>799</v>
      </c>
      <c r="N3053" s="5" t="s">
        <v>42</v>
      </c>
      <c r="O3053" s="5" t="s">
        <v>42</v>
      </c>
      <c r="P3053" s="5">
        <v>13.359632</v>
      </c>
      <c r="Q3053" s="5" t="s">
        <v>799</v>
      </c>
      <c r="R3053" s="5">
        <v>-6.7042330000000003</v>
      </c>
      <c r="S3053" s="1" t="s">
        <v>49</v>
      </c>
      <c r="T3053" s="7">
        <v>16028</v>
      </c>
      <c r="U3053" s="7">
        <v>16669</v>
      </c>
      <c r="V3053" s="7">
        <v>25524</v>
      </c>
      <c r="W3053" s="7">
        <v>22394</v>
      </c>
      <c r="X3053" s="7">
        <v>11532</v>
      </c>
      <c r="Y3053" s="7">
        <v>13398</v>
      </c>
      <c r="Z3053" s="7">
        <v>16231</v>
      </c>
      <c r="AA3053" s="7">
        <v>16028</v>
      </c>
      <c r="AB3053" s="5">
        <v>42.014000000000003</v>
      </c>
      <c r="AC3053" s="5">
        <v>55.107999999999997</v>
      </c>
      <c r="AD3053" s="5">
        <v>-84.114999999999995</v>
      </c>
      <c r="AE3053" s="5">
        <v>-205.94900000000001</v>
      </c>
      <c r="AF3053" s="7">
        <v>47611000</v>
      </c>
      <c r="AG3053" s="7">
        <v>46679000</v>
      </c>
      <c r="AH3053" s="7">
        <v>128905177</v>
      </c>
      <c r="AI3053" s="5">
        <v>6.36</v>
      </c>
      <c r="AJ3053" s="7">
        <v>50</v>
      </c>
      <c r="AK3053" s="7">
        <v>3034047</v>
      </c>
      <c r="AL3053" s="6">
        <v>7.1906910000000002</v>
      </c>
      <c r="AM3053" s="7">
        <v>30412468</v>
      </c>
      <c r="AN3053" s="5">
        <v>63.70861</v>
      </c>
    </row>
    <row r="3054" spans="1:40" x14ac:dyDescent="0.3">
      <c r="A3054" s="4" t="s">
        <v>3103</v>
      </c>
      <c r="B3054" s="2">
        <v>5721577</v>
      </c>
      <c r="C3054" s="1" t="s">
        <v>54</v>
      </c>
      <c r="D3054" s="5">
        <v>116.51897466</v>
      </c>
      <c r="E3054" s="6">
        <v>197.11897400000001</v>
      </c>
      <c r="F3054" s="6" t="s">
        <v>42</v>
      </c>
      <c r="G3054" s="5">
        <v>0.47199999999999998</v>
      </c>
      <c r="H3054" s="5">
        <v>5.9439630000000001</v>
      </c>
      <c r="I3054" s="5">
        <v>0.47199999999999998</v>
      </c>
      <c r="J3054" s="5">
        <v>5.9439630000000001</v>
      </c>
      <c r="K3054" s="5">
        <v>0.92735221000000001</v>
      </c>
      <c r="L3054" s="5">
        <v>0.92735221000000001</v>
      </c>
      <c r="M3054" s="5">
        <v>16.2</v>
      </c>
      <c r="N3054" s="5" t="s">
        <v>42</v>
      </c>
      <c r="O3054" s="5" t="s">
        <v>42</v>
      </c>
      <c r="P3054" s="5">
        <v>14.103113</v>
      </c>
      <c r="Q3054" s="5" t="s">
        <v>42</v>
      </c>
      <c r="R3054" s="5" t="s">
        <v>42</v>
      </c>
      <c r="S3054" s="1" t="s">
        <v>82</v>
      </c>
      <c r="T3054" s="7">
        <v>13689.521000000001</v>
      </c>
      <c r="U3054" s="7">
        <v>13384.269</v>
      </c>
      <c r="V3054" s="7">
        <v>13082.864</v>
      </c>
      <c r="W3054" s="7">
        <v>13244.565000000001</v>
      </c>
      <c r="X3054" s="7">
        <v>13976.983</v>
      </c>
      <c r="Y3054" s="7">
        <v>13833.252</v>
      </c>
      <c r="Z3054" s="7">
        <v>13689.521000000001</v>
      </c>
      <c r="AA3054" s="7">
        <v>13618.65</v>
      </c>
      <c r="AB3054" s="8">
        <v>100</v>
      </c>
      <c r="AC3054" s="8">
        <v>100</v>
      </c>
      <c r="AD3054" s="5" t="s">
        <v>42</v>
      </c>
      <c r="AE3054" s="5" t="s">
        <v>42</v>
      </c>
      <c r="AF3054" s="7">
        <v>13077326</v>
      </c>
      <c r="AG3054" s="7">
        <v>13077326</v>
      </c>
      <c r="AH3054" s="7">
        <v>13077326</v>
      </c>
      <c r="AI3054" s="5">
        <v>19.54</v>
      </c>
      <c r="AJ3054" s="7">
        <v>50</v>
      </c>
      <c r="AK3054" s="7">
        <v>2554704</v>
      </c>
      <c r="AL3054" s="6">
        <v>22.762412000000001</v>
      </c>
      <c r="AM3054" s="7">
        <v>12539735</v>
      </c>
      <c r="AN3054" s="5">
        <v>99.946209999999994</v>
      </c>
    </row>
    <row r="3055" spans="1:40" x14ac:dyDescent="0.3">
      <c r="A3055" s="4" t="s">
        <v>3104</v>
      </c>
      <c r="B3055" s="2">
        <v>16995767</v>
      </c>
      <c r="C3055" s="1" t="s">
        <v>41</v>
      </c>
      <c r="D3055" s="5">
        <v>92.766537240000005</v>
      </c>
      <c r="E3055" s="6">
        <v>-31.511462999999999</v>
      </c>
      <c r="F3055" s="6" t="s">
        <v>42</v>
      </c>
      <c r="G3055" s="5">
        <v>-0.34899999999999998</v>
      </c>
      <c r="H3055" s="5" t="s">
        <v>799</v>
      </c>
      <c r="I3055" s="5">
        <v>-0.34899999999999998</v>
      </c>
      <c r="J3055" s="5" t="s">
        <v>799</v>
      </c>
      <c r="K3055" s="5">
        <v>0.71297989000000006</v>
      </c>
      <c r="L3055" s="5">
        <v>0.60348162000000005</v>
      </c>
      <c r="M3055" s="5" t="s">
        <v>799</v>
      </c>
      <c r="N3055" s="5" t="s">
        <v>42</v>
      </c>
      <c r="O3055" s="5" t="s">
        <v>42</v>
      </c>
      <c r="P3055" s="5" t="s">
        <v>799</v>
      </c>
      <c r="Q3055" s="5">
        <v>0.54333900000000002</v>
      </c>
      <c r="R3055" s="5">
        <v>0.54333900000000002</v>
      </c>
      <c r="S3055" s="1" t="s">
        <v>49</v>
      </c>
      <c r="T3055" s="7" t="s">
        <v>42</v>
      </c>
      <c r="U3055" s="7" t="s">
        <v>42</v>
      </c>
      <c r="V3055" s="7" t="s">
        <v>42</v>
      </c>
      <c r="W3055" s="7" t="s">
        <v>42</v>
      </c>
      <c r="X3055" s="7">
        <v>16146</v>
      </c>
      <c r="Y3055" s="7">
        <v>16146</v>
      </c>
      <c r="Z3055" s="7">
        <v>16146</v>
      </c>
      <c r="AA3055" s="7" t="s">
        <v>42</v>
      </c>
      <c r="AB3055" s="5" t="s">
        <v>42</v>
      </c>
      <c r="AC3055" s="5">
        <v>97.058000000000007</v>
      </c>
      <c r="AD3055" s="5" t="s">
        <v>42</v>
      </c>
      <c r="AE3055" s="5" t="s">
        <v>799</v>
      </c>
      <c r="AF3055" s="7">
        <v>59449998</v>
      </c>
      <c r="AG3055" s="7">
        <v>58914712</v>
      </c>
      <c r="AH3055" s="7">
        <v>44294092</v>
      </c>
      <c r="AI3055" s="5">
        <v>32.58</v>
      </c>
      <c r="AJ3055" s="7">
        <v>112</v>
      </c>
      <c r="AK3055" s="7">
        <v>19373180</v>
      </c>
      <c r="AL3055" s="6">
        <v>30.222159999999999</v>
      </c>
      <c r="AM3055" s="7">
        <v>31606003</v>
      </c>
      <c r="AN3055" s="5">
        <v>53.149949999999997</v>
      </c>
    </row>
    <row r="3056" spans="1:40" x14ac:dyDescent="0.3">
      <c r="A3056" s="4" t="s">
        <v>3105</v>
      </c>
      <c r="B3056" s="2">
        <v>29524252</v>
      </c>
      <c r="C3056" s="1" t="s">
        <v>54</v>
      </c>
      <c r="D3056" s="5">
        <v>113.2747056</v>
      </c>
      <c r="E3056" s="6">
        <v>-52.938294999999997</v>
      </c>
      <c r="F3056" s="6" t="s">
        <v>42</v>
      </c>
      <c r="G3056" s="5">
        <v>-0.623</v>
      </c>
      <c r="H3056" s="5" t="s">
        <v>799</v>
      </c>
      <c r="I3056" s="5">
        <v>-0.623</v>
      </c>
      <c r="J3056" s="5" t="s">
        <v>799</v>
      </c>
      <c r="K3056" s="5">
        <v>0.68627450999999995</v>
      </c>
      <c r="L3056" s="5">
        <v>0.68627450999999995</v>
      </c>
      <c r="M3056" s="5" t="s">
        <v>799</v>
      </c>
      <c r="N3056" s="5" t="s">
        <v>42</v>
      </c>
      <c r="O3056" s="5" t="s">
        <v>42</v>
      </c>
      <c r="P3056" s="5" t="s">
        <v>42</v>
      </c>
      <c r="Q3056" s="5">
        <v>0.84678900000000001</v>
      </c>
      <c r="R3056" s="5">
        <v>0.84678900000000001</v>
      </c>
      <c r="S3056" s="1" t="s">
        <v>49</v>
      </c>
      <c r="T3056" s="7" t="s">
        <v>42</v>
      </c>
      <c r="U3056" s="7" t="s">
        <v>42</v>
      </c>
      <c r="V3056" s="7">
        <v>210</v>
      </c>
      <c r="W3056" s="7" t="s">
        <v>42</v>
      </c>
      <c r="X3056" s="7" t="s">
        <v>42</v>
      </c>
      <c r="Y3056" s="7" t="s">
        <v>42</v>
      </c>
      <c r="Z3056" s="7" t="s">
        <v>42</v>
      </c>
      <c r="AA3056" s="7" t="s">
        <v>42</v>
      </c>
      <c r="AB3056" s="5" t="s">
        <v>42</v>
      </c>
      <c r="AC3056" s="5" t="s">
        <v>42</v>
      </c>
      <c r="AD3056" s="5" t="s">
        <v>42</v>
      </c>
      <c r="AE3056" s="5" t="s">
        <v>42</v>
      </c>
      <c r="AF3056" s="7">
        <v>26968198</v>
      </c>
      <c r="AG3056" s="7">
        <v>26950590</v>
      </c>
      <c r="AH3056" s="7">
        <v>3763756</v>
      </c>
      <c r="AI3056" s="5">
        <v>63.55</v>
      </c>
      <c r="AJ3056" s="7">
        <v>90</v>
      </c>
      <c r="AK3056" s="7">
        <v>17140378</v>
      </c>
      <c r="AL3056" s="6">
        <v>71.989587</v>
      </c>
      <c r="AM3056" s="7">
        <v>19401562</v>
      </c>
      <c r="AN3056" s="5">
        <v>71.937119999999993</v>
      </c>
    </row>
    <row r="3057" spans="1:40" x14ac:dyDescent="0.3">
      <c r="A3057" s="4" t="s">
        <v>3106</v>
      </c>
      <c r="B3057" s="2">
        <v>5721022</v>
      </c>
      <c r="C3057" s="1" t="s">
        <v>54</v>
      </c>
      <c r="D3057" s="5">
        <v>119.389343</v>
      </c>
      <c r="E3057" s="6">
        <v>119.373963</v>
      </c>
      <c r="F3057" s="6" t="s">
        <v>42</v>
      </c>
      <c r="G3057" s="8">
        <v>1.208</v>
      </c>
      <c r="H3057" s="5" t="s">
        <v>42</v>
      </c>
      <c r="I3057" s="8">
        <v>1.208</v>
      </c>
      <c r="J3057" s="5" t="s">
        <v>42</v>
      </c>
      <c r="K3057" s="5" t="s">
        <v>42</v>
      </c>
      <c r="L3057" s="5" t="s">
        <v>42</v>
      </c>
      <c r="M3057" s="5" t="s">
        <v>42</v>
      </c>
      <c r="N3057" s="5" t="s">
        <v>42</v>
      </c>
      <c r="O3057" s="5" t="s">
        <v>42</v>
      </c>
      <c r="P3057" s="5" t="s">
        <v>42</v>
      </c>
      <c r="Q3057" s="5" t="s">
        <v>42</v>
      </c>
      <c r="R3057" s="5" t="s">
        <v>42</v>
      </c>
      <c r="S3057" s="1" t="s">
        <v>56</v>
      </c>
      <c r="T3057" s="7">
        <v>3401.1439999999998</v>
      </c>
      <c r="U3057" s="7">
        <v>2428.7069999999999</v>
      </c>
      <c r="V3057" s="7">
        <v>1789.8920000000001</v>
      </c>
      <c r="W3057" s="10">
        <v>4069.09</v>
      </c>
      <c r="X3057" s="7">
        <v>3401.1439999999998</v>
      </c>
      <c r="Y3057" s="7">
        <v>3006.5169999999998</v>
      </c>
      <c r="Z3057" s="7">
        <v>2611.8919999999998</v>
      </c>
      <c r="AA3057" s="10">
        <v>2520.3000000000002</v>
      </c>
      <c r="AB3057" s="8">
        <v>100</v>
      </c>
      <c r="AC3057" s="8">
        <v>100</v>
      </c>
      <c r="AD3057" s="5" t="s">
        <v>42</v>
      </c>
      <c r="AE3057" s="5" t="s">
        <v>42</v>
      </c>
      <c r="AF3057" s="7">
        <v>9783829</v>
      </c>
      <c r="AG3057" s="7">
        <v>9783829</v>
      </c>
      <c r="AH3057" s="7">
        <v>10029955</v>
      </c>
      <c r="AI3057" s="5">
        <v>76.25</v>
      </c>
      <c r="AJ3057" s="7">
        <v>26</v>
      </c>
      <c r="AK3057" s="7">
        <v>7460366</v>
      </c>
      <c r="AL3057" s="6">
        <v>89.151373000000007</v>
      </c>
      <c r="AM3057" s="7" t="s">
        <v>42</v>
      </c>
      <c r="AN3057" s="5" t="s">
        <v>42</v>
      </c>
    </row>
    <row r="3058" spans="1:40" x14ac:dyDescent="0.3">
      <c r="A3058" s="4" t="s">
        <v>3107</v>
      </c>
      <c r="B3058" s="2">
        <v>1032031</v>
      </c>
      <c r="C3058" s="1" t="s">
        <v>41</v>
      </c>
      <c r="D3058" s="5">
        <v>121.14446725000001</v>
      </c>
      <c r="E3058" s="6" t="s">
        <v>42</v>
      </c>
      <c r="F3058" s="6">
        <v>226.69646700000001</v>
      </c>
      <c r="G3058" s="5">
        <v>7.0000000000000007E-2</v>
      </c>
      <c r="H3058" s="5">
        <v>115</v>
      </c>
      <c r="I3058" s="5">
        <v>7.0000000000000007E-2</v>
      </c>
      <c r="J3058" s="5">
        <v>115</v>
      </c>
      <c r="K3058" s="5">
        <v>0.90882748338665098</v>
      </c>
      <c r="L3058" s="5">
        <v>0.75452228594175696</v>
      </c>
      <c r="M3058" s="5">
        <v>30.748663000000001</v>
      </c>
      <c r="N3058" s="5" t="s">
        <v>42</v>
      </c>
      <c r="O3058" s="5" t="s">
        <v>42</v>
      </c>
      <c r="P3058" s="5" t="s">
        <v>42</v>
      </c>
      <c r="Q3058" s="5" t="s">
        <v>42</v>
      </c>
      <c r="R3058" s="5" t="s">
        <v>42</v>
      </c>
      <c r="S3058" s="1" t="s">
        <v>98</v>
      </c>
      <c r="T3058" s="7">
        <v>51057</v>
      </c>
      <c r="U3058" s="7">
        <v>63800</v>
      </c>
      <c r="V3058" s="7">
        <v>59869</v>
      </c>
      <c r="W3058" s="7">
        <v>56007</v>
      </c>
      <c r="X3058" s="7">
        <v>48734</v>
      </c>
      <c r="Y3058" s="7">
        <v>49408</v>
      </c>
      <c r="Z3058" s="7">
        <v>51057</v>
      </c>
      <c r="AA3058" s="7">
        <v>54067</v>
      </c>
      <c r="AB3058" s="5" t="s">
        <v>42</v>
      </c>
      <c r="AC3058" s="5" t="s">
        <v>42</v>
      </c>
      <c r="AD3058" s="5" t="s">
        <v>42</v>
      </c>
      <c r="AE3058" s="5" t="s">
        <v>42</v>
      </c>
      <c r="AF3058" s="7">
        <v>21096968</v>
      </c>
      <c r="AG3058" s="7">
        <v>21111043</v>
      </c>
      <c r="AH3058" s="7">
        <v>21125889</v>
      </c>
      <c r="AI3058" s="5">
        <v>43.44</v>
      </c>
      <c r="AJ3058" s="7">
        <v>45</v>
      </c>
      <c r="AK3058" s="7">
        <v>9152560</v>
      </c>
      <c r="AL3058" s="6">
        <v>52.627220000000001</v>
      </c>
      <c r="AM3058" s="7">
        <v>14390934</v>
      </c>
      <c r="AN3058" s="5">
        <v>68.305120000000002</v>
      </c>
    </row>
    <row r="3059" spans="1:40" x14ac:dyDescent="0.3">
      <c r="A3059" s="4" t="s">
        <v>3108</v>
      </c>
      <c r="B3059" s="2">
        <v>11078300</v>
      </c>
      <c r="C3059" s="1" t="s">
        <v>41</v>
      </c>
      <c r="D3059" s="5">
        <v>136.32643640000001</v>
      </c>
      <c r="E3059" s="6">
        <v>207.72643600000001</v>
      </c>
      <c r="F3059" s="6" t="s">
        <v>42</v>
      </c>
      <c r="G3059" s="5">
        <v>0.03</v>
      </c>
      <c r="H3059" s="5" t="s">
        <v>799</v>
      </c>
      <c r="I3059" s="5">
        <v>0.03</v>
      </c>
      <c r="J3059" s="5" t="s">
        <v>799</v>
      </c>
      <c r="K3059" s="5" t="s">
        <v>799</v>
      </c>
      <c r="L3059" s="5">
        <v>4.6204620499999995</v>
      </c>
      <c r="M3059" s="5">
        <v>5.2830190000000004</v>
      </c>
      <c r="N3059" s="5" t="s">
        <v>42</v>
      </c>
      <c r="O3059" s="5" t="s">
        <v>42</v>
      </c>
      <c r="P3059" s="5">
        <v>1.1331910000000001</v>
      </c>
      <c r="Q3059" s="5">
        <v>5.8072809999999997</v>
      </c>
      <c r="R3059" s="5">
        <v>5.8072809999999997</v>
      </c>
      <c r="S3059" s="1" t="s">
        <v>49</v>
      </c>
      <c r="T3059" s="7">
        <v>187993</v>
      </c>
      <c r="U3059" s="7">
        <v>215531</v>
      </c>
      <c r="V3059" s="7">
        <v>193146</v>
      </c>
      <c r="W3059" s="7">
        <v>161791</v>
      </c>
      <c r="X3059" s="7">
        <v>183311</v>
      </c>
      <c r="Y3059" s="7">
        <v>183446</v>
      </c>
      <c r="Z3059" s="7">
        <v>185966</v>
      </c>
      <c r="AA3059" s="7">
        <v>187993</v>
      </c>
      <c r="AB3059" s="5">
        <v>93.335999999999999</v>
      </c>
      <c r="AC3059" s="5">
        <v>94.813000000000002</v>
      </c>
      <c r="AD3059" s="8">
        <v>9.7200000000000006</v>
      </c>
      <c r="AE3059" s="5">
        <v>15.124000000000001</v>
      </c>
      <c r="AF3059" s="7">
        <v>97376026</v>
      </c>
      <c r="AG3059" s="7">
        <v>96948250</v>
      </c>
      <c r="AH3059" s="7">
        <v>93881130</v>
      </c>
      <c r="AI3059" s="5">
        <v>39.67</v>
      </c>
      <c r="AJ3059" s="7">
        <v>103</v>
      </c>
      <c r="AK3059" s="7">
        <v>38626261</v>
      </c>
      <c r="AL3059" s="6">
        <v>54.076765000000002</v>
      </c>
      <c r="AM3059" s="7">
        <v>85222471</v>
      </c>
      <c r="AN3059" s="5">
        <v>87.518950000000004</v>
      </c>
    </row>
    <row r="3060" spans="1:40" x14ac:dyDescent="0.3">
      <c r="A3060" s="4" t="s">
        <v>3109</v>
      </c>
      <c r="B3060" s="2">
        <v>5721933</v>
      </c>
      <c r="C3060" s="1" t="s">
        <v>41</v>
      </c>
      <c r="D3060" s="5">
        <v>111.4669653</v>
      </c>
      <c r="E3060" s="6">
        <v>173.197675</v>
      </c>
      <c r="F3060" s="6" t="s">
        <v>42</v>
      </c>
      <c r="G3060" s="5">
        <v>0.63300000000000001</v>
      </c>
      <c r="H3060" s="5" t="s">
        <v>42</v>
      </c>
      <c r="I3060" s="5">
        <v>0.63300000000000001</v>
      </c>
      <c r="J3060" s="5" t="s">
        <v>42</v>
      </c>
      <c r="K3060" s="5" t="s">
        <v>42</v>
      </c>
      <c r="L3060" s="5" t="s">
        <v>42</v>
      </c>
      <c r="M3060" s="5" t="s">
        <v>42</v>
      </c>
      <c r="N3060" s="5" t="s">
        <v>42</v>
      </c>
      <c r="O3060" s="5" t="s">
        <v>42</v>
      </c>
      <c r="P3060" s="5" t="s">
        <v>42</v>
      </c>
      <c r="Q3060" s="5" t="s">
        <v>42</v>
      </c>
      <c r="R3060" s="5" t="s">
        <v>42</v>
      </c>
      <c r="S3060" s="1" t="s">
        <v>56</v>
      </c>
      <c r="T3060" s="7">
        <v>3375.5549999999998</v>
      </c>
      <c r="U3060" s="7">
        <v>2100.2510000000002</v>
      </c>
      <c r="V3060" s="7">
        <v>2283.4479999999999</v>
      </c>
      <c r="W3060" s="7">
        <v>2618.451</v>
      </c>
      <c r="X3060" s="7">
        <v>3375.5549999999998</v>
      </c>
      <c r="Y3060" s="7">
        <v>2969.7950000000001</v>
      </c>
      <c r="Z3060" s="7">
        <v>2564.0340000000001</v>
      </c>
      <c r="AA3060" s="7">
        <v>2332.1419999999998</v>
      </c>
      <c r="AB3060" s="8">
        <v>100</v>
      </c>
      <c r="AC3060" s="8">
        <v>100</v>
      </c>
      <c r="AD3060" s="5" t="s">
        <v>42</v>
      </c>
      <c r="AE3060" s="5" t="s">
        <v>42</v>
      </c>
      <c r="AF3060" s="7">
        <v>9827294</v>
      </c>
      <c r="AG3060" s="7">
        <v>9827294</v>
      </c>
      <c r="AH3060" s="7">
        <v>9825838</v>
      </c>
      <c r="AI3060" s="5">
        <v>61.93</v>
      </c>
      <c r="AJ3060" s="7">
        <v>33</v>
      </c>
      <c r="AK3060" s="7">
        <v>6085419</v>
      </c>
      <c r="AL3060" s="6">
        <v>69.069505000000007</v>
      </c>
      <c r="AM3060" s="7">
        <v>8313559</v>
      </c>
      <c r="AN3060" s="5">
        <v>96.169790000000006</v>
      </c>
    </row>
    <row r="3061" spans="1:40" x14ac:dyDescent="0.3">
      <c r="A3061" s="4" t="s">
        <v>3110</v>
      </c>
      <c r="B3061" s="2">
        <v>5721136</v>
      </c>
      <c r="C3061" s="1" t="s">
        <v>54</v>
      </c>
      <c r="D3061" s="5">
        <v>108.15217920000001</v>
      </c>
      <c r="E3061" s="6">
        <v>157.979209</v>
      </c>
      <c r="F3061" s="6" t="s">
        <v>42</v>
      </c>
      <c r="G3061" s="5">
        <v>8.2000000000000003E-2</v>
      </c>
      <c r="H3061" s="5">
        <v>33.982301</v>
      </c>
      <c r="I3061" s="5">
        <v>8.2000000000000003E-2</v>
      </c>
      <c r="J3061" s="5">
        <v>33.982301</v>
      </c>
      <c r="K3061" s="5">
        <v>0.87292565999999994</v>
      </c>
      <c r="L3061" s="5">
        <v>0.87292565999999994</v>
      </c>
      <c r="M3061" s="5">
        <v>28.656715999999999</v>
      </c>
      <c r="N3061" s="5" t="s">
        <v>42</v>
      </c>
      <c r="O3061" s="5" t="s">
        <v>42</v>
      </c>
      <c r="P3061" s="5">
        <v>22.957543000000001</v>
      </c>
      <c r="Q3061" s="5" t="s">
        <v>42</v>
      </c>
      <c r="R3061" s="5" t="s">
        <v>42</v>
      </c>
      <c r="S3061" s="1" t="s">
        <v>82</v>
      </c>
      <c r="T3061" s="7">
        <v>6512.6670000000004</v>
      </c>
      <c r="U3061" s="7">
        <v>5835.027</v>
      </c>
      <c r="V3061" s="7">
        <v>6056.6149999999998</v>
      </c>
      <c r="W3061" s="7">
        <v>6328.23</v>
      </c>
      <c r="X3061" s="7">
        <v>6881.3639999999996</v>
      </c>
      <c r="Y3061" s="7">
        <v>6697.0150000000003</v>
      </c>
      <c r="Z3061" s="7">
        <v>6512.6670000000004</v>
      </c>
      <c r="AA3061" s="7">
        <v>6339.9920000000002</v>
      </c>
      <c r="AB3061" s="8">
        <v>100</v>
      </c>
      <c r="AC3061" s="8">
        <v>100</v>
      </c>
      <c r="AD3061" s="5" t="s">
        <v>42</v>
      </c>
      <c r="AE3061" s="5" t="s">
        <v>42</v>
      </c>
      <c r="AF3061" s="7">
        <v>14082315</v>
      </c>
      <c r="AG3061" s="7">
        <v>14082315</v>
      </c>
      <c r="AH3061" s="7">
        <v>14082315</v>
      </c>
      <c r="AI3061" s="8">
        <v>48.4</v>
      </c>
      <c r="AJ3061" s="7">
        <v>61</v>
      </c>
      <c r="AK3061" s="7">
        <v>6815737</v>
      </c>
      <c r="AL3061" s="6">
        <v>52.344859999999997</v>
      </c>
      <c r="AM3061" s="7" t="s">
        <v>42</v>
      </c>
      <c r="AN3061" s="5" t="s">
        <v>42</v>
      </c>
    </row>
    <row r="3062" spans="1:40" x14ac:dyDescent="0.3">
      <c r="A3062" s="4" t="s">
        <v>3111</v>
      </c>
      <c r="B3062" s="2">
        <v>19454739</v>
      </c>
      <c r="C3062" s="1" t="s">
        <v>41</v>
      </c>
      <c r="D3062" s="5">
        <v>116.4435723</v>
      </c>
      <c r="E3062" s="6">
        <v>389.05457200000001</v>
      </c>
      <c r="F3062" s="6" t="s">
        <v>42</v>
      </c>
      <c r="G3062" s="5">
        <v>-47.314</v>
      </c>
      <c r="H3062" s="5" t="s">
        <v>799</v>
      </c>
      <c r="I3062" s="5">
        <v>-47.314</v>
      </c>
      <c r="J3062" s="5" t="s">
        <v>799</v>
      </c>
      <c r="K3062" s="5" t="s">
        <v>799</v>
      </c>
      <c r="L3062" s="5" t="s">
        <v>799</v>
      </c>
      <c r="M3062" s="5" t="s">
        <v>799</v>
      </c>
      <c r="N3062" s="5" t="s">
        <v>42</v>
      </c>
      <c r="O3062" s="5" t="s">
        <v>42</v>
      </c>
      <c r="P3062" s="5">
        <v>0.56465699999999996</v>
      </c>
      <c r="Q3062" s="5" t="s">
        <v>799</v>
      </c>
      <c r="R3062" s="5">
        <v>-1.3715329999999999</v>
      </c>
      <c r="S3062" s="1" t="s">
        <v>49</v>
      </c>
      <c r="T3062" s="7">
        <v>1123110</v>
      </c>
      <c r="U3062" s="7">
        <v>1060113</v>
      </c>
      <c r="V3062" s="7">
        <v>783279</v>
      </c>
      <c r="W3062" s="7">
        <v>844836</v>
      </c>
      <c r="X3062" s="7">
        <v>689010</v>
      </c>
      <c r="Y3062" s="7">
        <v>828080</v>
      </c>
      <c r="Z3062" s="7">
        <v>992234</v>
      </c>
      <c r="AA3062" s="7">
        <v>1123110</v>
      </c>
      <c r="AB3062" s="8">
        <v>9.1170000000000009</v>
      </c>
      <c r="AC3062" s="5">
        <v>-21.196999999999999</v>
      </c>
      <c r="AD3062" s="5">
        <v>-1.2110000000000001</v>
      </c>
      <c r="AE3062" s="5">
        <v>-41.784999999999997</v>
      </c>
      <c r="AF3062" s="7">
        <v>15221383</v>
      </c>
      <c r="AG3062" s="7">
        <v>557056</v>
      </c>
      <c r="AH3062" s="7">
        <v>527801</v>
      </c>
      <c r="AI3062" s="5">
        <v>4.5199999999999996</v>
      </c>
      <c r="AJ3062" s="7">
        <v>105</v>
      </c>
      <c r="AK3062" s="7">
        <v>687466</v>
      </c>
      <c r="AL3062" s="6">
        <v>5.2591140000000003</v>
      </c>
      <c r="AM3062" s="7">
        <v>5176585</v>
      </c>
      <c r="AN3062" s="5">
        <v>34.00864</v>
      </c>
    </row>
    <row r="3063" spans="1:40" x14ac:dyDescent="0.3">
      <c r="A3063" s="4" t="s">
        <v>3112</v>
      </c>
      <c r="B3063" s="2">
        <v>11072909</v>
      </c>
      <c r="C3063" s="1" t="s">
        <v>41</v>
      </c>
      <c r="D3063" s="5">
        <v>98.936927800000007</v>
      </c>
      <c r="E3063" s="6">
        <v>2.297917</v>
      </c>
      <c r="F3063" s="6" t="s">
        <v>42</v>
      </c>
      <c r="G3063" s="5">
        <v>6.0764834034959603E-3</v>
      </c>
      <c r="H3063" s="5" t="s">
        <v>799</v>
      </c>
      <c r="I3063" s="5">
        <v>6.0764834034959603E-3</v>
      </c>
      <c r="J3063" s="5" t="s">
        <v>799</v>
      </c>
      <c r="K3063" s="5">
        <v>0.55144468000000002</v>
      </c>
      <c r="L3063" s="5">
        <v>0.52407265999999997</v>
      </c>
      <c r="M3063" s="5" t="s">
        <v>42</v>
      </c>
      <c r="N3063" s="5" t="s">
        <v>42</v>
      </c>
      <c r="O3063" s="5" t="s">
        <v>42</v>
      </c>
      <c r="P3063" s="5">
        <v>7.4910000000000003E-3</v>
      </c>
      <c r="Q3063" s="5" t="s">
        <v>799</v>
      </c>
      <c r="R3063" s="5">
        <v>-2.764462</v>
      </c>
      <c r="S3063" s="1" t="s">
        <v>49</v>
      </c>
      <c r="T3063" s="7">
        <v>352354.2627128617</v>
      </c>
      <c r="U3063" s="7">
        <v>481165.45978609874</v>
      </c>
      <c r="V3063" s="7">
        <v>822278.14022007666</v>
      </c>
      <c r="W3063" s="7">
        <v>844901.54238296719</v>
      </c>
      <c r="X3063" s="7">
        <v>308693.39329114847</v>
      </c>
      <c r="Y3063" s="7">
        <v>329620.81089716178</v>
      </c>
      <c r="Z3063" s="7">
        <v>352354.2627128617</v>
      </c>
      <c r="AA3063" s="7">
        <v>398568.53680448921</v>
      </c>
      <c r="AB3063" s="5">
        <v>22.841000000000001</v>
      </c>
      <c r="AC3063" s="8">
        <v>24.26</v>
      </c>
      <c r="AD3063" s="5">
        <v>-2.177</v>
      </c>
      <c r="AE3063" s="5">
        <v>-0.505</v>
      </c>
      <c r="AF3063" s="7">
        <v>68244386</v>
      </c>
      <c r="AG3063" s="7">
        <v>68244386</v>
      </c>
      <c r="AH3063" s="7">
        <v>68944168</v>
      </c>
      <c r="AI3063" s="5">
        <v>1.86</v>
      </c>
      <c r="AJ3063" s="7">
        <v>12</v>
      </c>
      <c r="AK3063" s="7">
        <v>1271481</v>
      </c>
      <c r="AL3063" s="6">
        <v>1.843647</v>
      </c>
      <c r="AM3063" s="7">
        <v>23553687</v>
      </c>
      <c r="AN3063" s="5">
        <v>34.523269999999997</v>
      </c>
    </row>
    <row r="3064" spans="1:40" x14ac:dyDescent="0.3">
      <c r="A3064" s="4" t="s">
        <v>3113</v>
      </c>
      <c r="B3064" s="2">
        <v>4569754</v>
      </c>
      <c r="C3064" s="1" t="s">
        <v>41</v>
      </c>
      <c r="D3064" s="5">
        <v>110.54660448</v>
      </c>
      <c r="E3064" s="6">
        <v>65.987604000000005</v>
      </c>
      <c r="F3064" s="6" t="s">
        <v>42</v>
      </c>
      <c r="G3064" s="5">
        <v>0.14000000000000001</v>
      </c>
      <c r="H3064" s="5">
        <v>6.4258559999999996</v>
      </c>
      <c r="I3064" s="5">
        <v>0.14000000000000001</v>
      </c>
      <c r="J3064" s="5">
        <v>6.4258559999999996</v>
      </c>
      <c r="K3064" s="5">
        <v>1.2895841300000002</v>
      </c>
      <c r="L3064" s="5">
        <v>1.24884537</v>
      </c>
      <c r="M3064" s="5">
        <v>6.4075829999999998</v>
      </c>
      <c r="N3064" s="5" t="s">
        <v>42</v>
      </c>
      <c r="O3064" s="5" t="s">
        <v>42</v>
      </c>
      <c r="P3064" s="5">
        <v>0.39672000000000002</v>
      </c>
      <c r="Q3064" s="5">
        <v>4.8300109999999998</v>
      </c>
      <c r="R3064" s="5">
        <v>4.8300109999999998</v>
      </c>
      <c r="S3064" s="1" t="s">
        <v>49</v>
      </c>
      <c r="T3064" s="7">
        <v>151067</v>
      </c>
      <c r="U3064" s="7">
        <v>142320</v>
      </c>
      <c r="V3064" s="7">
        <v>93452</v>
      </c>
      <c r="W3064" s="7">
        <v>117729</v>
      </c>
      <c r="X3064" s="7">
        <v>166333</v>
      </c>
      <c r="Y3064" s="7">
        <v>133716</v>
      </c>
      <c r="Z3064" s="7">
        <v>131780</v>
      </c>
      <c r="AA3064" s="7">
        <v>151067</v>
      </c>
      <c r="AB3064" s="5">
        <v>-7.8780000000000001</v>
      </c>
      <c r="AC3064" s="5">
        <v>14.069000000000001</v>
      </c>
      <c r="AD3064" s="5">
        <v>-14.507999999999999</v>
      </c>
      <c r="AE3064" s="8">
        <v>7.5970000000000004</v>
      </c>
      <c r="AF3064" s="7">
        <v>16405000</v>
      </c>
      <c r="AG3064" s="7">
        <v>16516000</v>
      </c>
      <c r="AH3064" s="7">
        <v>16287000</v>
      </c>
      <c r="AI3064" s="5">
        <v>61.69</v>
      </c>
      <c r="AJ3064" s="7">
        <v>62</v>
      </c>
      <c r="AK3064" s="7">
        <v>10088020</v>
      </c>
      <c r="AL3064" s="6">
        <v>68.195014999999998</v>
      </c>
      <c r="AM3064" s="7">
        <v>15005000</v>
      </c>
      <c r="AN3064" s="8">
        <v>91.756600000000006</v>
      </c>
    </row>
    <row r="3065" spans="1:40" x14ac:dyDescent="0.3">
      <c r="A3065" s="4" t="s">
        <v>3114</v>
      </c>
      <c r="B3065" s="2">
        <v>4020536</v>
      </c>
      <c r="C3065" s="1" t="s">
        <v>54</v>
      </c>
      <c r="D3065" s="5">
        <v>102.56997692</v>
      </c>
      <c r="E3065" s="6">
        <v>71.238715999999997</v>
      </c>
      <c r="F3065" s="6" t="s">
        <v>42</v>
      </c>
      <c r="G3065" s="5">
        <v>-0.49115367267248228</v>
      </c>
      <c r="H3065" s="5">
        <v>101.54177300000001</v>
      </c>
      <c r="I3065" s="5">
        <v>-0.49115367267248228</v>
      </c>
      <c r="J3065" s="5">
        <v>101.54177300000001</v>
      </c>
      <c r="K3065" s="5">
        <v>0.42007629000000002</v>
      </c>
      <c r="L3065" s="5">
        <v>0.42007629000000002</v>
      </c>
      <c r="M3065" s="5">
        <v>5.2102389999999996</v>
      </c>
      <c r="N3065" s="5" t="s">
        <v>42</v>
      </c>
      <c r="O3065" s="5" t="s">
        <v>42</v>
      </c>
      <c r="P3065" s="5">
        <v>1.7122889999999999</v>
      </c>
      <c r="Q3065" s="5">
        <v>8.8679410000000001</v>
      </c>
      <c r="R3065" s="5">
        <v>8.8679410000000001</v>
      </c>
      <c r="S3065" s="1" t="s">
        <v>49</v>
      </c>
      <c r="T3065" s="7">
        <v>40717.91174801952</v>
      </c>
      <c r="U3065" s="7">
        <v>48964.8609706688</v>
      </c>
      <c r="V3065" s="7">
        <v>56877.851150038863</v>
      </c>
      <c r="W3065" s="7">
        <v>44356.918227725495</v>
      </c>
      <c r="X3065" s="7">
        <v>34350.019102475868</v>
      </c>
      <c r="Y3065" s="7">
        <v>37629.802955536092</v>
      </c>
      <c r="Z3065" s="7">
        <v>40717.91174801952</v>
      </c>
      <c r="AA3065" s="7">
        <v>40439.934389886323</v>
      </c>
      <c r="AB3065" s="5">
        <v>61.432000000000002</v>
      </c>
      <c r="AC3065" s="5">
        <v>61.432000000000002</v>
      </c>
      <c r="AD3065" s="5">
        <v>18.646000000000001</v>
      </c>
      <c r="AE3065" s="5">
        <v>18.646000000000001</v>
      </c>
      <c r="AF3065" s="7">
        <v>14822251</v>
      </c>
      <c r="AG3065" s="7">
        <v>14822251</v>
      </c>
      <c r="AH3065" s="7">
        <v>14822251</v>
      </c>
      <c r="AI3065" s="5">
        <v>40.46</v>
      </c>
      <c r="AJ3065" s="7">
        <v>14</v>
      </c>
      <c r="AK3065" s="7">
        <v>5997248</v>
      </c>
      <c r="AL3065" s="6">
        <v>41.500956000000002</v>
      </c>
      <c r="AM3065" s="7">
        <v>7270685</v>
      </c>
      <c r="AN3065" s="8">
        <v>49.052500000000002</v>
      </c>
    </row>
    <row r="3066" spans="1:40" x14ac:dyDescent="0.3">
      <c r="A3066" s="4" t="s">
        <v>3115</v>
      </c>
      <c r="B3066" s="2">
        <v>5721174</v>
      </c>
      <c r="C3066" s="1" t="s">
        <v>54</v>
      </c>
      <c r="D3066" s="5">
        <v>110.02103728</v>
      </c>
      <c r="E3066" s="6">
        <v>155.392267</v>
      </c>
      <c r="F3066" s="6" t="s">
        <v>42</v>
      </c>
      <c r="G3066" s="5">
        <v>0.122</v>
      </c>
      <c r="H3066" s="5">
        <v>8.9146160000000005</v>
      </c>
      <c r="I3066" s="5">
        <v>0.122</v>
      </c>
      <c r="J3066" s="5">
        <v>8.9146160000000005</v>
      </c>
      <c r="K3066" s="5">
        <v>1.00016236</v>
      </c>
      <c r="L3066" s="5">
        <v>1.00016236</v>
      </c>
      <c r="M3066" s="5">
        <v>5.2336450000000001</v>
      </c>
      <c r="N3066" s="5" t="s">
        <v>42</v>
      </c>
      <c r="O3066" s="5" t="s">
        <v>42</v>
      </c>
      <c r="P3066" s="5">
        <v>9.4515440000000002</v>
      </c>
      <c r="Q3066" s="5" t="s">
        <v>42</v>
      </c>
      <c r="R3066" s="5" t="s">
        <v>42</v>
      </c>
      <c r="S3066" s="1" t="s">
        <v>47</v>
      </c>
      <c r="T3066" s="7">
        <v>16440.939999999999</v>
      </c>
      <c r="U3066" s="7">
        <v>15097.004000000001</v>
      </c>
      <c r="V3066" s="7">
        <v>10109.712</v>
      </c>
      <c r="W3066" s="7">
        <v>21774.186000000002</v>
      </c>
      <c r="X3066" s="7">
        <v>16440.939999999999</v>
      </c>
      <c r="Y3066" s="7">
        <v>16659.087</v>
      </c>
      <c r="Z3066" s="7">
        <v>16877.233</v>
      </c>
      <c r="AA3066" s="7">
        <v>15987.118</v>
      </c>
      <c r="AB3066" s="8">
        <v>100</v>
      </c>
      <c r="AC3066" s="8">
        <v>100</v>
      </c>
      <c r="AD3066" s="5" t="s">
        <v>42</v>
      </c>
      <c r="AE3066" s="5" t="s">
        <v>42</v>
      </c>
      <c r="AF3066" s="7">
        <v>17395473</v>
      </c>
      <c r="AG3066" s="7">
        <v>17395473</v>
      </c>
      <c r="AH3066" s="7">
        <v>17538858</v>
      </c>
      <c r="AI3066" s="5">
        <v>15.27</v>
      </c>
      <c r="AJ3066" s="7">
        <v>46</v>
      </c>
      <c r="AK3066" s="7">
        <v>2656153</v>
      </c>
      <c r="AL3066" s="6">
        <v>16.361902000000001</v>
      </c>
      <c r="AM3066" s="7" t="s">
        <v>42</v>
      </c>
      <c r="AN3066" s="5" t="s">
        <v>42</v>
      </c>
    </row>
    <row r="3067" spans="1:40" x14ac:dyDescent="0.3">
      <c r="A3067" s="4" t="s">
        <v>3116</v>
      </c>
      <c r="B3067" s="2">
        <v>5721517</v>
      </c>
      <c r="C3067" s="1" t="s">
        <v>54</v>
      </c>
      <c r="D3067" s="5">
        <v>107.91199598999999</v>
      </c>
      <c r="E3067" s="6">
        <v>107.96250499999999</v>
      </c>
      <c r="F3067" s="6" t="s">
        <v>42</v>
      </c>
      <c r="G3067" s="5">
        <v>0.313</v>
      </c>
      <c r="H3067" s="5">
        <v>24.630682</v>
      </c>
      <c r="I3067" s="5">
        <v>0.313</v>
      </c>
      <c r="J3067" s="5">
        <v>24.630682</v>
      </c>
      <c r="K3067" s="5">
        <v>0.86320190999999991</v>
      </c>
      <c r="L3067" s="5">
        <v>0.86320190999999991</v>
      </c>
      <c r="M3067" s="5" t="s">
        <v>42</v>
      </c>
      <c r="N3067" s="5" t="s">
        <v>42</v>
      </c>
      <c r="O3067" s="5" t="s">
        <v>42</v>
      </c>
      <c r="P3067" s="5">
        <v>23.644974999999999</v>
      </c>
      <c r="Q3067" s="5" t="s">
        <v>42</v>
      </c>
      <c r="R3067" s="5" t="s">
        <v>42</v>
      </c>
      <c r="S3067" s="1" t="s">
        <v>98</v>
      </c>
      <c r="T3067" s="7">
        <v>4565.9809999999998</v>
      </c>
      <c r="U3067" s="7">
        <v>4213.2439999999997</v>
      </c>
      <c r="V3067" s="7">
        <v>4159.4290000000001</v>
      </c>
      <c r="W3067" s="7">
        <v>4341.29</v>
      </c>
      <c r="X3067" s="7">
        <v>4565.9809999999998</v>
      </c>
      <c r="Y3067" s="7">
        <v>4503.0919999999996</v>
      </c>
      <c r="Z3067" s="7">
        <v>4440.2020000000002</v>
      </c>
      <c r="AA3067" s="7">
        <v>4326.723</v>
      </c>
      <c r="AB3067" s="8">
        <v>100</v>
      </c>
      <c r="AC3067" s="8">
        <v>100</v>
      </c>
      <c r="AD3067" s="5" t="s">
        <v>42</v>
      </c>
      <c r="AE3067" s="5" t="s">
        <v>42</v>
      </c>
      <c r="AF3067" s="7">
        <v>12446597</v>
      </c>
      <c r="AG3067" s="7">
        <v>12446597</v>
      </c>
      <c r="AH3067" s="7">
        <v>12446597</v>
      </c>
      <c r="AI3067" s="8">
        <v>35.299999999999997</v>
      </c>
      <c r="AJ3067" s="7">
        <v>65</v>
      </c>
      <c r="AK3067" s="7">
        <v>4393532</v>
      </c>
      <c r="AL3067" s="6">
        <v>38.091921999999997</v>
      </c>
      <c r="AM3067" s="7">
        <v>12445363</v>
      </c>
      <c r="AN3067" s="8">
        <v>100</v>
      </c>
    </row>
    <row r="3068" spans="1:40" x14ac:dyDescent="0.3">
      <c r="A3068" s="4" t="s">
        <v>3117</v>
      </c>
      <c r="B3068" s="2">
        <v>5330205</v>
      </c>
      <c r="C3068" s="1" t="s">
        <v>41</v>
      </c>
      <c r="D3068" s="5">
        <v>92.781386479999995</v>
      </c>
      <c r="E3068" s="6">
        <v>34.609386000000001</v>
      </c>
      <c r="F3068" s="6" t="s">
        <v>42</v>
      </c>
      <c r="G3068" s="5">
        <v>-0.24099999999999999</v>
      </c>
      <c r="H3068" s="5" t="s">
        <v>799</v>
      </c>
      <c r="I3068" s="5">
        <v>-0.24099999999999999</v>
      </c>
      <c r="J3068" s="5" t="s">
        <v>799</v>
      </c>
      <c r="K3068" s="5">
        <v>2.2489083000000001</v>
      </c>
      <c r="L3068" s="5">
        <v>2.2489083000000001</v>
      </c>
      <c r="M3068" s="5" t="s">
        <v>799</v>
      </c>
      <c r="N3068" s="5" t="s">
        <v>42</v>
      </c>
      <c r="O3068" s="5" t="s">
        <v>42</v>
      </c>
      <c r="P3068" s="5" t="s">
        <v>42</v>
      </c>
      <c r="Q3068" s="5" t="s">
        <v>799</v>
      </c>
      <c r="R3068" s="5">
        <v>-0.36571799999999999</v>
      </c>
      <c r="S3068" s="1" t="s">
        <v>49</v>
      </c>
      <c r="T3068" s="7" t="s">
        <v>42</v>
      </c>
      <c r="U3068" s="7" t="s">
        <v>42</v>
      </c>
      <c r="V3068" s="7" t="s">
        <v>42</v>
      </c>
      <c r="W3068" s="7" t="s">
        <v>42</v>
      </c>
      <c r="X3068" s="7" t="s">
        <v>42</v>
      </c>
      <c r="Y3068" s="7" t="s">
        <v>42</v>
      </c>
      <c r="Z3068" s="7" t="s">
        <v>42</v>
      </c>
      <c r="AA3068" s="7" t="s">
        <v>42</v>
      </c>
      <c r="AB3068" s="5" t="s">
        <v>42</v>
      </c>
      <c r="AC3068" s="5" t="s">
        <v>42</v>
      </c>
      <c r="AD3068" s="5" t="s">
        <v>42</v>
      </c>
      <c r="AE3068" s="5" t="s">
        <v>42</v>
      </c>
      <c r="AF3068" s="7">
        <v>90079016</v>
      </c>
      <c r="AG3068" s="7">
        <v>90079016</v>
      </c>
      <c r="AH3068" s="7">
        <v>44595383</v>
      </c>
      <c r="AI3068" s="5">
        <v>26.11</v>
      </c>
      <c r="AJ3068" s="7">
        <v>63</v>
      </c>
      <c r="AK3068" s="7">
        <v>23517880</v>
      </c>
      <c r="AL3068" s="6">
        <v>24.223416</v>
      </c>
      <c r="AM3068" s="7">
        <v>52073322</v>
      </c>
      <c r="AN3068" s="5">
        <v>57.808489999999999</v>
      </c>
    </row>
    <row r="3069" spans="1:40" x14ac:dyDescent="0.3">
      <c r="A3069" s="4" t="s">
        <v>3118</v>
      </c>
      <c r="B3069" s="2">
        <v>5721518</v>
      </c>
      <c r="C3069" s="1" t="s">
        <v>54</v>
      </c>
      <c r="D3069" s="5">
        <v>105.7411341</v>
      </c>
      <c r="E3069" s="6">
        <v>179.41617400000001</v>
      </c>
      <c r="F3069" s="6" t="s">
        <v>42</v>
      </c>
      <c r="G3069" s="5">
        <v>5.8000000000000003E-2</v>
      </c>
      <c r="H3069" s="5">
        <v>41.086956999999998</v>
      </c>
      <c r="I3069" s="5">
        <v>5.8000000000000003E-2</v>
      </c>
      <c r="J3069" s="5">
        <v>41.086956999999998</v>
      </c>
      <c r="K3069" s="5">
        <v>0.94327066999999998</v>
      </c>
      <c r="L3069" s="5">
        <v>0.94327066999999998</v>
      </c>
      <c r="M3069" s="5">
        <v>92.195121999999998</v>
      </c>
      <c r="N3069" s="5" t="s">
        <v>42</v>
      </c>
      <c r="O3069" s="5" t="s">
        <v>42</v>
      </c>
      <c r="P3069" s="5">
        <v>24.043451000000001</v>
      </c>
      <c r="Q3069" s="5" t="s">
        <v>42</v>
      </c>
      <c r="R3069" s="5" t="s">
        <v>42</v>
      </c>
      <c r="S3069" s="1" t="s">
        <v>63</v>
      </c>
      <c r="T3069" s="7">
        <v>7462.1639999999998</v>
      </c>
      <c r="U3069" s="7">
        <v>7095.7730000000001</v>
      </c>
      <c r="V3069" s="7">
        <v>6908.96</v>
      </c>
      <c r="W3069" s="7">
        <v>7483.348</v>
      </c>
      <c r="X3069" s="7">
        <v>7462.1639999999998</v>
      </c>
      <c r="Y3069" s="7">
        <v>7370.7129999999997</v>
      </c>
      <c r="Z3069" s="7">
        <v>7279.2629999999999</v>
      </c>
      <c r="AA3069" s="7">
        <v>7187.518</v>
      </c>
      <c r="AB3069" s="8">
        <v>100</v>
      </c>
      <c r="AC3069" s="8">
        <v>100</v>
      </c>
      <c r="AD3069" s="5" t="s">
        <v>42</v>
      </c>
      <c r="AE3069" s="5" t="s">
        <v>42</v>
      </c>
      <c r="AF3069" s="7">
        <v>9324616</v>
      </c>
      <c r="AG3069" s="7">
        <v>9324616</v>
      </c>
      <c r="AH3069" s="7">
        <v>9324617</v>
      </c>
      <c r="AI3069" s="5">
        <v>14.02</v>
      </c>
      <c r="AJ3069" s="7">
        <v>34</v>
      </c>
      <c r="AK3069" s="7">
        <v>1307259</v>
      </c>
      <c r="AL3069" s="6">
        <v>14.824317000000001</v>
      </c>
      <c r="AM3069" s="7">
        <v>8148897</v>
      </c>
      <c r="AN3069" s="5">
        <v>87.164259999999999</v>
      </c>
    </row>
    <row r="3070" spans="1:40" x14ac:dyDescent="0.3">
      <c r="A3070" s="4" t="s">
        <v>3119</v>
      </c>
      <c r="B3070" s="2">
        <v>102638</v>
      </c>
      <c r="C3070" s="1" t="s">
        <v>41</v>
      </c>
      <c r="D3070" s="5">
        <v>106.92301419</v>
      </c>
      <c r="E3070" s="6" t="s">
        <v>42</v>
      </c>
      <c r="F3070" s="6">
        <v>309.97701400000005</v>
      </c>
      <c r="G3070" s="5">
        <v>0.27800000000000002</v>
      </c>
      <c r="H3070" s="5">
        <v>14.5045871559633</v>
      </c>
      <c r="I3070" s="5">
        <v>0.27800000000000002</v>
      </c>
      <c r="J3070" s="5">
        <v>14.5045871559633</v>
      </c>
      <c r="K3070" s="5">
        <v>0.825747226748762</v>
      </c>
      <c r="L3070" s="5">
        <v>0.825747226748762</v>
      </c>
      <c r="M3070" s="5">
        <v>29.606742000000001</v>
      </c>
      <c r="N3070" s="5" t="s">
        <v>42</v>
      </c>
      <c r="O3070" s="5" t="s">
        <v>42</v>
      </c>
      <c r="P3070" s="5" t="s">
        <v>42</v>
      </c>
      <c r="Q3070" s="5" t="s">
        <v>42</v>
      </c>
      <c r="R3070" s="5" t="s">
        <v>42</v>
      </c>
      <c r="S3070" s="1" t="s">
        <v>47</v>
      </c>
      <c r="T3070" s="7">
        <v>38324</v>
      </c>
      <c r="U3070" s="7">
        <v>41060</v>
      </c>
      <c r="V3070" s="7">
        <v>36311</v>
      </c>
      <c r="W3070" s="7">
        <v>35212</v>
      </c>
      <c r="X3070" s="7">
        <v>37949</v>
      </c>
      <c r="Y3070" s="7">
        <v>38324</v>
      </c>
      <c r="Z3070" s="7">
        <v>39315</v>
      </c>
      <c r="AA3070" s="7">
        <v>40290</v>
      </c>
      <c r="AB3070" s="5" t="s">
        <v>42</v>
      </c>
      <c r="AC3070" s="5" t="s">
        <v>42</v>
      </c>
      <c r="AD3070" s="5" t="s">
        <v>42</v>
      </c>
      <c r="AE3070" s="5" t="s">
        <v>42</v>
      </c>
      <c r="AF3070" s="7">
        <v>6769247</v>
      </c>
      <c r="AG3070" s="7">
        <v>6847821</v>
      </c>
      <c r="AH3070" s="7">
        <v>7007058</v>
      </c>
      <c r="AI3070" s="5">
        <v>43.83</v>
      </c>
      <c r="AJ3070" s="7">
        <v>32</v>
      </c>
      <c r="AK3070" s="7">
        <v>2963945</v>
      </c>
      <c r="AL3070" s="6">
        <v>46.859969999999997</v>
      </c>
      <c r="AM3070" s="7">
        <v>4394750</v>
      </c>
      <c r="AN3070" s="5">
        <v>64.98227</v>
      </c>
    </row>
    <row r="3071" spans="1:40" x14ac:dyDescent="0.3">
      <c r="A3071" s="4" t="s">
        <v>3120</v>
      </c>
      <c r="B3071" s="2">
        <v>4965747</v>
      </c>
      <c r="C3071" s="1" t="s">
        <v>41</v>
      </c>
      <c r="D3071" s="5">
        <v>110.47910075999999</v>
      </c>
      <c r="E3071" s="6">
        <v>61.812100000000001</v>
      </c>
      <c r="F3071" s="6" t="s">
        <v>42</v>
      </c>
      <c r="G3071" s="5">
        <v>-6.2E-2</v>
      </c>
      <c r="H3071" s="5" t="s">
        <v>799</v>
      </c>
      <c r="I3071" s="5">
        <v>-6.2E-2</v>
      </c>
      <c r="J3071" s="5" t="s">
        <v>799</v>
      </c>
      <c r="K3071" s="5">
        <v>0.77922077999999995</v>
      </c>
      <c r="L3071" s="5">
        <v>0.7742472600000001</v>
      </c>
      <c r="M3071" s="5" t="s">
        <v>799</v>
      </c>
      <c r="N3071" s="5" t="s">
        <v>42</v>
      </c>
      <c r="O3071" s="5" t="s">
        <v>42</v>
      </c>
      <c r="P3071" s="5">
        <v>0.52221200000000001</v>
      </c>
      <c r="Q3071" s="5" t="s">
        <v>799</v>
      </c>
      <c r="R3071" s="5">
        <v>-24.431660000000001</v>
      </c>
      <c r="S3071" s="1" t="s">
        <v>49</v>
      </c>
      <c r="T3071" s="7">
        <v>132379</v>
      </c>
      <c r="U3071" s="7">
        <v>138750</v>
      </c>
      <c r="V3071" s="7">
        <v>133911</v>
      </c>
      <c r="W3071" s="7">
        <v>158733</v>
      </c>
      <c r="X3071" s="7">
        <v>118366</v>
      </c>
      <c r="Y3071" s="7">
        <v>122590</v>
      </c>
      <c r="Z3071" s="7">
        <v>127503</v>
      </c>
      <c r="AA3071" s="7">
        <v>132379</v>
      </c>
      <c r="AB3071" s="5">
        <v>28.606000000000002</v>
      </c>
      <c r="AC3071" s="5">
        <v>24.439</v>
      </c>
      <c r="AD3071" s="8">
        <v>1.5740000000000001</v>
      </c>
      <c r="AE3071" s="5">
        <v>-3.5230000000000001</v>
      </c>
      <c r="AF3071" s="7">
        <v>19799122</v>
      </c>
      <c r="AG3071" s="7">
        <v>19714086</v>
      </c>
      <c r="AH3071" s="7">
        <v>19610790</v>
      </c>
      <c r="AI3071" s="5">
        <v>43.64</v>
      </c>
      <c r="AJ3071" s="7">
        <v>59</v>
      </c>
      <c r="AK3071" s="7">
        <v>8639541</v>
      </c>
      <c r="AL3071" s="6">
        <v>48.208638000000001</v>
      </c>
      <c r="AM3071" s="7">
        <v>12025159</v>
      </c>
      <c r="AN3071" s="5">
        <v>60.735819999999997</v>
      </c>
    </row>
    <row r="3072" spans="1:40" x14ac:dyDescent="0.3">
      <c r="A3072" s="4" t="s">
        <v>3121</v>
      </c>
      <c r="B3072" s="2">
        <v>6888356</v>
      </c>
      <c r="C3072" s="1" t="s">
        <v>41</v>
      </c>
      <c r="D3072" s="5">
        <v>117.96085868</v>
      </c>
      <c r="E3072" s="6">
        <v>163.584858</v>
      </c>
      <c r="F3072" s="6" t="s">
        <v>42</v>
      </c>
      <c r="G3072" s="5">
        <v>-0.21299999999999999</v>
      </c>
      <c r="H3072" s="5" t="s">
        <v>799</v>
      </c>
      <c r="I3072" s="5">
        <v>-0.21299999999999999</v>
      </c>
      <c r="J3072" s="5" t="s">
        <v>799</v>
      </c>
      <c r="K3072" s="5" t="s">
        <v>799</v>
      </c>
      <c r="L3072" s="5">
        <v>8.6545454500000005</v>
      </c>
      <c r="M3072" s="5" t="s">
        <v>799</v>
      </c>
      <c r="N3072" s="5" t="s">
        <v>42</v>
      </c>
      <c r="O3072" s="5" t="s">
        <v>42</v>
      </c>
      <c r="P3072" s="5">
        <v>1.884293</v>
      </c>
      <c r="Q3072" s="5" t="s">
        <v>799</v>
      </c>
      <c r="R3072" s="5">
        <v>-4.8392160000000004</v>
      </c>
      <c r="S3072" s="1" t="s">
        <v>49</v>
      </c>
      <c r="T3072" s="7">
        <v>96633</v>
      </c>
      <c r="U3072" s="7">
        <v>74859</v>
      </c>
      <c r="V3072" s="7">
        <v>54917</v>
      </c>
      <c r="W3072" s="7">
        <v>42443</v>
      </c>
      <c r="X3072" s="7">
        <v>86815</v>
      </c>
      <c r="Y3072" s="7">
        <v>93216</v>
      </c>
      <c r="Z3072" s="7">
        <v>93573</v>
      </c>
      <c r="AA3072" s="7">
        <v>96633</v>
      </c>
      <c r="AB3072" s="5">
        <v>58.267000000000003</v>
      </c>
      <c r="AC3072" s="5">
        <v>57.719000000000001</v>
      </c>
      <c r="AD3072" s="5">
        <v>-48.784999999999997</v>
      </c>
      <c r="AE3072" s="5">
        <v>-41.893999999999998</v>
      </c>
      <c r="AF3072" s="7">
        <v>49522728</v>
      </c>
      <c r="AG3072" s="7">
        <v>49467363</v>
      </c>
      <c r="AH3072" s="7">
        <v>49062360</v>
      </c>
      <c r="AI3072" s="5">
        <v>16.46</v>
      </c>
      <c r="AJ3072" s="7">
        <v>81</v>
      </c>
      <c r="AK3072" s="7">
        <v>8158006</v>
      </c>
      <c r="AL3072" s="6">
        <v>19.416053999999999</v>
      </c>
      <c r="AM3072" s="7">
        <v>16193565</v>
      </c>
      <c r="AN3072" s="5">
        <v>32.672440000000002</v>
      </c>
    </row>
    <row r="3073" spans="1:40" x14ac:dyDescent="0.3">
      <c r="A3073" s="4" t="s">
        <v>3122</v>
      </c>
      <c r="B3073" s="2">
        <v>4257822</v>
      </c>
      <c r="C3073" s="1" t="s">
        <v>41</v>
      </c>
      <c r="D3073" s="5">
        <v>105.97879698</v>
      </c>
      <c r="E3073" s="6">
        <v>332.867796</v>
      </c>
      <c r="F3073" s="6">
        <v>332.867797</v>
      </c>
      <c r="G3073" s="5">
        <v>0.126</v>
      </c>
      <c r="H3073" s="5" t="s">
        <v>799</v>
      </c>
      <c r="I3073" s="5">
        <v>0.126</v>
      </c>
      <c r="J3073" s="5" t="s">
        <v>799</v>
      </c>
      <c r="K3073" s="5">
        <v>0.70043390000000005</v>
      </c>
      <c r="L3073" s="5">
        <v>0.70043390000000005</v>
      </c>
      <c r="M3073" s="5">
        <v>1.3857740000000001</v>
      </c>
      <c r="N3073" s="5" t="s">
        <v>42</v>
      </c>
      <c r="O3073" s="5" t="s">
        <v>42</v>
      </c>
      <c r="P3073" s="5">
        <v>6.6842269999999999</v>
      </c>
      <c r="Q3073" s="5">
        <v>9.5380319999999994</v>
      </c>
      <c r="R3073" s="5">
        <v>9.5380319999999994</v>
      </c>
      <c r="S3073" s="1" t="s">
        <v>49</v>
      </c>
      <c r="T3073" s="7">
        <v>56943</v>
      </c>
      <c r="U3073" s="7">
        <v>48744</v>
      </c>
      <c r="V3073" s="7">
        <v>47763</v>
      </c>
      <c r="W3073" s="7">
        <v>45475</v>
      </c>
      <c r="X3073" s="7">
        <v>49799</v>
      </c>
      <c r="Y3073" s="7">
        <v>53532</v>
      </c>
      <c r="Z3073" s="7">
        <v>56893</v>
      </c>
      <c r="AA3073" s="7">
        <v>56943</v>
      </c>
      <c r="AB3073" s="8">
        <v>100</v>
      </c>
      <c r="AC3073" s="8">
        <v>100</v>
      </c>
      <c r="AD3073" s="5">
        <v>70.332999999999998</v>
      </c>
      <c r="AE3073" s="8">
        <v>70.08</v>
      </c>
      <c r="AF3073" s="7">
        <v>13398078</v>
      </c>
      <c r="AG3073" s="7">
        <v>13398078</v>
      </c>
      <c r="AH3073" s="7">
        <v>13398078</v>
      </c>
      <c r="AI3073" s="5">
        <v>32.06</v>
      </c>
      <c r="AJ3073" s="7">
        <v>35</v>
      </c>
      <c r="AK3073" s="7">
        <v>4294945</v>
      </c>
      <c r="AL3073" s="6">
        <v>33.973013999999999</v>
      </c>
      <c r="AM3073" s="7">
        <v>13350609</v>
      </c>
      <c r="AN3073" s="5">
        <v>99.983410000000006</v>
      </c>
    </row>
    <row r="3074" spans="1:40" x14ac:dyDescent="0.3">
      <c r="A3074" s="4" t="s">
        <v>3123</v>
      </c>
      <c r="B3074" s="2">
        <v>4812529</v>
      </c>
      <c r="C3074" s="1" t="s">
        <v>41</v>
      </c>
      <c r="D3074" s="5">
        <v>101.89126458</v>
      </c>
      <c r="E3074" s="6">
        <v>8.3792639999999992</v>
      </c>
      <c r="F3074" s="6" t="s">
        <v>42</v>
      </c>
      <c r="G3074" s="5">
        <v>-1.514</v>
      </c>
      <c r="H3074" s="5" t="s">
        <v>799</v>
      </c>
      <c r="I3074" s="5">
        <v>-1.514</v>
      </c>
      <c r="J3074" s="5" t="s">
        <v>799</v>
      </c>
      <c r="K3074" s="5">
        <v>3.9173998000000001</v>
      </c>
      <c r="L3074" s="5">
        <v>3.9173998000000001</v>
      </c>
      <c r="M3074" s="5">
        <v>4.0014979999999998</v>
      </c>
      <c r="N3074" s="5" t="s">
        <v>42</v>
      </c>
      <c r="O3074" s="5" t="s">
        <v>42</v>
      </c>
      <c r="P3074" s="5">
        <v>0.29581499999999999</v>
      </c>
      <c r="Q3074" s="5" t="s">
        <v>799</v>
      </c>
      <c r="R3074" s="5">
        <v>-0.20260700000000001</v>
      </c>
      <c r="S3074" s="1" t="s">
        <v>49</v>
      </c>
      <c r="T3074" s="7">
        <v>7163</v>
      </c>
      <c r="U3074" s="7" t="s">
        <v>42</v>
      </c>
      <c r="V3074" s="7">
        <v>6254</v>
      </c>
      <c r="W3074" s="7">
        <v>79105</v>
      </c>
      <c r="X3074" s="7">
        <v>28326</v>
      </c>
      <c r="Y3074" s="7">
        <v>21481</v>
      </c>
      <c r="Z3074" s="7">
        <v>12948</v>
      </c>
      <c r="AA3074" s="7">
        <v>7163</v>
      </c>
      <c r="AB3074" s="5" t="s">
        <v>799</v>
      </c>
      <c r="AC3074" s="5">
        <v>-85.903000000000006</v>
      </c>
      <c r="AD3074" s="5" t="s">
        <v>799</v>
      </c>
      <c r="AE3074" s="5">
        <v>-163.30600000000001</v>
      </c>
      <c r="AF3074" s="7">
        <v>6354414</v>
      </c>
      <c r="AG3074" s="7">
        <v>6345561</v>
      </c>
      <c r="AH3074" s="7">
        <v>4384514</v>
      </c>
      <c r="AI3074" s="5">
        <v>10.73</v>
      </c>
      <c r="AJ3074" s="7">
        <v>34</v>
      </c>
      <c r="AK3074" s="7">
        <v>682201</v>
      </c>
      <c r="AL3074" s="6">
        <v>10.935682</v>
      </c>
      <c r="AM3074" s="7">
        <v>2919204</v>
      </c>
      <c r="AN3074" s="5">
        <v>45.926250000000003</v>
      </c>
    </row>
    <row r="3075" spans="1:40" x14ac:dyDescent="0.3">
      <c r="A3075" s="4" t="s">
        <v>3124</v>
      </c>
      <c r="B3075" s="2">
        <v>4604635</v>
      </c>
      <c r="C3075" s="1" t="s">
        <v>41</v>
      </c>
      <c r="D3075" s="5">
        <v>81.492982855199998</v>
      </c>
      <c r="E3075" s="6">
        <v>22.624981999999999</v>
      </c>
      <c r="F3075" s="6" t="s">
        <v>42</v>
      </c>
      <c r="G3075" s="5">
        <v>-0.05</v>
      </c>
      <c r="H3075" s="5" t="s">
        <v>799</v>
      </c>
      <c r="I3075" s="5">
        <v>-0.05</v>
      </c>
      <c r="J3075" s="5" t="s">
        <v>799</v>
      </c>
      <c r="K3075" s="5">
        <v>0.22267168000000001</v>
      </c>
      <c r="L3075" s="5">
        <v>0.20012682000000001</v>
      </c>
      <c r="M3075" s="5" t="s">
        <v>42</v>
      </c>
      <c r="N3075" s="5" t="s">
        <v>42</v>
      </c>
      <c r="O3075" s="5" t="s">
        <v>42</v>
      </c>
      <c r="P3075" s="5">
        <v>0.19153100000000001</v>
      </c>
      <c r="Q3075" s="5" t="s">
        <v>799</v>
      </c>
      <c r="R3075" s="5">
        <v>-3.817142</v>
      </c>
      <c r="S3075" s="1" t="s">
        <v>49</v>
      </c>
      <c r="T3075" s="7">
        <v>123599.232</v>
      </c>
      <c r="U3075" s="7">
        <v>117813.049</v>
      </c>
      <c r="V3075" s="7">
        <v>91486.384000000005</v>
      </c>
      <c r="W3075" s="7">
        <v>76920.513000000006</v>
      </c>
      <c r="X3075" s="7">
        <v>118127.232</v>
      </c>
      <c r="Y3075" s="7">
        <v>124609.232</v>
      </c>
      <c r="Z3075" s="7">
        <v>130649.624</v>
      </c>
      <c r="AA3075" s="7">
        <v>123599.232</v>
      </c>
      <c r="AB3075" s="5">
        <v>33.470999999999997</v>
      </c>
      <c r="AC3075" s="5">
        <v>31.346</v>
      </c>
      <c r="AD3075" s="8">
        <v>0.12</v>
      </c>
      <c r="AE3075" s="5">
        <v>-5.3739999999999997</v>
      </c>
      <c r="AF3075" s="7">
        <v>86068123</v>
      </c>
      <c r="AG3075" s="7">
        <v>86325182</v>
      </c>
      <c r="AH3075" s="7">
        <v>84997369</v>
      </c>
      <c r="AI3075" s="5">
        <v>2.39</v>
      </c>
      <c r="AJ3075" s="7">
        <v>43</v>
      </c>
      <c r="AK3075" s="7">
        <v>2053915</v>
      </c>
      <c r="AL3075" s="6">
        <v>1.9446460000000001</v>
      </c>
      <c r="AM3075" s="7">
        <v>71329523</v>
      </c>
      <c r="AN3075" s="5">
        <v>82.87191</v>
      </c>
    </row>
    <row r="3076" spans="1:40" x14ac:dyDescent="0.3">
      <c r="A3076" s="4" t="s">
        <v>3125</v>
      </c>
      <c r="B3076" s="2">
        <v>4071814</v>
      </c>
      <c r="C3076" s="1" t="s">
        <v>41</v>
      </c>
      <c r="D3076" s="5">
        <v>101.42676184</v>
      </c>
      <c r="E3076" s="6">
        <v>1529.7447609999999</v>
      </c>
      <c r="F3076" s="6" t="s">
        <v>42</v>
      </c>
      <c r="G3076" s="5">
        <v>-0.57999999999999996</v>
      </c>
      <c r="H3076" s="5" t="s">
        <v>799</v>
      </c>
      <c r="I3076" s="5">
        <v>-0.57999999999999996</v>
      </c>
      <c r="J3076" s="5" t="s">
        <v>799</v>
      </c>
      <c r="K3076" s="5" t="s">
        <v>799</v>
      </c>
      <c r="L3076" s="5" t="s">
        <v>799</v>
      </c>
      <c r="M3076" s="5" t="s">
        <v>799</v>
      </c>
      <c r="N3076" s="5" t="s">
        <v>42</v>
      </c>
      <c r="O3076" s="5" t="s">
        <v>42</v>
      </c>
      <c r="P3076" s="5">
        <v>1.894503</v>
      </c>
      <c r="Q3076" s="5">
        <v>10.782266</v>
      </c>
      <c r="R3076" s="5">
        <v>10.782266</v>
      </c>
      <c r="S3076" s="1" t="s">
        <v>49</v>
      </c>
      <c r="T3076" s="7">
        <v>889551</v>
      </c>
      <c r="U3076" s="7">
        <v>1039835</v>
      </c>
      <c r="V3076" s="7">
        <v>1211165</v>
      </c>
      <c r="W3076" s="7">
        <v>1378124</v>
      </c>
      <c r="X3076" s="7">
        <v>807465</v>
      </c>
      <c r="Y3076" s="7">
        <v>829448</v>
      </c>
      <c r="Z3076" s="7">
        <v>854204</v>
      </c>
      <c r="AA3076" s="7">
        <v>889551</v>
      </c>
      <c r="AB3076" s="5">
        <v>61.887</v>
      </c>
      <c r="AC3076" s="5">
        <v>66.518000000000001</v>
      </c>
      <c r="AD3076" s="5">
        <v>15.837999999999999</v>
      </c>
      <c r="AE3076" s="5">
        <v>16.087</v>
      </c>
      <c r="AF3076" s="7">
        <v>79734000</v>
      </c>
      <c r="AG3076" s="7">
        <v>79704000</v>
      </c>
      <c r="AH3076" s="7">
        <v>79018000</v>
      </c>
      <c r="AI3076" s="5">
        <v>31.26</v>
      </c>
      <c r="AJ3076" s="7">
        <v>127</v>
      </c>
      <c r="AK3076" s="7">
        <v>24965413</v>
      </c>
      <c r="AL3076" s="6">
        <v>31.706074000000001</v>
      </c>
      <c r="AM3076" s="7">
        <v>78816997</v>
      </c>
      <c r="AN3076" s="5">
        <v>98.689520000000002</v>
      </c>
    </row>
    <row r="3077" spans="1:40" x14ac:dyDescent="0.3">
      <c r="A3077" s="4" t="s">
        <v>3126</v>
      </c>
      <c r="B3077" s="2">
        <v>4812624</v>
      </c>
      <c r="C3077" s="1" t="s">
        <v>41</v>
      </c>
      <c r="D3077" s="5">
        <v>87.732685650600004</v>
      </c>
      <c r="E3077" s="6">
        <v>221.96568500000001</v>
      </c>
      <c r="F3077" s="6" t="s">
        <v>42</v>
      </c>
      <c r="G3077" s="5">
        <v>-0.26</v>
      </c>
      <c r="H3077" s="5" t="s">
        <v>799</v>
      </c>
      <c r="I3077" s="5">
        <v>-0.26</v>
      </c>
      <c r="J3077" s="5" t="s">
        <v>799</v>
      </c>
      <c r="K3077" s="5" t="s">
        <v>799</v>
      </c>
      <c r="L3077" s="5" t="s">
        <v>799</v>
      </c>
      <c r="M3077" s="5" t="s">
        <v>799</v>
      </c>
      <c r="N3077" s="5" t="s">
        <v>42</v>
      </c>
      <c r="O3077" s="5" t="s">
        <v>42</v>
      </c>
      <c r="P3077" s="5">
        <v>1.4953019999999999</v>
      </c>
      <c r="Q3077" s="5" t="s">
        <v>799</v>
      </c>
      <c r="R3077" s="5">
        <v>-1.8070379999999999</v>
      </c>
      <c r="S3077" s="1" t="s">
        <v>49</v>
      </c>
      <c r="T3077" s="7">
        <v>146033</v>
      </c>
      <c r="U3077" s="7">
        <v>157074</v>
      </c>
      <c r="V3077" s="7">
        <v>209819</v>
      </c>
      <c r="W3077" s="7">
        <v>108085</v>
      </c>
      <c r="X3077" s="7">
        <v>148442</v>
      </c>
      <c r="Y3077" s="7">
        <v>145668</v>
      </c>
      <c r="Z3077" s="7">
        <v>140461</v>
      </c>
      <c r="AA3077" s="7">
        <v>146033</v>
      </c>
      <c r="AB3077" s="5">
        <v>96.616</v>
      </c>
      <c r="AC3077" s="5">
        <v>88.733999999999995</v>
      </c>
      <c r="AD3077" s="5">
        <v>-88.343000000000004</v>
      </c>
      <c r="AE3077" s="5">
        <v>-84.635000000000005</v>
      </c>
      <c r="AF3077" s="7">
        <v>125303000</v>
      </c>
      <c r="AG3077" s="7">
        <v>124635000</v>
      </c>
      <c r="AH3077" s="7">
        <v>114523000</v>
      </c>
      <c r="AI3077" s="5">
        <v>55.37</v>
      </c>
      <c r="AJ3077" s="7">
        <v>111</v>
      </c>
      <c r="AK3077" s="7">
        <v>69392288</v>
      </c>
      <c r="AL3077" s="6">
        <v>48.581539999999997</v>
      </c>
      <c r="AM3077" s="7">
        <v>114797489</v>
      </c>
      <c r="AN3077" s="8">
        <v>91.607500000000002</v>
      </c>
    </row>
    <row r="3078" spans="1:40" x14ac:dyDescent="0.3">
      <c r="A3078" s="4" t="s">
        <v>3127</v>
      </c>
      <c r="B3078" s="2">
        <v>4294777</v>
      </c>
      <c r="C3078" s="1" t="s">
        <v>54</v>
      </c>
      <c r="D3078" s="5" t="s">
        <v>42</v>
      </c>
      <c r="E3078" s="6" t="s">
        <v>42</v>
      </c>
      <c r="F3078" s="6" t="s">
        <v>42</v>
      </c>
      <c r="G3078" s="8">
        <v>3.0539999999999998</v>
      </c>
      <c r="H3078" s="5" t="s">
        <v>42</v>
      </c>
      <c r="I3078" s="8">
        <v>3.0539999999999998</v>
      </c>
      <c r="J3078" s="5" t="s">
        <v>42</v>
      </c>
      <c r="K3078" s="5" t="s">
        <v>42</v>
      </c>
      <c r="L3078" s="5" t="s">
        <v>42</v>
      </c>
      <c r="M3078" s="5" t="s">
        <v>42</v>
      </c>
      <c r="N3078" s="5" t="s">
        <v>42</v>
      </c>
      <c r="O3078" s="5" t="s">
        <v>42</v>
      </c>
      <c r="P3078" s="5" t="s">
        <v>42</v>
      </c>
      <c r="Q3078" s="5" t="s">
        <v>42</v>
      </c>
      <c r="R3078" s="5" t="s">
        <v>42</v>
      </c>
      <c r="S3078" s="1" t="s">
        <v>82</v>
      </c>
      <c r="T3078" s="7">
        <v>2555.6030000000001</v>
      </c>
      <c r="U3078" s="7">
        <v>2274.038</v>
      </c>
      <c r="V3078" s="7">
        <v>1754.415</v>
      </c>
      <c r="W3078" s="7">
        <v>2882.1210000000001</v>
      </c>
      <c r="X3078" s="10">
        <v>2885.09</v>
      </c>
      <c r="Y3078" s="7">
        <v>2720.346</v>
      </c>
      <c r="Z3078" s="7">
        <v>2555.6030000000001</v>
      </c>
      <c r="AA3078" s="7">
        <v>2410.3220000000001</v>
      </c>
      <c r="AB3078" s="8">
        <v>100</v>
      </c>
      <c r="AC3078" s="8">
        <v>100</v>
      </c>
      <c r="AD3078" s="5" t="s">
        <v>42</v>
      </c>
      <c r="AE3078" s="5" t="s">
        <v>42</v>
      </c>
      <c r="AF3078" s="7">
        <v>2010566</v>
      </c>
      <c r="AG3078" s="7">
        <v>2010566</v>
      </c>
      <c r="AH3078" s="7">
        <v>2116385</v>
      </c>
      <c r="AI3078" s="5">
        <v>0</v>
      </c>
      <c r="AJ3078" s="7">
        <v>34</v>
      </c>
      <c r="AK3078" s="7">
        <v>0</v>
      </c>
      <c r="AL3078" s="6" t="s">
        <v>42</v>
      </c>
      <c r="AM3078" s="7" t="s">
        <v>42</v>
      </c>
      <c r="AN3078" s="5" t="s">
        <v>42</v>
      </c>
    </row>
    <row r="3079" spans="1:40" x14ac:dyDescent="0.3">
      <c r="A3079" s="4" t="s">
        <v>3128</v>
      </c>
      <c r="B3079" s="2">
        <v>7158056</v>
      </c>
      <c r="C3079" s="1" t="s">
        <v>41</v>
      </c>
      <c r="D3079" s="5">
        <v>89.745747040200001</v>
      </c>
      <c r="E3079" s="6">
        <v>221.092747</v>
      </c>
      <c r="F3079" s="6" t="s">
        <v>42</v>
      </c>
      <c r="G3079" s="5">
        <v>-0.36499999999999999</v>
      </c>
      <c r="H3079" s="5" t="s">
        <v>799</v>
      </c>
      <c r="I3079" s="5">
        <v>-0.36499999999999999</v>
      </c>
      <c r="J3079" s="5" t="s">
        <v>799</v>
      </c>
      <c r="K3079" s="5">
        <v>4.7971264400000004</v>
      </c>
      <c r="L3079" s="5">
        <v>3.2103846199999997</v>
      </c>
      <c r="M3079" s="5" t="s">
        <v>799</v>
      </c>
      <c r="N3079" s="5" t="s">
        <v>42</v>
      </c>
      <c r="O3079" s="5" t="s">
        <v>42</v>
      </c>
      <c r="P3079" s="5">
        <v>0.437948</v>
      </c>
      <c r="Q3079" s="5" t="s">
        <v>799</v>
      </c>
      <c r="R3079" s="5">
        <v>-18.848486999999999</v>
      </c>
      <c r="S3079" s="1" t="s">
        <v>49</v>
      </c>
      <c r="T3079" s="7">
        <v>510541</v>
      </c>
      <c r="U3079" s="7">
        <v>573201</v>
      </c>
      <c r="V3079" s="7">
        <v>724999</v>
      </c>
      <c r="W3079" s="7">
        <v>648471</v>
      </c>
      <c r="X3079" s="7">
        <v>504838</v>
      </c>
      <c r="Y3079" s="7">
        <v>526236</v>
      </c>
      <c r="Z3079" s="7">
        <v>523847</v>
      </c>
      <c r="AA3079" s="7">
        <v>510541</v>
      </c>
      <c r="AB3079" s="5">
        <v>33.655000000000001</v>
      </c>
      <c r="AC3079" s="5">
        <v>37.076000000000001</v>
      </c>
      <c r="AD3079" s="5">
        <v>-16.007999999999999</v>
      </c>
      <c r="AE3079" s="5">
        <v>-7.0030000000000001</v>
      </c>
      <c r="AF3079" s="7">
        <v>107516000</v>
      </c>
      <c r="AG3079" s="7">
        <v>107503000</v>
      </c>
      <c r="AH3079" s="7">
        <v>105333000</v>
      </c>
      <c r="AI3079" s="5">
        <v>24.82</v>
      </c>
      <c r="AJ3079" s="7">
        <v>105</v>
      </c>
      <c r="AK3079" s="7">
        <v>26690114</v>
      </c>
      <c r="AL3079" s="6">
        <v>22.278238000000002</v>
      </c>
      <c r="AM3079" s="7">
        <v>49621914</v>
      </c>
      <c r="AN3079" s="5">
        <v>46.151949999999999</v>
      </c>
    </row>
    <row r="3080" spans="1:40" x14ac:dyDescent="0.3">
      <c r="A3080" s="4" t="s">
        <v>3129</v>
      </c>
      <c r="B3080" s="2">
        <v>4977291</v>
      </c>
      <c r="C3080" s="1" t="s">
        <v>41</v>
      </c>
      <c r="D3080" s="5">
        <v>92.705683680000007</v>
      </c>
      <c r="E3080" s="6">
        <v>122.521683</v>
      </c>
      <c r="F3080" s="6" t="s">
        <v>42</v>
      </c>
      <c r="G3080" s="5">
        <v>-3.0000000000000001E-3</v>
      </c>
      <c r="H3080" s="5" t="s">
        <v>799</v>
      </c>
      <c r="I3080" s="5">
        <v>-3.0000000000000001E-3</v>
      </c>
      <c r="J3080" s="5" t="s">
        <v>799</v>
      </c>
      <c r="K3080" s="5">
        <v>0.35369247999999998</v>
      </c>
      <c r="L3080" s="5">
        <v>0.34604292999999997</v>
      </c>
      <c r="M3080" s="5">
        <v>39.272727000000003</v>
      </c>
      <c r="N3080" s="5" t="s">
        <v>42</v>
      </c>
      <c r="O3080" s="5" t="s">
        <v>42</v>
      </c>
      <c r="P3080" s="5">
        <v>0.43454199999999998</v>
      </c>
      <c r="Q3080" s="5">
        <v>3.5547529999999998</v>
      </c>
      <c r="R3080" s="5">
        <v>3.5547529999999998</v>
      </c>
      <c r="S3080" s="1" t="s">
        <v>49</v>
      </c>
      <c r="T3080" s="7">
        <v>295973</v>
      </c>
      <c r="U3080" s="7">
        <v>255740</v>
      </c>
      <c r="V3080" s="7">
        <v>126648</v>
      </c>
      <c r="W3080" s="7">
        <v>122340</v>
      </c>
      <c r="X3080" s="7">
        <v>281956</v>
      </c>
      <c r="Y3080" s="7">
        <v>295699</v>
      </c>
      <c r="Z3080" s="7">
        <v>296675</v>
      </c>
      <c r="AA3080" s="7">
        <v>295973</v>
      </c>
      <c r="AB3080" s="8">
        <v>14.04</v>
      </c>
      <c r="AC3080" s="8">
        <v>12.13</v>
      </c>
      <c r="AD3080" s="8">
        <v>9.3829999999999991</v>
      </c>
      <c r="AE3080" s="8">
        <v>7.359</v>
      </c>
      <c r="AF3080" s="7">
        <v>39016629</v>
      </c>
      <c r="AG3080" s="7">
        <v>38771217</v>
      </c>
      <c r="AH3080" s="7">
        <v>38311714</v>
      </c>
      <c r="AI3080" s="5">
        <v>22.04</v>
      </c>
      <c r="AJ3080" s="7">
        <v>47</v>
      </c>
      <c r="AK3080" s="7">
        <v>9461244</v>
      </c>
      <c r="AL3080" s="6">
        <v>20.436287</v>
      </c>
      <c r="AM3080" s="7">
        <v>30762258</v>
      </c>
      <c r="AN3080" s="5">
        <v>71.67465</v>
      </c>
    </row>
    <row r="3081" spans="1:40" x14ac:dyDescent="0.3">
      <c r="A3081" s="4" t="s">
        <v>3130</v>
      </c>
      <c r="B3081" s="2">
        <v>5721787</v>
      </c>
      <c r="C3081" s="1" t="s">
        <v>54</v>
      </c>
      <c r="D3081" s="5">
        <v>98.339636850000005</v>
      </c>
      <c r="E3081" s="6">
        <v>97.646935999999997</v>
      </c>
      <c r="F3081" s="6" t="s">
        <v>42</v>
      </c>
      <c r="G3081" s="5">
        <v>0.155</v>
      </c>
      <c r="H3081" s="5">
        <v>5.2206900000000003</v>
      </c>
      <c r="I3081" s="5">
        <v>0.155</v>
      </c>
      <c r="J3081" s="5">
        <v>5.2206900000000003</v>
      </c>
      <c r="K3081" s="5">
        <v>0.77537642000000007</v>
      </c>
      <c r="L3081" s="5">
        <v>0.77537642000000007</v>
      </c>
      <c r="M3081" s="5">
        <v>11.809672000000001</v>
      </c>
      <c r="N3081" s="5" t="s">
        <v>42</v>
      </c>
      <c r="O3081" s="5" t="s">
        <v>42</v>
      </c>
      <c r="P3081" s="5">
        <v>33.171711000000002</v>
      </c>
      <c r="Q3081" s="5" t="s">
        <v>42</v>
      </c>
      <c r="R3081" s="5" t="s">
        <v>42</v>
      </c>
      <c r="S3081" s="1" t="s">
        <v>49</v>
      </c>
      <c r="T3081" s="7">
        <v>2943.681</v>
      </c>
      <c r="U3081" s="7">
        <v>3000.1660000000002</v>
      </c>
      <c r="V3081" s="7">
        <v>2701.6179999999999</v>
      </c>
      <c r="W3081" s="7">
        <v>2866.5920000000001</v>
      </c>
      <c r="X3081" s="7">
        <v>2943.681</v>
      </c>
      <c r="Y3081" s="7">
        <v>2960.1489999999999</v>
      </c>
      <c r="Z3081" s="7">
        <v>2976.616</v>
      </c>
      <c r="AA3081" s="7">
        <v>2988.3910000000001</v>
      </c>
      <c r="AB3081" s="8">
        <v>100</v>
      </c>
      <c r="AC3081" s="8">
        <v>100</v>
      </c>
      <c r="AD3081" s="5" t="s">
        <v>42</v>
      </c>
      <c r="AE3081" s="5" t="s">
        <v>42</v>
      </c>
      <c r="AF3081" s="7">
        <v>12990705</v>
      </c>
      <c r="AG3081" s="7">
        <v>12990705</v>
      </c>
      <c r="AH3081" s="7" t="s">
        <v>42</v>
      </c>
      <c r="AI3081" s="5">
        <v>44.75</v>
      </c>
      <c r="AJ3081" s="7">
        <v>39</v>
      </c>
      <c r="AK3081" s="7">
        <v>5813114</v>
      </c>
      <c r="AL3081" s="6">
        <v>44.005271999999998</v>
      </c>
      <c r="AM3081" s="7" t="s">
        <v>42</v>
      </c>
      <c r="AN3081" s="5" t="s">
        <v>42</v>
      </c>
    </row>
    <row r="3082" spans="1:40" x14ac:dyDescent="0.3">
      <c r="A3082" s="4" t="s">
        <v>3131</v>
      </c>
      <c r="B3082" s="2">
        <v>9775746</v>
      </c>
      <c r="C3082" s="1" t="s">
        <v>54</v>
      </c>
      <c r="D3082" s="5">
        <v>99.400088650000001</v>
      </c>
      <c r="E3082" s="6">
        <v>99.398588000000004</v>
      </c>
      <c r="F3082" s="6" t="s">
        <v>42</v>
      </c>
      <c r="G3082" s="5">
        <v>3.2000000000000001E-2</v>
      </c>
      <c r="H3082" s="5">
        <v>277.27272699999997</v>
      </c>
      <c r="I3082" s="5">
        <v>3.2000000000000001E-2</v>
      </c>
      <c r="J3082" s="5">
        <v>277.27272699999997</v>
      </c>
      <c r="K3082" s="5">
        <v>0.94019728999999996</v>
      </c>
      <c r="L3082" s="5">
        <v>0.94019728999999996</v>
      </c>
      <c r="M3082" s="5" t="s">
        <v>42</v>
      </c>
      <c r="N3082" s="5" t="s">
        <v>42</v>
      </c>
      <c r="O3082" s="5" t="s">
        <v>42</v>
      </c>
      <c r="P3082" s="5">
        <v>22.922982000000001</v>
      </c>
      <c r="Q3082" s="5" t="s">
        <v>42</v>
      </c>
      <c r="R3082" s="5" t="s">
        <v>42</v>
      </c>
      <c r="S3082" s="1" t="s">
        <v>82</v>
      </c>
      <c r="T3082" s="7">
        <v>4194.93</v>
      </c>
      <c r="U3082" s="7">
        <v>2921.8980000000001</v>
      </c>
      <c r="V3082" s="7">
        <v>3653.114</v>
      </c>
      <c r="W3082" s="7">
        <v>4551.0150000000003</v>
      </c>
      <c r="X3082" s="7">
        <v>4336.1980000000003</v>
      </c>
      <c r="Y3082" s="7">
        <v>4265.5640000000003</v>
      </c>
      <c r="Z3082" s="7">
        <v>4194.93</v>
      </c>
      <c r="AA3082" s="7">
        <v>3941.3429999999998</v>
      </c>
      <c r="AB3082" s="8">
        <v>100</v>
      </c>
      <c r="AC3082" s="8">
        <v>100</v>
      </c>
      <c r="AD3082" s="5" t="s">
        <v>42</v>
      </c>
      <c r="AE3082" s="5" t="s">
        <v>42</v>
      </c>
      <c r="AF3082" s="7">
        <v>32590193</v>
      </c>
      <c r="AG3082" s="7">
        <v>32590193</v>
      </c>
      <c r="AH3082" s="7">
        <v>32597393</v>
      </c>
      <c r="AI3082" s="5">
        <v>63.45</v>
      </c>
      <c r="AJ3082" s="7">
        <v>46</v>
      </c>
      <c r="AK3082" s="7">
        <v>20679629</v>
      </c>
      <c r="AL3082" s="6">
        <v>63.072868</v>
      </c>
      <c r="AM3082" s="7" t="s">
        <v>42</v>
      </c>
      <c r="AN3082" s="5" t="s">
        <v>42</v>
      </c>
    </row>
    <row r="3083" spans="1:40" x14ac:dyDescent="0.3">
      <c r="A3083" s="4" t="s">
        <v>3132</v>
      </c>
      <c r="B3083" s="2">
        <v>6527771</v>
      </c>
      <c r="C3083" s="1" t="s">
        <v>54</v>
      </c>
      <c r="D3083" s="5">
        <v>88.62770544</v>
      </c>
      <c r="E3083" s="6">
        <v>-76.103295000000003</v>
      </c>
      <c r="F3083" s="6" t="s">
        <v>42</v>
      </c>
      <c r="G3083" s="5">
        <v>-1</v>
      </c>
      <c r="H3083" s="5" t="s">
        <v>799</v>
      </c>
      <c r="I3083" s="5">
        <v>-1</v>
      </c>
      <c r="J3083" s="5" t="s">
        <v>799</v>
      </c>
      <c r="K3083" s="5">
        <v>0.44432499999999997</v>
      </c>
      <c r="L3083" s="5">
        <v>0.44432499999999997</v>
      </c>
      <c r="M3083" s="5" t="s">
        <v>799</v>
      </c>
      <c r="N3083" s="5" t="s">
        <v>42</v>
      </c>
      <c r="O3083" s="5" t="s">
        <v>42</v>
      </c>
      <c r="P3083" s="5" t="s">
        <v>799</v>
      </c>
      <c r="Q3083" s="5">
        <v>0.96809100000000003</v>
      </c>
      <c r="R3083" s="5">
        <v>0.96809100000000003</v>
      </c>
      <c r="S3083" s="1" t="s">
        <v>49</v>
      </c>
      <c r="T3083" s="7">
        <v>152079</v>
      </c>
      <c r="U3083" s="7">
        <v>269709</v>
      </c>
      <c r="V3083" s="7">
        <v>380154</v>
      </c>
      <c r="W3083" s="7">
        <v>229047</v>
      </c>
      <c r="X3083" s="7">
        <v>106198</v>
      </c>
      <c r="Y3083" s="7">
        <v>118060</v>
      </c>
      <c r="Z3083" s="7">
        <v>132931</v>
      </c>
      <c r="AA3083" s="7">
        <v>152079</v>
      </c>
      <c r="AB3083" s="5">
        <v>89.887</v>
      </c>
      <c r="AC3083" s="8">
        <v>87</v>
      </c>
      <c r="AD3083" s="5">
        <v>-69.352999999999994</v>
      </c>
      <c r="AE3083" s="8">
        <v>-76</v>
      </c>
      <c r="AF3083" s="7">
        <v>17868489</v>
      </c>
      <c r="AG3083" s="7">
        <v>17449328</v>
      </c>
      <c r="AH3083" s="7">
        <v>21457113</v>
      </c>
      <c r="AI3083" s="5">
        <v>21.57</v>
      </c>
      <c r="AJ3083" s="7">
        <v>97</v>
      </c>
      <c r="AK3083" s="7">
        <v>3854619</v>
      </c>
      <c r="AL3083" s="6">
        <v>19.11891</v>
      </c>
      <c r="AM3083" s="7">
        <v>12407958</v>
      </c>
      <c r="AN3083" s="5">
        <v>69.440439999999995</v>
      </c>
    </row>
    <row r="3084" spans="1:40" x14ac:dyDescent="0.3">
      <c r="A3084" s="4" t="s">
        <v>3133</v>
      </c>
      <c r="B3084" s="2">
        <v>10599167</v>
      </c>
      <c r="C3084" s="1" t="s">
        <v>41</v>
      </c>
      <c r="D3084" s="5">
        <v>85.481903520000003</v>
      </c>
      <c r="E3084" s="6">
        <v>352.68190299999998</v>
      </c>
      <c r="F3084" s="6" t="s">
        <v>42</v>
      </c>
      <c r="G3084" s="5">
        <v>-0.51</v>
      </c>
      <c r="H3084" s="5" t="s">
        <v>799</v>
      </c>
      <c r="I3084" s="5">
        <v>-0.51</v>
      </c>
      <c r="J3084" s="5" t="s">
        <v>799</v>
      </c>
      <c r="K3084" s="5">
        <v>84.5</v>
      </c>
      <c r="L3084" s="5">
        <v>34.026845640000005</v>
      </c>
      <c r="M3084" s="5">
        <v>19.575289999999999</v>
      </c>
      <c r="N3084" s="5" t="s">
        <v>42</v>
      </c>
      <c r="O3084" s="5" t="s">
        <v>42</v>
      </c>
      <c r="P3084" s="5">
        <v>0.47788900000000001</v>
      </c>
      <c r="Q3084" s="5">
        <v>3.424096</v>
      </c>
      <c r="R3084" s="5">
        <v>3.424096</v>
      </c>
      <c r="S3084" s="1" t="s">
        <v>49</v>
      </c>
      <c r="T3084" s="7">
        <v>888400</v>
      </c>
      <c r="U3084" s="7">
        <v>781600</v>
      </c>
      <c r="V3084" s="7">
        <v>475745.41499999998</v>
      </c>
      <c r="W3084" s="7">
        <v>544000</v>
      </c>
      <c r="X3084" s="7">
        <v>738000</v>
      </c>
      <c r="Y3084" s="7">
        <v>769700</v>
      </c>
      <c r="Z3084" s="7">
        <v>823500</v>
      </c>
      <c r="AA3084" s="7">
        <v>888400</v>
      </c>
      <c r="AB3084" s="5">
        <v>24.302</v>
      </c>
      <c r="AC3084" s="5">
        <v>22.167999999999999</v>
      </c>
      <c r="AD3084" s="5">
        <v>14.385</v>
      </c>
      <c r="AE3084" s="8">
        <v>10.867000000000001</v>
      </c>
      <c r="AF3084" s="7">
        <v>16800000</v>
      </c>
      <c r="AG3084" s="7">
        <v>16800000</v>
      </c>
      <c r="AH3084" s="7">
        <v>16400000</v>
      </c>
      <c r="AI3084" s="5">
        <v>27.37</v>
      </c>
      <c r="AJ3084" s="7">
        <v>79</v>
      </c>
      <c r="AK3084" s="7">
        <v>4615181</v>
      </c>
      <c r="AL3084" s="6">
        <v>23.398966999999999</v>
      </c>
      <c r="AM3084" s="7">
        <v>11752352</v>
      </c>
      <c r="AN3084" s="5">
        <v>69.704139999999995</v>
      </c>
    </row>
    <row r="3085" spans="1:40" x14ac:dyDescent="0.3">
      <c r="A3085" s="4" t="s">
        <v>3134</v>
      </c>
      <c r="B3085" s="2">
        <v>4228243</v>
      </c>
      <c r="C3085" s="1" t="s">
        <v>54</v>
      </c>
      <c r="D3085" s="5">
        <v>104.48840116</v>
      </c>
      <c r="E3085" s="6">
        <v>230.78840099999999</v>
      </c>
      <c r="F3085" s="6" t="s">
        <v>42</v>
      </c>
      <c r="G3085" s="5">
        <v>-0.42</v>
      </c>
      <c r="H3085" s="5" t="s">
        <v>799</v>
      </c>
      <c r="I3085" s="5">
        <v>-0.42</v>
      </c>
      <c r="J3085" s="5" t="s">
        <v>799</v>
      </c>
      <c r="K3085" s="5">
        <v>0.40312918000000003</v>
      </c>
      <c r="L3085" s="5">
        <v>0.40210895999999996</v>
      </c>
      <c r="M3085" s="5" t="s">
        <v>799</v>
      </c>
      <c r="N3085" s="5" t="s">
        <v>42</v>
      </c>
      <c r="O3085" s="5" t="s">
        <v>42</v>
      </c>
      <c r="P3085" s="5">
        <v>0.390679</v>
      </c>
      <c r="Q3085" s="5">
        <v>27.485444000000001</v>
      </c>
      <c r="R3085" s="5">
        <v>27.485444000000001</v>
      </c>
      <c r="S3085" s="1" t="s">
        <v>47</v>
      </c>
      <c r="T3085" s="7">
        <v>582209</v>
      </c>
      <c r="U3085" s="7">
        <v>623527</v>
      </c>
      <c r="V3085" s="7">
        <v>815758</v>
      </c>
      <c r="W3085" s="7">
        <v>667592</v>
      </c>
      <c r="X3085" s="7">
        <v>590737</v>
      </c>
      <c r="Y3085" s="7">
        <v>582209</v>
      </c>
      <c r="Z3085" s="7">
        <v>575815</v>
      </c>
      <c r="AA3085" s="7">
        <v>583557</v>
      </c>
      <c r="AB3085" s="8">
        <v>2.8540000000000001</v>
      </c>
      <c r="AC3085" s="8">
        <v>4.5110000000000001</v>
      </c>
      <c r="AD3085" s="5">
        <v>-0.72399999999999998</v>
      </c>
      <c r="AE3085" s="5">
        <v>0.78500000000000003</v>
      </c>
      <c r="AF3085" s="7">
        <v>18257103</v>
      </c>
      <c r="AG3085" s="7">
        <v>18251545</v>
      </c>
      <c r="AH3085" s="7">
        <v>18084522</v>
      </c>
      <c r="AI3085" s="5">
        <v>46.48</v>
      </c>
      <c r="AJ3085" s="7">
        <v>80</v>
      </c>
      <c r="AK3085" s="7">
        <v>8489832</v>
      </c>
      <c r="AL3085" s="6">
        <v>48.561838999999999</v>
      </c>
      <c r="AM3085" s="7">
        <v>14230075</v>
      </c>
      <c r="AN3085" s="5">
        <v>77.89958</v>
      </c>
    </row>
    <row r="3086" spans="1:40" x14ac:dyDescent="0.3">
      <c r="A3086" s="4" t="s">
        <v>3135</v>
      </c>
      <c r="B3086" s="2">
        <v>9752310</v>
      </c>
      <c r="C3086" s="1" t="s">
        <v>41</v>
      </c>
      <c r="D3086" s="5">
        <v>70.800391320000003</v>
      </c>
      <c r="E3086" s="6">
        <v>-35.232608999999997</v>
      </c>
      <c r="F3086" s="6" t="s">
        <v>42</v>
      </c>
      <c r="G3086" s="5">
        <v>-0.23</v>
      </c>
      <c r="H3086" s="5" t="s">
        <v>799</v>
      </c>
      <c r="I3086" s="5">
        <v>-0.23</v>
      </c>
      <c r="J3086" s="5" t="s">
        <v>799</v>
      </c>
      <c r="K3086" s="5">
        <v>0.67731628999999993</v>
      </c>
      <c r="L3086" s="5">
        <v>0.67731628999999993</v>
      </c>
      <c r="M3086" s="5" t="s">
        <v>799</v>
      </c>
      <c r="N3086" s="5" t="s">
        <v>42</v>
      </c>
      <c r="O3086" s="5" t="s">
        <v>42</v>
      </c>
      <c r="P3086" s="5" t="s">
        <v>799</v>
      </c>
      <c r="Q3086" s="5">
        <v>0.49348199999999998</v>
      </c>
      <c r="R3086" s="5">
        <v>0.49348199999999998</v>
      </c>
      <c r="S3086" s="1" t="s">
        <v>49</v>
      </c>
      <c r="T3086" s="7">
        <v>5904</v>
      </c>
      <c r="U3086" s="7" t="s">
        <v>42</v>
      </c>
      <c r="V3086" s="7" t="s">
        <v>42</v>
      </c>
      <c r="W3086" s="7" t="s">
        <v>42</v>
      </c>
      <c r="X3086" s="7">
        <v>18582</v>
      </c>
      <c r="Y3086" s="7">
        <v>13174</v>
      </c>
      <c r="Z3086" s="7">
        <v>9963</v>
      </c>
      <c r="AA3086" s="7">
        <v>5904</v>
      </c>
      <c r="AB3086" s="5" t="s">
        <v>799</v>
      </c>
      <c r="AC3086" s="8">
        <v>-222.99</v>
      </c>
      <c r="AD3086" s="5" t="s">
        <v>799</v>
      </c>
      <c r="AE3086" s="5" t="s">
        <v>799</v>
      </c>
      <c r="AF3086" s="7">
        <v>66753508</v>
      </c>
      <c r="AG3086" s="7">
        <v>66702734</v>
      </c>
      <c r="AH3086" s="7">
        <v>65927956</v>
      </c>
      <c r="AI3086" s="5">
        <v>70.38</v>
      </c>
      <c r="AJ3086" s="7">
        <v>100</v>
      </c>
      <c r="AK3086" s="7">
        <v>47009047</v>
      </c>
      <c r="AL3086" s="6">
        <v>49.829588999999999</v>
      </c>
      <c r="AM3086" s="7">
        <v>48816965</v>
      </c>
      <c r="AN3086" s="5">
        <v>73.087140000000005</v>
      </c>
    </row>
    <row r="3087" spans="1:40" x14ac:dyDescent="0.3">
      <c r="A3087" s="4" t="s">
        <v>3136</v>
      </c>
      <c r="B3087" s="2">
        <v>4121672</v>
      </c>
      <c r="C3087" s="1" t="s">
        <v>41</v>
      </c>
      <c r="D3087" s="5">
        <v>88.888356920000007</v>
      </c>
      <c r="E3087" s="6">
        <v>565.69635600000004</v>
      </c>
      <c r="F3087" s="6">
        <v>565.69635700000003</v>
      </c>
      <c r="G3087" s="5">
        <v>-1.69</v>
      </c>
      <c r="H3087" s="5" t="s">
        <v>799</v>
      </c>
      <c r="I3087" s="5">
        <v>-1.69</v>
      </c>
      <c r="J3087" s="5" t="s">
        <v>799</v>
      </c>
      <c r="K3087" s="5" t="s">
        <v>799</v>
      </c>
      <c r="L3087" s="5" t="s">
        <v>799</v>
      </c>
      <c r="M3087" s="5" t="s">
        <v>799</v>
      </c>
      <c r="N3087" s="5" t="s">
        <v>799</v>
      </c>
      <c r="O3087" s="5" t="s">
        <v>799</v>
      </c>
      <c r="P3087" s="5">
        <v>0.92527800000000004</v>
      </c>
      <c r="Q3087" s="5">
        <v>7.6610060000000004</v>
      </c>
      <c r="R3087" s="5">
        <v>7.6610060000000004</v>
      </c>
      <c r="S3087" s="1" t="s">
        <v>43</v>
      </c>
      <c r="T3087" s="7">
        <v>611380</v>
      </c>
      <c r="U3087" s="7">
        <v>691138</v>
      </c>
      <c r="V3087" s="7">
        <v>780969</v>
      </c>
      <c r="W3087" s="7">
        <v>794649</v>
      </c>
      <c r="X3087" s="7">
        <v>611380</v>
      </c>
      <c r="Y3087" s="7">
        <v>616815</v>
      </c>
      <c r="Z3087" s="7">
        <v>637548</v>
      </c>
      <c r="AA3087" s="7">
        <v>661685</v>
      </c>
      <c r="AB3087" s="5">
        <v>59.116999999999997</v>
      </c>
      <c r="AC3087" s="5">
        <v>59.116999999999997</v>
      </c>
      <c r="AD3087" s="8">
        <v>9.1669999999999998</v>
      </c>
      <c r="AE3087" s="8">
        <v>9.1669999999999998</v>
      </c>
      <c r="AF3087" s="7">
        <v>6190000</v>
      </c>
      <c r="AG3087" s="7">
        <v>6191000</v>
      </c>
      <c r="AH3087" s="7">
        <v>6064000</v>
      </c>
      <c r="AI3087" s="5">
        <v>28.51</v>
      </c>
      <c r="AJ3087" s="7">
        <v>35</v>
      </c>
      <c r="AK3087" s="7">
        <v>1764556</v>
      </c>
      <c r="AL3087" s="6">
        <v>25.339023999999998</v>
      </c>
      <c r="AM3087" s="7">
        <v>3470924</v>
      </c>
      <c r="AN3087" s="5">
        <v>56.07311</v>
      </c>
    </row>
    <row r="3088" spans="1:40" x14ac:dyDescent="0.3">
      <c r="A3088" s="4" t="s">
        <v>3137</v>
      </c>
      <c r="B3088" s="2">
        <v>25914664</v>
      </c>
      <c r="C3088" s="1" t="s">
        <v>41</v>
      </c>
      <c r="D3088" s="5">
        <v>62.476050600000001</v>
      </c>
      <c r="E3088" s="6">
        <v>-35.615949999999998</v>
      </c>
      <c r="F3088" s="6" t="s">
        <v>42</v>
      </c>
      <c r="G3088" s="5">
        <v>-0.47499999999999998</v>
      </c>
      <c r="H3088" s="5" t="s">
        <v>799</v>
      </c>
      <c r="I3088" s="5">
        <v>-0.47499999999999998</v>
      </c>
      <c r="J3088" s="5" t="s">
        <v>799</v>
      </c>
      <c r="K3088" s="5">
        <v>0.68548387000000011</v>
      </c>
      <c r="L3088" s="5">
        <v>0.68548387000000011</v>
      </c>
      <c r="M3088" s="5" t="s">
        <v>799</v>
      </c>
      <c r="N3088" s="5" t="s">
        <v>42</v>
      </c>
      <c r="O3088" s="5" t="s">
        <v>42</v>
      </c>
      <c r="P3088" s="5" t="s">
        <v>42</v>
      </c>
      <c r="Q3088" s="5">
        <v>0.42157499999999998</v>
      </c>
      <c r="R3088" s="5">
        <v>0.42157499999999998</v>
      </c>
      <c r="S3088" s="1" t="s">
        <v>49</v>
      </c>
      <c r="T3088" s="7" t="s">
        <v>42</v>
      </c>
      <c r="U3088" s="7" t="s">
        <v>42</v>
      </c>
      <c r="V3088" s="7" t="s">
        <v>42</v>
      </c>
      <c r="W3088" s="7" t="s">
        <v>42</v>
      </c>
      <c r="X3088" s="7" t="s">
        <v>42</v>
      </c>
      <c r="Y3088" s="7" t="s">
        <v>42</v>
      </c>
      <c r="Z3088" s="7" t="s">
        <v>42</v>
      </c>
      <c r="AA3088" s="7" t="s">
        <v>42</v>
      </c>
      <c r="AB3088" s="5" t="s">
        <v>42</v>
      </c>
      <c r="AC3088" s="5" t="s">
        <v>42</v>
      </c>
      <c r="AD3088" s="5" t="s">
        <v>42</v>
      </c>
      <c r="AE3088" s="5" t="s">
        <v>42</v>
      </c>
      <c r="AF3088" s="7">
        <v>39665999</v>
      </c>
      <c r="AG3088" s="7">
        <v>37589312</v>
      </c>
      <c r="AH3088" s="7">
        <v>35873421</v>
      </c>
      <c r="AI3088" s="5">
        <v>39.67</v>
      </c>
      <c r="AJ3088" s="7">
        <v>54</v>
      </c>
      <c r="AK3088" s="7">
        <v>15736291</v>
      </c>
      <c r="AL3088" s="6">
        <v>24.076525</v>
      </c>
      <c r="AM3088" s="7">
        <v>18964762</v>
      </c>
      <c r="AN3088" s="5">
        <v>47.811129999999999</v>
      </c>
    </row>
    <row r="3089" spans="1:40" x14ac:dyDescent="0.3">
      <c r="A3089" s="4" t="s">
        <v>3138</v>
      </c>
      <c r="B3089" s="2">
        <v>4142620</v>
      </c>
      <c r="C3089" s="1" t="s">
        <v>54</v>
      </c>
      <c r="D3089" s="5">
        <v>86.48</v>
      </c>
      <c r="E3089" s="6">
        <v>85.222409999999996</v>
      </c>
      <c r="F3089" s="6" t="s">
        <v>42</v>
      </c>
      <c r="G3089" s="5">
        <v>0.41</v>
      </c>
      <c r="H3089" s="5">
        <v>4.7444790000000001</v>
      </c>
      <c r="I3089" s="5">
        <v>0.41</v>
      </c>
      <c r="J3089" s="5">
        <v>4.7444790000000001</v>
      </c>
      <c r="K3089" s="5">
        <v>20.379403789999998</v>
      </c>
      <c r="L3089" s="5">
        <v>20.379403789999998</v>
      </c>
      <c r="M3089" s="5" t="s">
        <v>42</v>
      </c>
      <c r="N3089" s="5" t="s">
        <v>42</v>
      </c>
      <c r="O3089" s="5" t="s">
        <v>42</v>
      </c>
      <c r="P3089" s="5">
        <v>4.4663300000000001</v>
      </c>
      <c r="Q3089" s="5" t="s">
        <v>42</v>
      </c>
      <c r="R3089" s="5" t="s">
        <v>42</v>
      </c>
      <c r="S3089" s="1" t="s">
        <v>49</v>
      </c>
      <c r="T3089" s="7">
        <v>18068.559000000001</v>
      </c>
      <c r="U3089" s="7">
        <v>27204.59</v>
      </c>
      <c r="V3089" s="7">
        <v>12078.886</v>
      </c>
      <c r="W3089" s="7">
        <v>6790.4430000000002</v>
      </c>
      <c r="X3089" s="7">
        <v>19081.082999999999</v>
      </c>
      <c r="Y3089" s="7">
        <v>18071.177</v>
      </c>
      <c r="Z3089" s="7">
        <v>18441.313999999998</v>
      </c>
      <c r="AA3089" s="7">
        <v>18068.559000000001</v>
      </c>
      <c r="AB3089" s="8">
        <v>100</v>
      </c>
      <c r="AC3089" s="8">
        <v>100</v>
      </c>
      <c r="AD3089" s="5" t="s">
        <v>42</v>
      </c>
      <c r="AE3089" s="5" t="s">
        <v>42</v>
      </c>
      <c r="AF3089" s="7">
        <v>11500000</v>
      </c>
      <c r="AG3089" s="7">
        <v>11500000</v>
      </c>
      <c r="AH3089" s="7">
        <v>11500000</v>
      </c>
      <c r="AI3089" s="8">
        <v>2.19</v>
      </c>
      <c r="AJ3089" s="7">
        <v>22</v>
      </c>
      <c r="AK3089" s="7">
        <v>251481</v>
      </c>
      <c r="AL3089" s="6">
        <v>1.8911370000000001</v>
      </c>
      <c r="AM3089" s="7">
        <v>7608886</v>
      </c>
      <c r="AN3089" s="5">
        <v>66.164230000000003</v>
      </c>
    </row>
    <row r="3090" spans="1:40" x14ac:dyDescent="0.3">
      <c r="A3090" s="4" t="s">
        <v>3139</v>
      </c>
      <c r="B3090" s="2">
        <v>4208010</v>
      </c>
      <c r="C3090" s="1" t="s">
        <v>41</v>
      </c>
      <c r="D3090" s="5">
        <v>122.97206532</v>
      </c>
      <c r="E3090" s="6">
        <v>483.27806500000003</v>
      </c>
      <c r="F3090" s="6" t="s">
        <v>42</v>
      </c>
      <c r="G3090" s="5">
        <v>-3.4769999999999999</v>
      </c>
      <c r="H3090" s="5" t="s">
        <v>799</v>
      </c>
      <c r="I3090" s="5">
        <v>-3.4769999999999999</v>
      </c>
      <c r="J3090" s="5" t="s">
        <v>799</v>
      </c>
      <c r="K3090" s="5" t="s">
        <v>799</v>
      </c>
      <c r="L3090" s="5">
        <v>0.39966225999999999</v>
      </c>
      <c r="M3090" s="5" t="s">
        <v>799</v>
      </c>
      <c r="N3090" s="5" t="s">
        <v>42</v>
      </c>
      <c r="O3090" s="5" t="s">
        <v>42</v>
      </c>
      <c r="P3090" s="5">
        <v>0.89429199999999998</v>
      </c>
      <c r="Q3090" s="5">
        <v>9.9616209999999992</v>
      </c>
      <c r="R3090" s="5">
        <v>9.9616209999999992</v>
      </c>
      <c r="S3090" s="1" t="s">
        <v>80</v>
      </c>
      <c r="T3090" s="7">
        <v>540403</v>
      </c>
      <c r="U3090" s="7">
        <v>549994</v>
      </c>
      <c r="V3090" s="7">
        <v>486239</v>
      </c>
      <c r="W3090" s="7">
        <v>581695</v>
      </c>
      <c r="X3090" s="7">
        <v>540403</v>
      </c>
      <c r="Y3090" s="7">
        <v>563026</v>
      </c>
      <c r="Z3090" s="7">
        <v>571266</v>
      </c>
      <c r="AA3090" s="7">
        <v>570766</v>
      </c>
      <c r="AB3090" s="5">
        <v>29.085999999999999</v>
      </c>
      <c r="AC3090" s="5">
        <v>29.085999999999999</v>
      </c>
      <c r="AD3090" s="8">
        <v>6.5679999999999996</v>
      </c>
      <c r="AE3090" s="8">
        <v>6.5679999999999996</v>
      </c>
      <c r="AF3090" s="7">
        <v>28732792</v>
      </c>
      <c r="AG3090" s="7">
        <v>28493055</v>
      </c>
      <c r="AH3090" s="7">
        <v>28062954</v>
      </c>
      <c r="AI3090" s="5">
        <v>50.77</v>
      </c>
      <c r="AJ3090" s="7">
        <v>81</v>
      </c>
      <c r="AK3090" s="7">
        <v>14656393</v>
      </c>
      <c r="AL3090" s="6">
        <v>62.436233999999999</v>
      </c>
      <c r="AM3090" s="7">
        <v>26217139</v>
      </c>
      <c r="AN3090" s="5">
        <v>90.821449999999999</v>
      </c>
    </row>
    <row r="3091" spans="1:40" x14ac:dyDescent="0.3">
      <c r="A3091" s="4" t="s">
        <v>3140</v>
      </c>
      <c r="B3091" s="2">
        <v>4400408</v>
      </c>
      <c r="C3091" s="1" t="s">
        <v>54</v>
      </c>
      <c r="D3091" s="5">
        <v>102.50991</v>
      </c>
      <c r="E3091" s="6">
        <v>155.89991000000001</v>
      </c>
      <c r="F3091" s="6">
        <v>171.21491</v>
      </c>
      <c r="G3091" s="5">
        <v>9.4E-2</v>
      </c>
      <c r="H3091" s="5" t="s">
        <v>799</v>
      </c>
      <c r="I3091" s="5">
        <v>9.4E-2</v>
      </c>
      <c r="J3091" s="5" t="s">
        <v>799</v>
      </c>
      <c r="K3091" s="5">
        <v>0.32076985000000002</v>
      </c>
      <c r="L3091" s="5">
        <v>0.32076985000000002</v>
      </c>
      <c r="M3091" s="5" t="s">
        <v>799</v>
      </c>
      <c r="N3091" s="5" t="s">
        <v>42</v>
      </c>
      <c r="O3091" s="5">
        <v>8.2431236383442208</v>
      </c>
      <c r="P3091" s="5">
        <v>1.5211380000000001</v>
      </c>
      <c r="Q3091" s="5">
        <v>18.831526</v>
      </c>
      <c r="R3091" s="5">
        <v>18.831526</v>
      </c>
      <c r="S3091" s="1" t="s">
        <v>49</v>
      </c>
      <c r="T3091" s="7">
        <v>105642</v>
      </c>
      <c r="U3091" s="7">
        <v>61291</v>
      </c>
      <c r="V3091" s="7">
        <v>79661.792000000001</v>
      </c>
      <c r="W3091" s="7">
        <v>73502.883000000002</v>
      </c>
      <c r="X3091" s="7">
        <v>102489</v>
      </c>
      <c r="Y3091" s="7">
        <v>103577</v>
      </c>
      <c r="Z3091" s="7">
        <v>107366</v>
      </c>
      <c r="AA3091" s="7">
        <v>105642</v>
      </c>
      <c r="AB3091" s="5">
        <v>23.677</v>
      </c>
      <c r="AC3091" s="5">
        <v>23.815000000000001</v>
      </c>
      <c r="AD3091" s="8">
        <v>3.161</v>
      </c>
      <c r="AE3091" s="8">
        <v>5.9169999999999998</v>
      </c>
      <c r="AF3091" s="7">
        <v>51254956</v>
      </c>
      <c r="AG3091" s="7">
        <v>51254956</v>
      </c>
      <c r="AH3091" s="7">
        <v>56287193</v>
      </c>
      <c r="AI3091" s="5">
        <v>6.54</v>
      </c>
      <c r="AJ3091" s="7">
        <v>48</v>
      </c>
      <c r="AK3091" s="7">
        <v>3353797</v>
      </c>
      <c r="AL3091" s="6">
        <v>6.7075940000000003</v>
      </c>
      <c r="AM3091" s="7">
        <v>31894322</v>
      </c>
      <c r="AN3091" s="5">
        <v>62.22681</v>
      </c>
    </row>
    <row r="3092" spans="1:40" x14ac:dyDescent="0.3">
      <c r="A3092" s="4" t="s">
        <v>3141</v>
      </c>
      <c r="B3092" s="2">
        <v>5720660</v>
      </c>
      <c r="C3092" s="1" t="s">
        <v>54</v>
      </c>
      <c r="D3092" s="5">
        <v>94.279271100000003</v>
      </c>
      <c r="E3092" s="6">
        <v>94.904900999999995</v>
      </c>
      <c r="F3092" s="6" t="s">
        <v>42</v>
      </c>
      <c r="G3092" s="5">
        <v>0.46300000000000002</v>
      </c>
      <c r="H3092" s="5">
        <v>21.662818000000001</v>
      </c>
      <c r="I3092" s="5">
        <v>0.46300000000000002</v>
      </c>
      <c r="J3092" s="5">
        <v>21.662818000000001</v>
      </c>
      <c r="K3092" s="5">
        <v>0.94872054000000006</v>
      </c>
      <c r="L3092" s="5">
        <v>0.94872054000000006</v>
      </c>
      <c r="M3092" s="5" t="s">
        <v>42</v>
      </c>
      <c r="N3092" s="5" t="s">
        <v>42</v>
      </c>
      <c r="O3092" s="5" t="s">
        <v>42</v>
      </c>
      <c r="P3092" s="5">
        <v>19.883991999999999</v>
      </c>
      <c r="Q3092" s="5" t="s">
        <v>42</v>
      </c>
      <c r="R3092" s="5" t="s">
        <v>42</v>
      </c>
      <c r="S3092" s="1" t="s">
        <v>56</v>
      </c>
      <c r="T3092" s="7">
        <v>4503.4809999999998</v>
      </c>
      <c r="U3092" s="7">
        <v>4195.84</v>
      </c>
      <c r="V3092" s="7">
        <v>4311.8119999999999</v>
      </c>
      <c r="W3092" s="7">
        <v>4464.2299999999996</v>
      </c>
      <c r="X3092" s="7">
        <v>4772.93</v>
      </c>
      <c r="Y3092" s="7">
        <v>4638.2049999999999</v>
      </c>
      <c r="Z3092" s="7">
        <v>4503.4809999999998</v>
      </c>
      <c r="AA3092" s="7">
        <v>4454.49</v>
      </c>
      <c r="AB3092" s="8">
        <v>100</v>
      </c>
      <c r="AC3092" s="8">
        <v>100</v>
      </c>
      <c r="AD3092" s="5" t="s">
        <v>42</v>
      </c>
      <c r="AE3092" s="5" t="s">
        <v>42</v>
      </c>
      <c r="AF3092" s="7">
        <v>10051095</v>
      </c>
      <c r="AG3092" s="7">
        <v>10051095</v>
      </c>
      <c r="AH3092" s="7">
        <v>10051095</v>
      </c>
      <c r="AI3092" s="5">
        <v>11.82</v>
      </c>
      <c r="AJ3092" s="7">
        <v>24</v>
      </c>
      <c r="AK3092" s="7">
        <v>1188468</v>
      </c>
      <c r="AL3092" s="6">
        <v>11.147829</v>
      </c>
      <c r="AM3092" s="7">
        <v>8726750</v>
      </c>
      <c r="AN3092" s="5">
        <v>99.890320000000003</v>
      </c>
    </row>
    <row r="3093" spans="1:40" x14ac:dyDescent="0.3">
      <c r="A3093" s="4" t="s">
        <v>3142</v>
      </c>
      <c r="B3093" s="2">
        <v>5721486</v>
      </c>
      <c r="C3093" s="1" t="s">
        <v>54</v>
      </c>
      <c r="D3093" s="5">
        <v>92.297250000000005</v>
      </c>
      <c r="E3093" s="6">
        <v>147.12725</v>
      </c>
      <c r="F3093" s="6" t="s">
        <v>42</v>
      </c>
      <c r="G3093" s="5">
        <v>0.106</v>
      </c>
      <c r="H3093" s="5">
        <v>16.85022</v>
      </c>
      <c r="I3093" s="5">
        <v>0.106</v>
      </c>
      <c r="J3093" s="5">
        <v>16.85022</v>
      </c>
      <c r="K3093" s="5">
        <v>1.2226306499999999</v>
      </c>
      <c r="L3093" s="5">
        <v>1.2226306499999999</v>
      </c>
      <c r="M3093" s="5">
        <v>3.9311410000000002</v>
      </c>
      <c r="N3093" s="5" t="s">
        <v>42</v>
      </c>
      <c r="O3093" s="5" t="s">
        <v>42</v>
      </c>
      <c r="P3093" s="5">
        <v>12.017255</v>
      </c>
      <c r="Q3093" s="5" t="s">
        <v>42</v>
      </c>
      <c r="R3093" s="5" t="s">
        <v>42</v>
      </c>
      <c r="S3093" s="1" t="s">
        <v>47</v>
      </c>
      <c r="T3093" s="7">
        <v>12243</v>
      </c>
      <c r="U3093" s="7">
        <v>14551</v>
      </c>
      <c r="V3093" s="7">
        <v>11719</v>
      </c>
      <c r="W3093" s="7">
        <v>14010</v>
      </c>
      <c r="X3093" s="7">
        <v>12243</v>
      </c>
      <c r="Y3093" s="7">
        <v>12828</v>
      </c>
      <c r="Z3093" s="7">
        <v>13413</v>
      </c>
      <c r="AA3093" s="7">
        <v>13982</v>
      </c>
      <c r="AB3093" s="8">
        <v>100</v>
      </c>
      <c r="AC3093" s="8">
        <v>100</v>
      </c>
      <c r="AD3093" s="5" t="s">
        <v>42</v>
      </c>
      <c r="AE3093" s="5" t="s">
        <v>42</v>
      </c>
      <c r="AF3093" s="7">
        <v>12065000</v>
      </c>
      <c r="AG3093" s="7">
        <v>12065000</v>
      </c>
      <c r="AH3093" s="7">
        <v>11913000</v>
      </c>
      <c r="AI3093" s="8">
        <v>7.1</v>
      </c>
      <c r="AJ3093" s="7">
        <v>21</v>
      </c>
      <c r="AK3093" s="7">
        <v>856910</v>
      </c>
      <c r="AL3093" s="6">
        <v>6.5553610000000004</v>
      </c>
      <c r="AM3093" s="7">
        <v>11572218</v>
      </c>
      <c r="AN3093" s="5">
        <v>99.98272</v>
      </c>
    </row>
    <row r="3094" spans="1:40" x14ac:dyDescent="0.3">
      <c r="A3094" s="4" t="s">
        <v>3143</v>
      </c>
      <c r="B3094" s="2">
        <v>4910392</v>
      </c>
      <c r="C3094" s="1" t="s">
        <v>41</v>
      </c>
      <c r="D3094" s="5">
        <v>103.16985</v>
      </c>
      <c r="E3094" s="6">
        <v>52.347850000000001</v>
      </c>
      <c r="F3094" s="6" t="s">
        <v>42</v>
      </c>
      <c r="G3094" s="5">
        <v>0.11</v>
      </c>
      <c r="H3094" s="5" t="s">
        <v>799</v>
      </c>
      <c r="I3094" s="5">
        <v>0.11</v>
      </c>
      <c r="J3094" s="5" t="s">
        <v>799</v>
      </c>
      <c r="K3094" s="5">
        <v>1.7325017299999999</v>
      </c>
      <c r="L3094" s="5">
        <v>1.0699764600000001</v>
      </c>
      <c r="M3094" s="5" t="s">
        <v>799</v>
      </c>
      <c r="N3094" s="5" t="s">
        <v>42</v>
      </c>
      <c r="O3094" s="5" t="s">
        <v>42</v>
      </c>
      <c r="P3094" s="5">
        <v>0.201848</v>
      </c>
      <c r="Q3094" s="5">
        <v>7.9123109999999999</v>
      </c>
      <c r="R3094" s="5">
        <v>7.9123109999999999</v>
      </c>
      <c r="S3094" s="1" t="s">
        <v>98</v>
      </c>
      <c r="T3094" s="7">
        <v>281064</v>
      </c>
      <c r="U3094" s="7">
        <v>256579</v>
      </c>
      <c r="V3094" s="7">
        <v>272282</v>
      </c>
      <c r="W3094" s="7">
        <v>303583</v>
      </c>
      <c r="X3094" s="7">
        <v>259343</v>
      </c>
      <c r="Y3094" s="7">
        <v>270772</v>
      </c>
      <c r="Z3094" s="7">
        <v>281064</v>
      </c>
      <c r="AA3094" s="7">
        <v>276967</v>
      </c>
      <c r="AB3094" s="5">
        <v>27.981999999999999</v>
      </c>
      <c r="AC3094" s="5">
        <v>27.509</v>
      </c>
      <c r="AD3094" s="8">
        <v>-0.14000000000000001</v>
      </c>
      <c r="AE3094" s="8">
        <v>2.2490000000000001</v>
      </c>
      <c r="AF3094" s="7">
        <v>20633970</v>
      </c>
      <c r="AG3094" s="7">
        <v>20532391</v>
      </c>
      <c r="AH3094" s="7">
        <v>20421477</v>
      </c>
      <c r="AI3094" s="5">
        <v>39.549999999999997</v>
      </c>
      <c r="AJ3094" s="7">
        <v>107</v>
      </c>
      <c r="AK3094" s="7">
        <v>8160768</v>
      </c>
      <c r="AL3094" s="6">
        <v>40.803840000000001</v>
      </c>
      <c r="AM3094" s="7">
        <v>16768006</v>
      </c>
      <c r="AN3094" s="5">
        <v>81.264080000000007</v>
      </c>
    </row>
    <row r="3095" spans="1:40" x14ac:dyDescent="0.3">
      <c r="A3095" s="4" t="s">
        <v>3144</v>
      </c>
      <c r="B3095" s="2">
        <v>4221370</v>
      </c>
      <c r="C3095" s="1" t="s">
        <v>41</v>
      </c>
      <c r="D3095" s="5">
        <v>83.850357220000006</v>
      </c>
      <c r="E3095" s="6" t="s">
        <v>42</v>
      </c>
      <c r="F3095" s="6">
        <v>194.81235700000002</v>
      </c>
      <c r="G3095" s="5">
        <v>-0.153</v>
      </c>
      <c r="H3095" s="5" t="s">
        <v>799</v>
      </c>
      <c r="I3095" s="5">
        <v>-0.153</v>
      </c>
      <c r="J3095" s="5" t="s">
        <v>799</v>
      </c>
      <c r="K3095" s="5">
        <v>0.34549505421388799</v>
      </c>
      <c r="L3095" s="5">
        <v>0.34549505421388799</v>
      </c>
      <c r="M3095" s="5" t="s">
        <v>799</v>
      </c>
      <c r="N3095" s="5" t="s">
        <v>42</v>
      </c>
      <c r="O3095" s="5" t="s">
        <v>42</v>
      </c>
      <c r="P3095" s="5" t="s">
        <v>42</v>
      </c>
      <c r="Q3095" s="5" t="s">
        <v>42</v>
      </c>
      <c r="R3095" s="5" t="s">
        <v>42</v>
      </c>
      <c r="S3095" s="1" t="s">
        <v>49</v>
      </c>
      <c r="T3095" s="7">
        <v>45102</v>
      </c>
      <c r="U3095" s="7">
        <v>58666</v>
      </c>
      <c r="V3095" s="7">
        <v>60497</v>
      </c>
      <c r="W3095" s="7">
        <v>64370</v>
      </c>
      <c r="X3095" s="7">
        <v>36369</v>
      </c>
      <c r="Y3095" s="7">
        <v>38892</v>
      </c>
      <c r="Z3095" s="7">
        <v>41776</v>
      </c>
      <c r="AA3095" s="7">
        <v>45102</v>
      </c>
      <c r="AB3095" s="5" t="s">
        <v>42</v>
      </c>
      <c r="AC3095" s="5" t="s">
        <v>42</v>
      </c>
      <c r="AD3095" s="5" t="s">
        <v>42</v>
      </c>
      <c r="AE3095" s="5" t="s">
        <v>42</v>
      </c>
      <c r="AF3095" s="7">
        <v>8832210</v>
      </c>
      <c r="AG3095" s="7">
        <v>8832210</v>
      </c>
      <c r="AH3095" s="7">
        <v>8826613</v>
      </c>
      <c r="AI3095" s="5">
        <v>48.37</v>
      </c>
      <c r="AJ3095" s="7">
        <v>46</v>
      </c>
      <c r="AK3095" s="7">
        <v>4171310</v>
      </c>
      <c r="AL3095" s="6">
        <v>40.586846000000001</v>
      </c>
      <c r="AM3095" s="7">
        <v>6617346</v>
      </c>
      <c r="AN3095" s="5">
        <v>76.729569999999995</v>
      </c>
    </row>
    <row r="3096" spans="1:40" x14ac:dyDescent="0.3">
      <c r="A3096" s="4" t="s">
        <v>3145</v>
      </c>
      <c r="B3096" s="2">
        <v>29794729</v>
      </c>
      <c r="C3096" s="1" t="s">
        <v>41</v>
      </c>
      <c r="D3096" s="5">
        <v>95.504020920000002</v>
      </c>
      <c r="E3096" s="6">
        <v>-68.832980000000006</v>
      </c>
      <c r="F3096" s="6" t="s">
        <v>42</v>
      </c>
      <c r="G3096" s="5">
        <v>-0.52300000000000002</v>
      </c>
      <c r="H3096" s="5" t="s">
        <v>799</v>
      </c>
      <c r="I3096" s="5">
        <v>-0.52300000000000002</v>
      </c>
      <c r="J3096" s="5" t="s">
        <v>799</v>
      </c>
      <c r="K3096" s="5">
        <v>0.51818896000000003</v>
      </c>
      <c r="L3096" s="5">
        <v>0.51818896000000003</v>
      </c>
      <c r="M3096" s="5" t="s">
        <v>799</v>
      </c>
      <c r="N3096" s="5" t="s">
        <v>42</v>
      </c>
      <c r="O3096" s="5" t="s">
        <v>42</v>
      </c>
      <c r="P3096" s="5" t="s">
        <v>42</v>
      </c>
      <c r="Q3096" s="5">
        <v>0.52601699999999996</v>
      </c>
      <c r="R3096" s="5">
        <v>0.52601699999999996</v>
      </c>
      <c r="S3096" s="1" t="s">
        <v>49</v>
      </c>
      <c r="T3096" s="7" t="s">
        <v>42</v>
      </c>
      <c r="U3096" s="7" t="s">
        <v>42</v>
      </c>
      <c r="V3096" s="7" t="s">
        <v>42</v>
      </c>
      <c r="W3096" s="7" t="s">
        <v>42</v>
      </c>
      <c r="X3096" s="7" t="s">
        <v>42</v>
      </c>
      <c r="Y3096" s="7" t="s">
        <v>42</v>
      </c>
      <c r="Z3096" s="7" t="s">
        <v>42</v>
      </c>
      <c r="AA3096" s="7" t="s">
        <v>42</v>
      </c>
      <c r="AB3096" s="5" t="s">
        <v>42</v>
      </c>
      <c r="AC3096" s="5" t="s">
        <v>42</v>
      </c>
      <c r="AD3096" s="5" t="s">
        <v>42</v>
      </c>
      <c r="AE3096" s="5" t="s">
        <v>42</v>
      </c>
      <c r="AF3096" s="7">
        <v>48223338</v>
      </c>
      <c r="AG3096" s="7">
        <v>47723188</v>
      </c>
      <c r="AH3096" s="7">
        <v>45497008</v>
      </c>
      <c r="AI3096" s="5">
        <v>55.46</v>
      </c>
      <c r="AJ3096" s="7">
        <v>102</v>
      </c>
      <c r="AK3096" s="7">
        <v>26751180</v>
      </c>
      <c r="AL3096" s="6">
        <v>52.967336000000003</v>
      </c>
      <c r="AM3096" s="7">
        <v>28349726</v>
      </c>
      <c r="AN3096" s="5">
        <v>58.774970000000003</v>
      </c>
    </row>
    <row r="3097" spans="1:40" x14ac:dyDescent="0.3">
      <c r="A3097" s="4" t="s">
        <v>3146</v>
      </c>
      <c r="B3097" s="2">
        <v>4965908</v>
      </c>
      <c r="C3097" s="1" t="s">
        <v>41</v>
      </c>
      <c r="D3097" s="5">
        <v>95.692478199999996</v>
      </c>
      <c r="E3097" s="6">
        <v>202.74547799999999</v>
      </c>
      <c r="F3097" s="6" t="s">
        <v>42</v>
      </c>
      <c r="G3097" s="5">
        <v>-7.0000000000000007E-2</v>
      </c>
      <c r="H3097" s="5" t="s">
        <v>799</v>
      </c>
      <c r="I3097" s="5">
        <v>-7.0000000000000007E-2</v>
      </c>
      <c r="J3097" s="5" t="s">
        <v>799</v>
      </c>
      <c r="K3097" s="5">
        <v>0.48447478999999999</v>
      </c>
      <c r="L3097" s="5">
        <v>0.48447478999999999</v>
      </c>
      <c r="M3097" s="5" t="s">
        <v>799</v>
      </c>
      <c r="N3097" s="5" t="s">
        <v>42</v>
      </c>
      <c r="O3097" s="5" t="s">
        <v>42</v>
      </c>
      <c r="P3097" s="5">
        <v>2.1412629999999999</v>
      </c>
      <c r="Q3097" s="5" t="s">
        <v>799</v>
      </c>
      <c r="R3097" s="5" t="s">
        <v>799</v>
      </c>
      <c r="S3097" s="1" t="s">
        <v>49</v>
      </c>
      <c r="T3097" s="7">
        <v>75795</v>
      </c>
      <c r="U3097" s="7">
        <v>141118</v>
      </c>
      <c r="V3097" s="7">
        <v>137393</v>
      </c>
      <c r="W3097" s="7">
        <v>95361</v>
      </c>
      <c r="X3097" s="7">
        <v>94685</v>
      </c>
      <c r="Y3097" s="7">
        <v>88406</v>
      </c>
      <c r="Z3097" s="7">
        <v>79078</v>
      </c>
      <c r="AA3097" s="7">
        <v>75795</v>
      </c>
      <c r="AB3097" s="5">
        <v>17.571000000000002</v>
      </c>
      <c r="AC3097" s="5">
        <v>25.405000000000001</v>
      </c>
      <c r="AD3097" s="8">
        <v>-16.95</v>
      </c>
      <c r="AE3097" s="5">
        <v>-3.3420000000000001</v>
      </c>
      <c r="AF3097" s="7">
        <v>43423000</v>
      </c>
      <c r="AG3097" s="7">
        <v>43346000</v>
      </c>
      <c r="AH3097" s="7">
        <v>42714000</v>
      </c>
      <c r="AI3097" s="5">
        <v>45.81</v>
      </c>
      <c r="AJ3097" s="7">
        <v>95</v>
      </c>
      <c r="AK3097" s="7">
        <v>19927306</v>
      </c>
      <c r="AL3097" s="6">
        <v>43.840072999999997</v>
      </c>
      <c r="AM3097" s="7">
        <v>37955685</v>
      </c>
      <c r="AN3097" s="5">
        <v>87.261309999999995</v>
      </c>
    </row>
    <row r="3098" spans="1:40" x14ac:dyDescent="0.3">
      <c r="A3098" s="4" t="s">
        <v>3147</v>
      </c>
      <c r="B3098" s="2">
        <v>9322630</v>
      </c>
      <c r="C3098" s="1" t="s">
        <v>54</v>
      </c>
      <c r="D3098" s="5">
        <v>89.479664819999996</v>
      </c>
      <c r="E3098" s="6">
        <v>149.47234399999999</v>
      </c>
      <c r="F3098" s="6" t="s">
        <v>42</v>
      </c>
      <c r="G3098" s="5">
        <v>8.1000000000000003E-2</v>
      </c>
      <c r="H3098" s="5">
        <v>23.557047000000001</v>
      </c>
      <c r="I3098" s="5">
        <v>8.1000000000000003E-2</v>
      </c>
      <c r="J3098" s="5">
        <v>23.557047000000001</v>
      </c>
      <c r="K3098" s="5">
        <v>0.94001070999999992</v>
      </c>
      <c r="L3098" s="5">
        <v>0.94001070999999992</v>
      </c>
      <c r="M3098" s="5">
        <v>3.8656389999999998</v>
      </c>
      <c r="N3098" s="5" t="s">
        <v>42</v>
      </c>
      <c r="O3098" s="5" t="s">
        <v>42</v>
      </c>
      <c r="P3098" s="5">
        <v>19.263148999999999</v>
      </c>
      <c r="Q3098" s="5" t="s">
        <v>42</v>
      </c>
      <c r="R3098" s="5" t="s">
        <v>42</v>
      </c>
      <c r="S3098" s="1" t="s">
        <v>82</v>
      </c>
      <c r="T3098" s="7">
        <v>8252.4869999999992</v>
      </c>
      <c r="U3098" s="7">
        <v>7740.4669999999996</v>
      </c>
      <c r="V3098" s="7">
        <v>8213.6270000000004</v>
      </c>
      <c r="W3098" s="7">
        <v>8897.2800000000007</v>
      </c>
      <c r="X3098" s="7">
        <v>7759.4970000000003</v>
      </c>
      <c r="Y3098" s="7">
        <v>8005.9920000000002</v>
      </c>
      <c r="Z3098" s="7">
        <v>8252.4869999999992</v>
      </c>
      <c r="AA3098" s="7">
        <v>8182.2510000000002</v>
      </c>
      <c r="AB3098" s="8">
        <v>100</v>
      </c>
      <c r="AC3098" s="8">
        <v>100</v>
      </c>
      <c r="AD3098" s="5" t="s">
        <v>42</v>
      </c>
      <c r="AE3098" s="5" t="s">
        <v>42</v>
      </c>
      <c r="AF3098" s="7" t="s">
        <v>42</v>
      </c>
      <c r="AG3098" s="7" t="s">
        <v>42</v>
      </c>
      <c r="AH3098" s="7">
        <v>28325314</v>
      </c>
      <c r="AI3098" s="5">
        <v>43.27</v>
      </c>
      <c r="AJ3098" s="7">
        <v>55</v>
      </c>
      <c r="AK3098" s="7">
        <v>11030649</v>
      </c>
      <c r="AL3098" s="6">
        <v>38.717576999999999</v>
      </c>
      <c r="AM3098" s="7" t="s">
        <v>42</v>
      </c>
      <c r="AN3098" s="5" t="s">
        <v>42</v>
      </c>
    </row>
    <row r="3099" spans="1:40" x14ac:dyDescent="0.3">
      <c r="A3099" s="4" t="s">
        <v>3148</v>
      </c>
      <c r="B3099" s="2">
        <v>5724374</v>
      </c>
      <c r="C3099" s="1" t="s">
        <v>54</v>
      </c>
      <c r="D3099" s="5">
        <v>89.684480480000005</v>
      </c>
      <c r="E3099" s="6">
        <v>109.02748</v>
      </c>
      <c r="F3099" s="6" t="s">
        <v>42</v>
      </c>
      <c r="G3099" s="5">
        <v>0.19700000000000001</v>
      </c>
      <c r="H3099" s="5">
        <v>8.124352</v>
      </c>
      <c r="I3099" s="5">
        <v>0.19700000000000001</v>
      </c>
      <c r="J3099" s="5">
        <v>8.124352</v>
      </c>
      <c r="K3099" s="5">
        <v>1.0550397</v>
      </c>
      <c r="L3099" s="5">
        <v>1.0550397</v>
      </c>
      <c r="M3099" s="5">
        <v>6.2074429999999996</v>
      </c>
      <c r="N3099" s="5" t="s">
        <v>42</v>
      </c>
      <c r="O3099" s="5" t="s">
        <v>42</v>
      </c>
      <c r="P3099" s="5">
        <v>11.059797</v>
      </c>
      <c r="Q3099" s="5" t="s">
        <v>42</v>
      </c>
      <c r="R3099" s="5" t="s">
        <v>42</v>
      </c>
      <c r="S3099" s="1" t="s">
        <v>47</v>
      </c>
      <c r="T3099" s="7">
        <v>9858</v>
      </c>
      <c r="U3099" s="7">
        <v>11749</v>
      </c>
      <c r="V3099" s="7">
        <v>12027</v>
      </c>
      <c r="W3099" s="7">
        <v>12539</v>
      </c>
      <c r="X3099" s="7">
        <v>9858</v>
      </c>
      <c r="Y3099" s="7">
        <v>11749</v>
      </c>
      <c r="Z3099" s="7">
        <v>12027</v>
      </c>
      <c r="AA3099" s="7">
        <v>11876</v>
      </c>
      <c r="AB3099" s="8">
        <v>100</v>
      </c>
      <c r="AC3099" s="8">
        <v>100</v>
      </c>
      <c r="AD3099" s="5" t="s">
        <v>42</v>
      </c>
      <c r="AE3099" s="5" t="s">
        <v>42</v>
      </c>
      <c r="AF3099" s="7">
        <v>11460000</v>
      </c>
      <c r="AG3099" s="7">
        <v>11460000</v>
      </c>
      <c r="AH3099" s="7">
        <v>11197000</v>
      </c>
      <c r="AI3099" s="5">
        <v>79.53</v>
      </c>
      <c r="AJ3099" s="7">
        <v>36</v>
      </c>
      <c r="AK3099" s="7">
        <v>9113806</v>
      </c>
      <c r="AL3099" s="6">
        <v>71.452239000000006</v>
      </c>
      <c r="AM3099" s="7">
        <v>10779000</v>
      </c>
      <c r="AN3099" s="8">
        <v>100</v>
      </c>
    </row>
    <row r="3100" spans="1:40" x14ac:dyDescent="0.3">
      <c r="A3100" s="4" t="s">
        <v>3149</v>
      </c>
      <c r="B3100" s="2">
        <v>15143943</v>
      </c>
      <c r="C3100" s="1" t="s">
        <v>54</v>
      </c>
      <c r="D3100" s="5">
        <v>70.089989360000004</v>
      </c>
      <c r="E3100" s="6">
        <v>57.453358999999999</v>
      </c>
      <c r="F3100" s="6" t="s">
        <v>42</v>
      </c>
      <c r="G3100" s="5">
        <v>-0.97399999999999998</v>
      </c>
      <c r="H3100" s="5" t="s">
        <v>799</v>
      </c>
      <c r="I3100" s="5">
        <v>-0.97399999999999998</v>
      </c>
      <c r="J3100" s="5" t="s">
        <v>799</v>
      </c>
      <c r="K3100" s="5">
        <v>9.54887218</v>
      </c>
      <c r="L3100" s="5">
        <v>9.54887218</v>
      </c>
      <c r="M3100" s="5" t="s">
        <v>799</v>
      </c>
      <c r="N3100" s="5" t="s">
        <v>42</v>
      </c>
      <c r="O3100" s="5" t="s">
        <v>42</v>
      </c>
      <c r="P3100" s="5" t="s">
        <v>42</v>
      </c>
      <c r="Q3100" s="5" t="s">
        <v>42</v>
      </c>
      <c r="R3100" s="5" t="s">
        <v>42</v>
      </c>
      <c r="S3100" s="1" t="s">
        <v>49</v>
      </c>
      <c r="T3100" s="7" t="s">
        <v>42</v>
      </c>
      <c r="U3100" s="7" t="s">
        <v>42</v>
      </c>
      <c r="V3100" s="7" t="s">
        <v>42</v>
      </c>
      <c r="W3100" s="7" t="s">
        <v>42</v>
      </c>
      <c r="X3100" s="7" t="s">
        <v>42</v>
      </c>
      <c r="Y3100" s="7" t="s">
        <v>42</v>
      </c>
      <c r="Z3100" s="7" t="s">
        <v>42</v>
      </c>
      <c r="AA3100" s="7" t="s">
        <v>42</v>
      </c>
      <c r="AB3100" s="5" t="s">
        <v>42</v>
      </c>
      <c r="AC3100" s="5" t="s">
        <v>42</v>
      </c>
      <c r="AD3100" s="5" t="s">
        <v>42</v>
      </c>
      <c r="AE3100" s="5" t="s">
        <v>42</v>
      </c>
      <c r="AF3100" s="7">
        <v>13283667</v>
      </c>
      <c r="AG3100" s="7">
        <v>11721480</v>
      </c>
      <c r="AH3100" s="7">
        <v>9012273</v>
      </c>
      <c r="AI3100" s="5">
        <v>8.74</v>
      </c>
      <c r="AJ3100" s="7">
        <v>39</v>
      </c>
      <c r="AK3100" s="7">
        <v>1205569</v>
      </c>
      <c r="AL3100" s="6">
        <v>6.1242900000000002</v>
      </c>
      <c r="AM3100" s="7">
        <v>10982284</v>
      </c>
      <c r="AN3100" s="5">
        <v>79.597679999999997</v>
      </c>
    </row>
    <row r="3101" spans="1:40" x14ac:dyDescent="0.3">
      <c r="A3101" s="4" t="s">
        <v>3150</v>
      </c>
      <c r="B3101" s="2">
        <v>10007165</v>
      </c>
      <c r="C3101" s="1" t="s">
        <v>54</v>
      </c>
      <c r="D3101" s="5">
        <v>79.4117672</v>
      </c>
      <c r="E3101" s="6">
        <v>2.7393070000000002</v>
      </c>
      <c r="F3101" s="6" t="s">
        <v>42</v>
      </c>
      <c r="G3101" s="5">
        <v>0.91271274322917517</v>
      </c>
      <c r="H3101" s="5">
        <v>1.2686820000000001</v>
      </c>
      <c r="I3101" s="5">
        <v>0.91271274322917517</v>
      </c>
      <c r="J3101" s="5">
        <v>1.2686820000000001</v>
      </c>
      <c r="K3101" s="5">
        <v>1.01926845</v>
      </c>
      <c r="L3101" s="5">
        <v>1.0176622100000001</v>
      </c>
      <c r="M3101" s="5" t="s">
        <v>42</v>
      </c>
      <c r="N3101" s="5" t="s">
        <v>42</v>
      </c>
      <c r="O3101" s="5" t="s">
        <v>42</v>
      </c>
      <c r="P3101" s="5">
        <v>9.3799999999999994E-3</v>
      </c>
      <c r="Q3101" s="5">
        <v>5.1958999999999998E-2</v>
      </c>
      <c r="R3101" s="5">
        <v>5.1958999999999998E-2</v>
      </c>
      <c r="S3101" s="1" t="s">
        <v>49</v>
      </c>
      <c r="T3101" s="7">
        <v>305182.8429639425</v>
      </c>
      <c r="U3101" s="7">
        <v>345774.50483648217</v>
      </c>
      <c r="V3101" s="7">
        <v>388798.50123020267</v>
      </c>
      <c r="W3101" s="7">
        <v>319620.08104019443</v>
      </c>
      <c r="X3101" s="7">
        <v>284470.10855254222</v>
      </c>
      <c r="Y3101" s="7">
        <v>288290.42359792808</v>
      </c>
      <c r="Z3101" s="7">
        <v>295375.21895583189</v>
      </c>
      <c r="AA3101" s="7">
        <v>305182.8429639425</v>
      </c>
      <c r="AB3101" s="5">
        <v>87.704999999999998</v>
      </c>
      <c r="AC3101" s="5">
        <v>84.884</v>
      </c>
      <c r="AD3101" s="8">
        <v>28.04</v>
      </c>
      <c r="AE3101" s="5">
        <v>18.798999999999999</v>
      </c>
      <c r="AF3101" s="7">
        <v>13657557</v>
      </c>
      <c r="AG3101" s="7">
        <v>13691684</v>
      </c>
      <c r="AH3101" s="7">
        <v>13748132</v>
      </c>
      <c r="AI3101" s="5">
        <v>0.02</v>
      </c>
      <c r="AJ3101" s="7">
        <v>2</v>
      </c>
      <c r="AK3101" s="7">
        <v>3354</v>
      </c>
      <c r="AL3101" s="6">
        <v>1.9453000000000002E-2</v>
      </c>
      <c r="AM3101" s="7">
        <v>832806</v>
      </c>
      <c r="AN3101" s="8">
        <v>6.0825699999999996</v>
      </c>
    </row>
    <row r="3102" spans="1:40" x14ac:dyDescent="0.3">
      <c r="A3102" s="4" t="s">
        <v>3151</v>
      </c>
      <c r="B3102" s="2">
        <v>4226533</v>
      </c>
      <c r="C3102" s="1" t="s">
        <v>41</v>
      </c>
      <c r="D3102" s="5">
        <v>55.502312904999997</v>
      </c>
      <c r="E3102" s="6">
        <v>2355.1083119999998</v>
      </c>
      <c r="F3102" s="6">
        <v>2355.1083130000002</v>
      </c>
      <c r="G3102" s="5">
        <v>-1.141</v>
      </c>
      <c r="H3102" s="5" t="s">
        <v>799</v>
      </c>
      <c r="I3102" s="5">
        <v>-1.141</v>
      </c>
      <c r="J3102" s="5" t="s">
        <v>799</v>
      </c>
      <c r="K3102" s="5">
        <v>5.01958334963125E-2</v>
      </c>
      <c r="L3102" s="5">
        <v>4.1953709875597003E-2</v>
      </c>
      <c r="M3102" s="5">
        <v>0.66113</v>
      </c>
      <c r="N3102" s="5" t="s">
        <v>42</v>
      </c>
      <c r="O3102" s="5" t="s">
        <v>42</v>
      </c>
      <c r="P3102" s="5">
        <v>4.5508110000000004</v>
      </c>
      <c r="Q3102" s="5">
        <v>8.9829969999999992</v>
      </c>
      <c r="R3102" s="5">
        <v>7.3015067784784398</v>
      </c>
      <c r="S3102" s="1" t="s">
        <v>49</v>
      </c>
      <c r="T3102" s="7">
        <v>512378</v>
      </c>
      <c r="U3102" s="7">
        <v>550983</v>
      </c>
      <c r="V3102" s="7">
        <v>573988</v>
      </c>
      <c r="W3102" s="7">
        <v>587505</v>
      </c>
      <c r="X3102" s="7">
        <v>499050</v>
      </c>
      <c r="Y3102" s="7">
        <v>511277</v>
      </c>
      <c r="Z3102" s="7">
        <v>521188</v>
      </c>
      <c r="AA3102" s="7">
        <v>512378</v>
      </c>
      <c r="AB3102" s="5">
        <v>83.204999999999998</v>
      </c>
      <c r="AC3102" s="5">
        <v>82.067999999999998</v>
      </c>
      <c r="AD3102" s="5">
        <v>56.665999999999997</v>
      </c>
      <c r="AE3102" s="5">
        <v>54.622</v>
      </c>
      <c r="AF3102" s="7">
        <v>53910981</v>
      </c>
      <c r="AG3102" s="7">
        <v>50258636</v>
      </c>
      <c r="AH3102" s="7">
        <v>48757246</v>
      </c>
      <c r="AI3102" s="5">
        <v>44.82</v>
      </c>
      <c r="AJ3102" s="7">
        <v>143</v>
      </c>
      <c r="AK3102" s="7">
        <v>25003288</v>
      </c>
      <c r="AL3102" s="6">
        <v>24.878271000000002</v>
      </c>
      <c r="AM3102" s="7">
        <v>46010373</v>
      </c>
      <c r="AN3102" s="5">
        <v>82.483630000000005</v>
      </c>
    </row>
    <row r="3103" spans="1:40" x14ac:dyDescent="0.3">
      <c r="A3103" s="4" t="s">
        <v>3152</v>
      </c>
      <c r="B3103" s="2">
        <v>5251789</v>
      </c>
      <c r="C3103" s="1" t="s">
        <v>41</v>
      </c>
      <c r="D3103" s="5">
        <v>106.31892446000001</v>
      </c>
      <c r="E3103" s="6">
        <v>52.605924000000002</v>
      </c>
      <c r="F3103" s="6" t="s">
        <v>42</v>
      </c>
      <c r="G3103" s="5">
        <v>-0.20599999999999999</v>
      </c>
      <c r="H3103" s="5" t="s">
        <v>799</v>
      </c>
      <c r="I3103" s="5">
        <v>-0.20599999999999999</v>
      </c>
      <c r="J3103" s="5" t="s">
        <v>799</v>
      </c>
      <c r="K3103" s="5">
        <v>1.4619164599999999</v>
      </c>
      <c r="L3103" s="5">
        <v>1.4619164599999999</v>
      </c>
      <c r="M3103" s="5" t="s">
        <v>799</v>
      </c>
      <c r="N3103" s="5" t="s">
        <v>42</v>
      </c>
      <c r="O3103" s="5" t="s">
        <v>42</v>
      </c>
      <c r="P3103" s="5" t="s">
        <v>42</v>
      </c>
      <c r="Q3103" s="5" t="s">
        <v>799</v>
      </c>
      <c r="R3103" s="5">
        <v>-0.36196800000000001</v>
      </c>
      <c r="S3103" s="1" t="s">
        <v>49</v>
      </c>
      <c r="T3103" s="7" t="s">
        <v>42</v>
      </c>
      <c r="U3103" s="7" t="s">
        <v>42</v>
      </c>
      <c r="V3103" s="7" t="s">
        <v>42</v>
      </c>
      <c r="W3103" s="7" t="s">
        <v>42</v>
      </c>
      <c r="X3103" s="7" t="s">
        <v>42</v>
      </c>
      <c r="Y3103" s="7" t="s">
        <v>42</v>
      </c>
      <c r="Z3103" s="7" t="s">
        <v>42</v>
      </c>
      <c r="AA3103" s="7" t="s">
        <v>42</v>
      </c>
      <c r="AB3103" s="5" t="s">
        <v>42</v>
      </c>
      <c r="AC3103" s="5" t="s">
        <v>42</v>
      </c>
      <c r="AD3103" s="5" t="s">
        <v>42</v>
      </c>
      <c r="AE3103" s="5" t="s">
        <v>42</v>
      </c>
      <c r="AF3103" s="7">
        <v>89344000</v>
      </c>
      <c r="AG3103" s="7">
        <v>88851000</v>
      </c>
      <c r="AH3103" s="7">
        <v>87476000</v>
      </c>
      <c r="AI3103" s="5">
        <v>50.92</v>
      </c>
      <c r="AJ3103" s="7">
        <v>88</v>
      </c>
      <c r="AK3103" s="7">
        <v>45495338</v>
      </c>
      <c r="AL3103" s="6">
        <v>54.139451999999999</v>
      </c>
      <c r="AM3103" s="7">
        <v>59658909</v>
      </c>
      <c r="AN3103" s="5">
        <v>66.774659999999997</v>
      </c>
    </row>
    <row r="3104" spans="1:40" x14ac:dyDescent="0.3">
      <c r="A3104" s="4" t="s">
        <v>3153</v>
      </c>
      <c r="B3104" s="2">
        <v>4811533</v>
      </c>
      <c r="C3104" s="1" t="s">
        <v>41</v>
      </c>
      <c r="D3104" s="5">
        <v>13.849958718</v>
      </c>
      <c r="E3104" s="6">
        <v>-40.267772000000001</v>
      </c>
      <c r="F3104" s="6" t="s">
        <v>42</v>
      </c>
      <c r="G3104" s="5">
        <v>-0.72</v>
      </c>
      <c r="H3104" s="5" t="s">
        <v>799</v>
      </c>
      <c r="I3104" s="5">
        <v>-0.72</v>
      </c>
      <c r="J3104" s="5" t="s">
        <v>799</v>
      </c>
      <c r="K3104" s="5">
        <v>0.29087451999999997</v>
      </c>
      <c r="L3104" s="5">
        <v>0.29087451999999997</v>
      </c>
      <c r="M3104" s="5" t="s">
        <v>799</v>
      </c>
      <c r="N3104" s="5" t="s">
        <v>42</v>
      </c>
      <c r="O3104" s="5" t="s">
        <v>42</v>
      </c>
      <c r="P3104" s="5" t="s">
        <v>42</v>
      </c>
      <c r="Q3104" s="5" t="s">
        <v>42</v>
      </c>
      <c r="R3104" s="5" t="s">
        <v>42</v>
      </c>
      <c r="S3104" s="1" t="s">
        <v>49</v>
      </c>
      <c r="T3104" s="7" t="s">
        <v>42</v>
      </c>
      <c r="U3104" s="7" t="s">
        <v>42</v>
      </c>
      <c r="V3104" s="7" t="s">
        <v>42</v>
      </c>
      <c r="W3104" s="7" t="s">
        <v>42</v>
      </c>
      <c r="X3104" s="7" t="s">
        <v>42</v>
      </c>
      <c r="Y3104" s="7" t="s">
        <v>42</v>
      </c>
      <c r="Z3104" s="7" t="s">
        <v>42</v>
      </c>
      <c r="AA3104" s="7" t="s">
        <v>42</v>
      </c>
      <c r="AB3104" s="5" t="s">
        <v>42</v>
      </c>
      <c r="AC3104" s="5" t="s">
        <v>42</v>
      </c>
      <c r="AD3104" s="5" t="s">
        <v>42</v>
      </c>
      <c r="AE3104" s="5" t="s">
        <v>42</v>
      </c>
      <c r="AF3104" s="7">
        <v>30174202</v>
      </c>
      <c r="AG3104" s="7">
        <v>30174202</v>
      </c>
      <c r="AH3104" s="7">
        <v>30099203</v>
      </c>
      <c r="AI3104" s="5">
        <v>41.36</v>
      </c>
      <c r="AJ3104" s="7">
        <v>78</v>
      </c>
      <c r="AK3104" s="7">
        <v>12479365</v>
      </c>
      <c r="AL3104" s="6">
        <v>5.7280280000000001</v>
      </c>
      <c r="AM3104" s="7">
        <v>27540527</v>
      </c>
      <c r="AN3104" s="5">
        <v>91.271770000000004</v>
      </c>
    </row>
    <row r="3105" spans="1:40" x14ac:dyDescent="0.3">
      <c r="A3105" s="4" t="s">
        <v>3154</v>
      </c>
      <c r="B3105" s="2">
        <v>5279808</v>
      </c>
      <c r="C3105" s="1" t="s">
        <v>41</v>
      </c>
      <c r="D3105" s="5">
        <v>81.403039550000003</v>
      </c>
      <c r="E3105" s="6">
        <v>49.006039000000001</v>
      </c>
      <c r="F3105" s="6" t="s">
        <v>42</v>
      </c>
      <c r="G3105" s="5">
        <v>-0.127</v>
      </c>
      <c r="H3105" s="5" t="s">
        <v>799</v>
      </c>
      <c r="I3105" s="5">
        <v>-0.127</v>
      </c>
      <c r="J3105" s="5" t="s">
        <v>799</v>
      </c>
      <c r="K3105" s="5">
        <v>1.7996108899999999</v>
      </c>
      <c r="L3105" s="5">
        <v>1.7822736000000001</v>
      </c>
      <c r="M3105" s="5" t="s">
        <v>799</v>
      </c>
      <c r="N3105" s="5" t="s">
        <v>42</v>
      </c>
      <c r="O3105" s="5" t="s">
        <v>42</v>
      </c>
      <c r="P3105" s="5" t="s">
        <v>42</v>
      </c>
      <c r="Q3105" s="5" t="s">
        <v>799</v>
      </c>
      <c r="R3105" s="5">
        <v>-1.5666020000000001</v>
      </c>
      <c r="S3105" s="1" t="s">
        <v>49</v>
      </c>
      <c r="T3105" s="7" t="s">
        <v>42</v>
      </c>
      <c r="U3105" s="7" t="s">
        <v>42</v>
      </c>
      <c r="V3105" s="7" t="s">
        <v>42</v>
      </c>
      <c r="W3105" s="7" t="s">
        <v>42</v>
      </c>
      <c r="X3105" s="7" t="s">
        <v>42</v>
      </c>
      <c r="Y3105" s="7" t="s">
        <v>42</v>
      </c>
      <c r="Z3105" s="7" t="s">
        <v>42</v>
      </c>
      <c r="AA3105" s="7" t="s">
        <v>42</v>
      </c>
      <c r="AB3105" s="5" t="s">
        <v>42</v>
      </c>
      <c r="AC3105" s="5" t="s">
        <v>42</v>
      </c>
      <c r="AD3105" s="5" t="s">
        <v>42</v>
      </c>
      <c r="AE3105" s="5" t="s">
        <v>42</v>
      </c>
      <c r="AF3105" s="7">
        <v>43276606</v>
      </c>
      <c r="AG3105" s="7">
        <v>43276606</v>
      </c>
      <c r="AH3105" s="7">
        <v>36343632</v>
      </c>
      <c r="AI3105" s="5">
        <v>16.32</v>
      </c>
      <c r="AJ3105" s="7">
        <v>38</v>
      </c>
      <c r="AK3105" s="7">
        <v>7179603</v>
      </c>
      <c r="AL3105" s="6">
        <v>13.282265000000001</v>
      </c>
      <c r="AM3105" s="7">
        <v>35338699</v>
      </c>
      <c r="AN3105" s="5">
        <v>80.31223</v>
      </c>
    </row>
    <row r="3106" spans="1:40" x14ac:dyDescent="0.3">
      <c r="A3106" s="4" t="s">
        <v>3155</v>
      </c>
      <c r="B3106" s="2">
        <v>10592749</v>
      </c>
      <c r="C3106" s="1" t="s">
        <v>41</v>
      </c>
      <c r="D3106" s="5">
        <v>65.95346644</v>
      </c>
      <c r="E3106" s="6">
        <v>-20.095534000000001</v>
      </c>
      <c r="F3106" s="6" t="s">
        <v>42</v>
      </c>
      <c r="G3106" s="5">
        <v>-0.38100000000000001</v>
      </c>
      <c r="H3106" s="5" t="s">
        <v>799</v>
      </c>
      <c r="I3106" s="5">
        <v>-0.38100000000000001</v>
      </c>
      <c r="J3106" s="5" t="s">
        <v>799</v>
      </c>
      <c r="K3106" s="5">
        <v>0.72407044999999992</v>
      </c>
      <c r="L3106" s="5">
        <v>0.72407044999999992</v>
      </c>
      <c r="M3106" s="5" t="s">
        <v>799</v>
      </c>
      <c r="N3106" s="5" t="s">
        <v>42</v>
      </c>
      <c r="O3106" s="5" t="s">
        <v>42</v>
      </c>
      <c r="P3106" s="5" t="s">
        <v>799</v>
      </c>
      <c r="Q3106" s="5">
        <v>0.32211499999999998</v>
      </c>
      <c r="R3106" s="5">
        <v>0.32211499999999998</v>
      </c>
      <c r="S3106" s="1" t="s">
        <v>49</v>
      </c>
      <c r="T3106" s="7">
        <v>19943</v>
      </c>
      <c r="U3106" s="7">
        <v>16401</v>
      </c>
      <c r="V3106" s="7" t="s">
        <v>42</v>
      </c>
      <c r="W3106" s="7" t="s">
        <v>42</v>
      </c>
      <c r="X3106" s="7">
        <v>3386</v>
      </c>
      <c r="Y3106" s="7">
        <v>9283</v>
      </c>
      <c r="Z3106" s="7">
        <v>16221</v>
      </c>
      <c r="AA3106" s="7">
        <v>19943</v>
      </c>
      <c r="AB3106" s="5">
        <v>-95.085999999999999</v>
      </c>
      <c r="AC3106" s="5" t="s">
        <v>799</v>
      </c>
      <c r="AD3106" s="5">
        <v>-194.249</v>
      </c>
      <c r="AE3106" s="5" t="s">
        <v>799</v>
      </c>
      <c r="AF3106" s="7">
        <v>43721772</v>
      </c>
      <c r="AG3106" s="7">
        <v>43702147</v>
      </c>
      <c r="AH3106" s="7">
        <v>35658000</v>
      </c>
      <c r="AI3106" s="5">
        <v>48.44</v>
      </c>
      <c r="AJ3106" s="7">
        <v>85</v>
      </c>
      <c r="AK3106" s="7">
        <v>21587971</v>
      </c>
      <c r="AL3106" s="6">
        <v>31.950196999999999</v>
      </c>
      <c r="AM3106" s="7">
        <v>25458831</v>
      </c>
      <c r="AN3106" s="5">
        <v>57.129779999999997</v>
      </c>
    </row>
    <row r="3107" spans="1:40" x14ac:dyDescent="0.3">
      <c r="A3107" s="4" t="s">
        <v>3156</v>
      </c>
      <c r="B3107" s="2">
        <v>4069327</v>
      </c>
      <c r="C3107" s="1" t="s">
        <v>41</v>
      </c>
      <c r="D3107" s="5">
        <v>122.6464794</v>
      </c>
      <c r="E3107" s="6">
        <v>451.10147899999998</v>
      </c>
      <c r="F3107" s="6" t="s">
        <v>42</v>
      </c>
      <c r="G3107" s="5">
        <v>-0.32</v>
      </c>
      <c r="H3107" s="5" t="s">
        <v>799</v>
      </c>
      <c r="I3107" s="5">
        <v>-0.32</v>
      </c>
      <c r="J3107" s="5" t="s">
        <v>799</v>
      </c>
      <c r="K3107" s="5" t="s">
        <v>799</v>
      </c>
      <c r="L3107" s="5">
        <v>2.6574803100000004</v>
      </c>
      <c r="M3107" s="5" t="s">
        <v>799</v>
      </c>
      <c r="N3107" s="5" t="s">
        <v>42</v>
      </c>
      <c r="O3107" s="5" t="s">
        <v>42</v>
      </c>
      <c r="P3107" s="5">
        <v>1.347634</v>
      </c>
      <c r="Q3107" s="5" t="s">
        <v>799</v>
      </c>
      <c r="R3107" s="5">
        <v>-15.279145</v>
      </c>
      <c r="S3107" s="1" t="s">
        <v>49</v>
      </c>
      <c r="T3107" s="7">
        <v>401983</v>
      </c>
      <c r="U3107" s="7">
        <v>514800</v>
      </c>
      <c r="V3107" s="7">
        <v>469624</v>
      </c>
      <c r="W3107" s="7">
        <v>366620</v>
      </c>
      <c r="X3107" s="7">
        <v>334736</v>
      </c>
      <c r="Y3107" s="7">
        <v>361824</v>
      </c>
      <c r="Z3107" s="7">
        <v>379471</v>
      </c>
      <c r="AA3107" s="7">
        <v>401983</v>
      </c>
      <c r="AB3107" s="8">
        <v>64.47</v>
      </c>
      <c r="AC3107" s="5">
        <v>65.632999999999996</v>
      </c>
      <c r="AD3107" s="5">
        <v>-7.8810000000000002</v>
      </c>
      <c r="AE3107" s="5">
        <v>-12.032999999999999</v>
      </c>
      <c r="AF3107" s="7">
        <v>90310890</v>
      </c>
      <c r="AG3107" s="7">
        <v>88986447</v>
      </c>
      <c r="AH3107" s="7">
        <v>78424699</v>
      </c>
      <c r="AI3107" s="5">
        <v>24.91</v>
      </c>
      <c r="AJ3107" s="7">
        <v>86</v>
      </c>
      <c r="AK3107" s="7">
        <v>22632341</v>
      </c>
      <c r="AL3107" s="6">
        <v>30.553660000000001</v>
      </c>
      <c r="AM3107" s="7">
        <v>77242079</v>
      </c>
      <c r="AN3107" s="5">
        <v>85.022260000000003</v>
      </c>
    </row>
    <row r="3108" spans="1:40" x14ac:dyDescent="0.3">
      <c r="A3108" s="4" t="s">
        <v>3157</v>
      </c>
      <c r="B3108" s="2">
        <v>4387960</v>
      </c>
      <c r="C3108" s="1" t="s">
        <v>54</v>
      </c>
      <c r="D3108" s="5">
        <v>87.285201479999998</v>
      </c>
      <c r="E3108" s="6" t="s">
        <v>42</v>
      </c>
      <c r="F3108" s="6">
        <v>1410.7804789999998</v>
      </c>
      <c r="G3108" s="5">
        <v>-0.49</v>
      </c>
      <c r="H3108" s="5" t="s">
        <v>799</v>
      </c>
      <c r="I3108" s="5">
        <v>-0.49</v>
      </c>
      <c r="J3108" s="5" t="s">
        <v>799</v>
      </c>
      <c r="K3108" s="5">
        <v>0.68678071333548407</v>
      </c>
      <c r="L3108" s="5">
        <v>0.68678071333548407</v>
      </c>
      <c r="M3108" s="5" t="s">
        <v>799</v>
      </c>
      <c r="N3108" s="5" t="s">
        <v>42</v>
      </c>
      <c r="O3108" s="5" t="s">
        <v>42</v>
      </c>
      <c r="P3108" s="5" t="s">
        <v>42</v>
      </c>
      <c r="Q3108" s="5" t="s">
        <v>42</v>
      </c>
      <c r="R3108" s="5">
        <v>63.431521953149598</v>
      </c>
      <c r="S3108" s="1" t="s">
        <v>49</v>
      </c>
      <c r="T3108" s="7">
        <v>-21225</v>
      </c>
      <c r="U3108" s="7">
        <v>40181</v>
      </c>
      <c r="V3108" s="7">
        <v>28123</v>
      </c>
      <c r="W3108" s="7">
        <v>-55781</v>
      </c>
      <c r="X3108" s="7">
        <v>-15056</v>
      </c>
      <c r="Y3108" s="7">
        <v>12538</v>
      </c>
      <c r="Z3108" s="7">
        <v>11861</v>
      </c>
      <c r="AA3108" s="7">
        <v>-21225</v>
      </c>
      <c r="AB3108" s="8">
        <v>213</v>
      </c>
      <c r="AC3108" s="5">
        <v>579.02200000000005</v>
      </c>
      <c r="AD3108" s="5" t="s">
        <v>42</v>
      </c>
      <c r="AE3108" s="5" t="s">
        <v>42</v>
      </c>
      <c r="AF3108" s="7">
        <v>31611073</v>
      </c>
      <c r="AG3108" s="7">
        <v>30080156</v>
      </c>
      <c r="AH3108" s="7">
        <v>26978077</v>
      </c>
      <c r="AI3108" s="5">
        <v>20.059999999999999</v>
      </c>
      <c r="AJ3108" s="7">
        <v>52</v>
      </c>
      <c r="AK3108" s="7">
        <v>6343669</v>
      </c>
      <c r="AL3108" s="6">
        <v>17.508526</v>
      </c>
      <c r="AM3108" s="7">
        <v>31396056</v>
      </c>
      <c r="AN3108" s="5">
        <v>99.275840000000002</v>
      </c>
    </row>
    <row r="3109" spans="1:40" x14ac:dyDescent="0.3">
      <c r="A3109" s="4" t="s">
        <v>3158</v>
      </c>
      <c r="B3109" s="2">
        <v>5721086</v>
      </c>
      <c r="C3109" s="1" t="s">
        <v>54</v>
      </c>
      <c r="D3109" s="5">
        <v>78.363536769999996</v>
      </c>
      <c r="E3109" s="6">
        <v>77.730146000000005</v>
      </c>
      <c r="F3109" s="6" t="s">
        <v>42</v>
      </c>
      <c r="G3109" s="5">
        <v>0.182</v>
      </c>
      <c r="H3109" s="5">
        <v>8.515625</v>
      </c>
      <c r="I3109" s="5">
        <v>0.182</v>
      </c>
      <c r="J3109" s="5">
        <v>8.515625</v>
      </c>
      <c r="K3109" s="5">
        <v>0.64384989999999998</v>
      </c>
      <c r="L3109" s="5">
        <v>0.64384989999999998</v>
      </c>
      <c r="M3109" s="5" t="s">
        <v>42</v>
      </c>
      <c r="N3109" s="5" t="s">
        <v>42</v>
      </c>
      <c r="O3109" s="5" t="s">
        <v>42</v>
      </c>
      <c r="P3109" s="5">
        <v>33.113236999999998</v>
      </c>
      <c r="Q3109" s="5" t="s">
        <v>42</v>
      </c>
      <c r="R3109" s="5" t="s">
        <v>42</v>
      </c>
      <c r="S3109" s="1" t="s">
        <v>47</v>
      </c>
      <c r="T3109" s="7">
        <v>2347.404</v>
      </c>
      <c r="U3109" s="7">
        <v>2870.634</v>
      </c>
      <c r="V3109" s="7">
        <v>4170.2839999999997</v>
      </c>
      <c r="W3109" s="7">
        <v>3537.8969999999999</v>
      </c>
      <c r="X3109" s="7">
        <v>2347.404</v>
      </c>
      <c r="Y3109" s="7">
        <v>2012.5740000000001</v>
      </c>
      <c r="Z3109" s="7">
        <v>1677.7449999999999</v>
      </c>
      <c r="AA3109" s="7">
        <v>2274.19</v>
      </c>
      <c r="AB3109" s="8">
        <v>100</v>
      </c>
      <c r="AC3109" s="8">
        <v>100</v>
      </c>
      <c r="AD3109" s="5" t="s">
        <v>42</v>
      </c>
      <c r="AE3109" s="5" t="s">
        <v>42</v>
      </c>
      <c r="AF3109" s="7">
        <v>4833922</v>
      </c>
      <c r="AG3109" s="7">
        <v>4833922</v>
      </c>
      <c r="AH3109" s="7">
        <v>4929184</v>
      </c>
      <c r="AI3109" s="5">
        <v>70.73</v>
      </c>
      <c r="AJ3109" s="7">
        <v>27</v>
      </c>
      <c r="AK3109" s="7">
        <v>2991265</v>
      </c>
      <c r="AL3109" s="6">
        <v>55.428139999999999</v>
      </c>
      <c r="AM3109" s="7" t="s">
        <v>42</v>
      </c>
      <c r="AN3109" s="5" t="s">
        <v>42</v>
      </c>
    </row>
    <row r="3110" spans="1:40" x14ac:dyDescent="0.3">
      <c r="A3110" s="4" t="s">
        <v>3159</v>
      </c>
      <c r="B3110" s="2">
        <v>5721570</v>
      </c>
      <c r="C3110" s="1" t="s">
        <v>54</v>
      </c>
      <c r="D3110" s="5">
        <v>82.327851440000003</v>
      </c>
      <c r="E3110" s="6">
        <v>81.036670999999998</v>
      </c>
      <c r="F3110" s="6" t="s">
        <v>42</v>
      </c>
      <c r="G3110" s="5">
        <v>0.1</v>
      </c>
      <c r="H3110" s="5">
        <v>15.27745</v>
      </c>
      <c r="I3110" s="5">
        <v>0.1</v>
      </c>
      <c r="J3110" s="5">
        <v>15.27745</v>
      </c>
      <c r="K3110" s="5">
        <v>0.93019912000000005</v>
      </c>
      <c r="L3110" s="5">
        <v>0.93019912000000005</v>
      </c>
      <c r="M3110" s="5" t="s">
        <v>42</v>
      </c>
      <c r="N3110" s="5" t="s">
        <v>42</v>
      </c>
      <c r="O3110" s="5" t="s">
        <v>42</v>
      </c>
      <c r="P3110" s="5">
        <v>21.858139999999999</v>
      </c>
      <c r="Q3110" s="5" t="s">
        <v>42</v>
      </c>
      <c r="R3110" s="5" t="s">
        <v>42</v>
      </c>
      <c r="S3110" s="1" t="s">
        <v>315</v>
      </c>
      <c r="T3110" s="7">
        <v>3695.6729999999998</v>
      </c>
      <c r="U3110" s="7">
        <v>3551.308</v>
      </c>
      <c r="V3110" s="7">
        <v>3500.8989999999999</v>
      </c>
      <c r="W3110" s="7">
        <v>3623.32</v>
      </c>
      <c r="X3110" s="7">
        <v>3707.3910000000001</v>
      </c>
      <c r="Y3110" s="7">
        <v>3701.5320000000002</v>
      </c>
      <c r="Z3110" s="7">
        <v>3695.6729999999998</v>
      </c>
      <c r="AA3110" s="7">
        <v>3681.3539999999998</v>
      </c>
      <c r="AB3110" s="8">
        <v>100</v>
      </c>
      <c r="AC3110" s="8">
        <v>100</v>
      </c>
      <c r="AD3110" s="5" t="s">
        <v>42</v>
      </c>
      <c r="AE3110" s="5" t="s">
        <v>42</v>
      </c>
      <c r="AF3110" s="7">
        <v>6362276</v>
      </c>
      <c r="AG3110" s="7">
        <v>6362276</v>
      </c>
      <c r="AH3110" s="7">
        <v>6362276</v>
      </c>
      <c r="AI3110" s="5">
        <v>10.79</v>
      </c>
      <c r="AJ3110" s="7">
        <v>19</v>
      </c>
      <c r="AK3110" s="7">
        <v>686599</v>
      </c>
      <c r="AL3110" s="6">
        <v>8.8845910000000003</v>
      </c>
      <c r="AM3110" s="7">
        <v>6349932</v>
      </c>
      <c r="AN3110" s="8">
        <v>100</v>
      </c>
    </row>
    <row r="3111" spans="1:40" x14ac:dyDescent="0.3">
      <c r="A3111" s="4" t="s">
        <v>3160</v>
      </c>
      <c r="B3111" s="2">
        <v>25468421</v>
      </c>
      <c r="C3111" s="1" t="s">
        <v>54</v>
      </c>
      <c r="D3111" s="5">
        <v>86.165331449999996</v>
      </c>
      <c r="E3111" s="6">
        <v>-80.086859000000004</v>
      </c>
      <c r="F3111" s="6" t="s">
        <v>42</v>
      </c>
      <c r="G3111" s="5">
        <v>0.3280628550915512</v>
      </c>
      <c r="H3111" s="5">
        <v>6.0218129999999999</v>
      </c>
      <c r="I3111" s="5">
        <v>0.3280628550915512</v>
      </c>
      <c r="J3111" s="5">
        <v>6.0218129999999999</v>
      </c>
      <c r="K3111" s="5">
        <v>0.1336975</v>
      </c>
      <c r="L3111" s="5">
        <v>0.13064890000000001</v>
      </c>
      <c r="M3111" s="5" t="s">
        <v>42</v>
      </c>
      <c r="N3111" s="5" t="s">
        <v>42</v>
      </c>
      <c r="O3111" s="5" t="s">
        <v>42</v>
      </c>
      <c r="P3111" s="5" t="s">
        <v>799</v>
      </c>
      <c r="Q3111" s="5" t="s">
        <v>799</v>
      </c>
      <c r="R3111" s="5">
        <v>-5.0425409999999999</v>
      </c>
      <c r="S3111" s="1" t="s">
        <v>49</v>
      </c>
      <c r="T3111" s="7">
        <v>143878.89267213753</v>
      </c>
      <c r="U3111" s="7">
        <v>146686.11165977517</v>
      </c>
      <c r="V3111" s="7">
        <v>146464.63345579023</v>
      </c>
      <c r="W3111" s="7">
        <v>77144.663630305702</v>
      </c>
      <c r="X3111" s="7">
        <v>130533.58909511715</v>
      </c>
      <c r="Y3111" s="7">
        <v>133225.22280701651</v>
      </c>
      <c r="Z3111" s="7">
        <v>137911.09159582638</v>
      </c>
      <c r="AA3111" s="7">
        <v>143878.89267213753</v>
      </c>
      <c r="AB3111" s="5">
        <v>70.841999999999999</v>
      </c>
      <c r="AC3111" s="5">
        <v>70.424000000000007</v>
      </c>
      <c r="AD3111" s="5">
        <v>16.852</v>
      </c>
      <c r="AE3111" s="8">
        <v>9.7050000000000001</v>
      </c>
      <c r="AF3111" s="7">
        <v>10456657</v>
      </c>
      <c r="AG3111" s="7">
        <v>52370556</v>
      </c>
      <c r="AH3111" s="7">
        <v>52739793</v>
      </c>
      <c r="AI3111" s="5">
        <v>0.34</v>
      </c>
      <c r="AJ3111" s="7">
        <v>9</v>
      </c>
      <c r="AK3111" s="7">
        <v>179138</v>
      </c>
      <c r="AL3111" s="6">
        <v>0.29557699999999998</v>
      </c>
      <c r="AM3111" s="7">
        <v>15421413</v>
      </c>
      <c r="AN3111" s="5">
        <v>29.530819999999999</v>
      </c>
    </row>
    <row r="3112" spans="1:40" x14ac:dyDescent="0.3">
      <c r="A3112" s="4" t="s">
        <v>3161</v>
      </c>
      <c r="B3112" s="2">
        <v>4909985</v>
      </c>
      <c r="C3112" s="1" t="s">
        <v>41</v>
      </c>
      <c r="D3112" s="5">
        <v>94.536581119999994</v>
      </c>
      <c r="E3112" s="6">
        <v>667.05958099999998</v>
      </c>
      <c r="F3112" s="6" t="s">
        <v>42</v>
      </c>
      <c r="G3112" s="5">
        <v>-1.2</v>
      </c>
      <c r="H3112" s="5" t="s">
        <v>799</v>
      </c>
      <c r="I3112" s="5">
        <v>-1.2</v>
      </c>
      <c r="J3112" s="5" t="s">
        <v>799</v>
      </c>
      <c r="K3112" s="5" t="s">
        <v>799</v>
      </c>
      <c r="L3112" s="5" t="s">
        <v>799</v>
      </c>
      <c r="M3112" s="5" t="s">
        <v>799</v>
      </c>
      <c r="N3112" s="5" t="s">
        <v>42</v>
      </c>
      <c r="O3112" s="5" t="s">
        <v>42</v>
      </c>
      <c r="P3112" s="5">
        <v>0.52427000000000001</v>
      </c>
      <c r="Q3112" s="5">
        <v>5.1537059999999997</v>
      </c>
      <c r="R3112" s="5">
        <v>5.1537059999999997</v>
      </c>
      <c r="S3112" s="1" t="s">
        <v>49</v>
      </c>
      <c r="T3112" s="7">
        <v>1303046</v>
      </c>
      <c r="U3112" s="7">
        <v>1265534</v>
      </c>
      <c r="V3112" s="7">
        <v>1161637</v>
      </c>
      <c r="W3112" s="7">
        <v>868715</v>
      </c>
      <c r="X3112" s="7">
        <v>1272359</v>
      </c>
      <c r="Y3112" s="7">
        <v>1275281</v>
      </c>
      <c r="Z3112" s="7">
        <v>1273775</v>
      </c>
      <c r="AA3112" s="7">
        <v>1303046</v>
      </c>
      <c r="AB3112" s="5">
        <v>14.795</v>
      </c>
      <c r="AC3112" s="8">
        <v>12.965999999999999</v>
      </c>
      <c r="AD3112" s="8">
        <v>5.0629999999999997</v>
      </c>
      <c r="AE3112" s="8">
        <v>2.6539999999999999</v>
      </c>
      <c r="AF3112" s="7">
        <v>15779000</v>
      </c>
      <c r="AG3112" s="7">
        <v>15755000</v>
      </c>
      <c r="AH3112" s="7">
        <v>15482000</v>
      </c>
      <c r="AI3112" s="8">
        <v>55.2</v>
      </c>
      <c r="AJ3112" s="7">
        <v>77</v>
      </c>
      <c r="AK3112" s="7">
        <v>9592573</v>
      </c>
      <c r="AL3112" s="6">
        <v>52.183596999999999</v>
      </c>
      <c r="AM3112" s="7">
        <v>14939956</v>
      </c>
      <c r="AN3112" s="5">
        <v>85.970280000000002</v>
      </c>
    </row>
    <row r="3113" spans="1:40" x14ac:dyDescent="0.3">
      <c r="A3113" s="4" t="s">
        <v>3162</v>
      </c>
      <c r="B3113" s="2">
        <v>5721255</v>
      </c>
      <c r="C3113" s="1" t="s">
        <v>54</v>
      </c>
      <c r="D3113" s="5">
        <v>80.107180020000001</v>
      </c>
      <c r="E3113" s="6">
        <v>145.35118</v>
      </c>
      <c r="F3113" s="6" t="s">
        <v>42</v>
      </c>
      <c r="G3113" s="5">
        <v>-5.1999999999999998E-2</v>
      </c>
      <c r="H3113" s="5">
        <v>10.377907</v>
      </c>
      <c r="I3113" s="5">
        <v>-5.1999999999999998E-2</v>
      </c>
      <c r="J3113" s="5">
        <v>10.377907</v>
      </c>
      <c r="K3113" s="5">
        <v>0.84317430000000004</v>
      </c>
      <c r="L3113" s="5">
        <v>0.84317430000000004</v>
      </c>
      <c r="M3113" s="5" t="s">
        <v>42</v>
      </c>
      <c r="N3113" s="5" t="s">
        <v>42</v>
      </c>
      <c r="O3113" s="5" t="s">
        <v>42</v>
      </c>
      <c r="P3113" s="5">
        <v>20.853828</v>
      </c>
      <c r="Q3113" s="5" t="s">
        <v>42</v>
      </c>
      <c r="R3113" s="5" t="s">
        <v>42</v>
      </c>
      <c r="S3113" s="1" t="s">
        <v>49</v>
      </c>
      <c r="T3113" s="7">
        <v>6970</v>
      </c>
      <c r="U3113" s="7">
        <v>7290</v>
      </c>
      <c r="V3113" s="7">
        <v>7450</v>
      </c>
      <c r="W3113" s="7">
        <v>8573</v>
      </c>
      <c r="X3113" s="7">
        <v>6970</v>
      </c>
      <c r="Y3113" s="7">
        <v>7290</v>
      </c>
      <c r="Z3113" s="7">
        <v>7351</v>
      </c>
      <c r="AA3113" s="7">
        <v>7412</v>
      </c>
      <c r="AB3113" s="8">
        <v>100</v>
      </c>
      <c r="AC3113" s="8">
        <v>100</v>
      </c>
      <c r="AD3113" s="5" t="s">
        <v>42</v>
      </c>
      <c r="AE3113" s="5" t="s">
        <v>42</v>
      </c>
      <c r="AF3113" s="7">
        <v>11209000</v>
      </c>
      <c r="AG3113" s="7">
        <v>11209000</v>
      </c>
      <c r="AH3113" s="7">
        <v>11203000</v>
      </c>
      <c r="AI3113" s="5">
        <v>102.76</v>
      </c>
      <c r="AJ3113" s="7">
        <v>34</v>
      </c>
      <c r="AK3113" s="7">
        <v>11518247</v>
      </c>
      <c r="AL3113" s="6">
        <v>82.240283000000005</v>
      </c>
      <c r="AM3113" s="7" t="s">
        <v>42</v>
      </c>
      <c r="AN3113" s="5" t="s">
        <v>42</v>
      </c>
    </row>
    <row r="3114" spans="1:40" x14ac:dyDescent="0.3">
      <c r="A3114" s="4" t="s">
        <v>3163</v>
      </c>
      <c r="B3114" s="2">
        <v>4968831</v>
      </c>
      <c r="C3114" s="1" t="s">
        <v>41</v>
      </c>
      <c r="D3114" s="5">
        <v>79.259936100000004</v>
      </c>
      <c r="E3114" s="6">
        <v>71.003935999999996</v>
      </c>
      <c r="F3114" s="6" t="s">
        <v>42</v>
      </c>
      <c r="G3114" s="5">
        <v>-0.214</v>
      </c>
      <c r="H3114" s="5" t="s">
        <v>799</v>
      </c>
      <c r="I3114" s="5">
        <v>-0.214</v>
      </c>
      <c r="J3114" s="5" t="s">
        <v>799</v>
      </c>
      <c r="K3114" s="5">
        <v>3.3226495699999998</v>
      </c>
      <c r="L3114" s="5">
        <v>2.3813170000000001</v>
      </c>
      <c r="M3114" s="5" t="s">
        <v>799</v>
      </c>
      <c r="N3114" s="5" t="s">
        <v>42</v>
      </c>
      <c r="O3114" s="5" t="s">
        <v>42</v>
      </c>
      <c r="P3114" s="5">
        <v>3.6059079999999999</v>
      </c>
      <c r="Q3114" s="5" t="s">
        <v>799</v>
      </c>
      <c r="R3114" s="5">
        <v>-3.5462959999999999</v>
      </c>
      <c r="S3114" s="1" t="s">
        <v>98</v>
      </c>
      <c r="T3114" s="7">
        <v>21765</v>
      </c>
      <c r="U3114" s="7">
        <v>29691</v>
      </c>
      <c r="V3114" s="7">
        <v>33384</v>
      </c>
      <c r="W3114" s="7">
        <v>27729</v>
      </c>
      <c r="X3114" s="7">
        <v>19691</v>
      </c>
      <c r="Y3114" s="7">
        <v>20849</v>
      </c>
      <c r="Z3114" s="7">
        <v>21765</v>
      </c>
      <c r="AA3114" s="7">
        <v>21995</v>
      </c>
      <c r="AB3114" s="5">
        <v>54.320999999999998</v>
      </c>
      <c r="AC3114" s="8">
        <v>49.54</v>
      </c>
      <c r="AD3114" s="5">
        <v>-94.206000000000003</v>
      </c>
      <c r="AE3114" s="5">
        <v>-106.815</v>
      </c>
      <c r="AF3114" s="7">
        <v>25485510</v>
      </c>
      <c r="AG3114" s="7">
        <v>25446380</v>
      </c>
      <c r="AH3114" s="7">
        <v>25216143</v>
      </c>
      <c r="AI3114" s="5">
        <v>10.46</v>
      </c>
      <c r="AJ3114" s="7">
        <v>36</v>
      </c>
      <c r="AK3114" s="7">
        <v>2666647</v>
      </c>
      <c r="AL3114" s="6">
        <v>8.293272</v>
      </c>
      <c r="AM3114" s="7">
        <v>20047108</v>
      </c>
      <c r="AN3114" s="5">
        <v>78.660809999999998</v>
      </c>
    </row>
    <row r="3115" spans="1:40" x14ac:dyDescent="0.3">
      <c r="A3115" s="4" t="s">
        <v>3164</v>
      </c>
      <c r="B3115" s="2">
        <v>5274539</v>
      </c>
      <c r="C3115" s="1" t="s">
        <v>41</v>
      </c>
      <c r="D3115" s="5">
        <v>77.103223700000001</v>
      </c>
      <c r="E3115" s="6">
        <v>-107.566777</v>
      </c>
      <c r="F3115" s="6" t="s">
        <v>42</v>
      </c>
      <c r="G3115" s="5">
        <v>-0.373</v>
      </c>
      <c r="H3115" s="5" t="s">
        <v>799</v>
      </c>
      <c r="I3115" s="5">
        <v>-0.373</v>
      </c>
      <c r="J3115" s="5" t="s">
        <v>799</v>
      </c>
      <c r="K3115" s="5">
        <v>0.38964435000000003</v>
      </c>
      <c r="L3115" s="5">
        <v>0.38964435000000003</v>
      </c>
      <c r="M3115" s="5" t="s">
        <v>799</v>
      </c>
      <c r="N3115" s="5" t="s">
        <v>42</v>
      </c>
      <c r="O3115" s="5" t="s">
        <v>42</v>
      </c>
      <c r="P3115" s="5" t="s">
        <v>42</v>
      </c>
      <c r="Q3115" s="5">
        <v>1.4335929999999999</v>
      </c>
      <c r="R3115" s="5">
        <v>1.4335929999999999</v>
      </c>
      <c r="S3115" s="1" t="s">
        <v>49</v>
      </c>
      <c r="T3115" s="7" t="s">
        <v>42</v>
      </c>
      <c r="U3115" s="7" t="s">
        <v>42</v>
      </c>
      <c r="V3115" s="7" t="s">
        <v>42</v>
      </c>
      <c r="W3115" s="7" t="s">
        <v>42</v>
      </c>
      <c r="X3115" s="7" t="s">
        <v>42</v>
      </c>
      <c r="Y3115" s="7" t="s">
        <v>42</v>
      </c>
      <c r="Z3115" s="7" t="s">
        <v>42</v>
      </c>
      <c r="AA3115" s="7" t="s">
        <v>42</v>
      </c>
      <c r="AB3115" s="5" t="s">
        <v>42</v>
      </c>
      <c r="AC3115" s="5" t="s">
        <v>42</v>
      </c>
      <c r="AD3115" s="5" t="s">
        <v>42</v>
      </c>
      <c r="AE3115" s="5" t="s">
        <v>42</v>
      </c>
      <c r="AF3115" s="7">
        <v>51749504</v>
      </c>
      <c r="AG3115" s="7">
        <v>51522125</v>
      </c>
      <c r="AH3115" s="7">
        <v>51157636</v>
      </c>
      <c r="AI3115" s="5">
        <v>54.16</v>
      </c>
      <c r="AJ3115" s="7">
        <v>92</v>
      </c>
      <c r="AK3115" s="7">
        <v>28026000</v>
      </c>
      <c r="AL3115" s="6">
        <v>41.758740000000003</v>
      </c>
      <c r="AM3115" s="7">
        <v>37678469</v>
      </c>
      <c r="AN3115" s="5">
        <v>72.812669999999997</v>
      </c>
    </row>
    <row r="3116" spans="1:40" x14ac:dyDescent="0.3">
      <c r="A3116" s="4" t="s">
        <v>3165</v>
      </c>
      <c r="B3116" s="2">
        <v>4979949</v>
      </c>
      <c r="C3116" s="1" t="s">
        <v>54</v>
      </c>
      <c r="D3116" s="5">
        <v>78.88</v>
      </c>
      <c r="E3116" s="6">
        <v>77.100290000000001</v>
      </c>
      <c r="F3116" s="6" t="s">
        <v>42</v>
      </c>
      <c r="G3116" s="5">
        <v>0.18</v>
      </c>
      <c r="H3116" s="5">
        <v>5.9870970000000003</v>
      </c>
      <c r="I3116" s="5">
        <v>0.18</v>
      </c>
      <c r="J3116" s="5">
        <v>5.9870970000000003</v>
      </c>
      <c r="K3116" s="5">
        <v>6.3823933999999998</v>
      </c>
      <c r="L3116" s="5">
        <v>6.3823933999999998</v>
      </c>
      <c r="M3116" s="5" t="s">
        <v>42</v>
      </c>
      <c r="N3116" s="5" t="s">
        <v>42</v>
      </c>
      <c r="O3116" s="5" t="s">
        <v>42</v>
      </c>
      <c r="P3116" s="5">
        <v>5.3164660000000001</v>
      </c>
      <c r="Q3116" s="5" t="s">
        <v>42</v>
      </c>
      <c r="R3116" s="5" t="s">
        <v>42</v>
      </c>
      <c r="S3116" s="1" t="s">
        <v>49</v>
      </c>
      <c r="T3116" s="7">
        <v>16459.918000000001</v>
      </c>
      <c r="U3116" s="7">
        <v>23594.05</v>
      </c>
      <c r="V3116" s="7">
        <v>9302.2960000000003</v>
      </c>
      <c r="W3116" s="7">
        <v>5006.2269999999999</v>
      </c>
      <c r="X3116" s="7">
        <v>14502.168</v>
      </c>
      <c r="Y3116" s="7">
        <v>14890.700999999999</v>
      </c>
      <c r="Z3116" s="7">
        <v>15735.28</v>
      </c>
      <c r="AA3116" s="7">
        <v>16459.918000000001</v>
      </c>
      <c r="AB3116" s="8">
        <v>100</v>
      </c>
      <c r="AC3116" s="8">
        <v>100</v>
      </c>
      <c r="AD3116" s="5" t="s">
        <v>42</v>
      </c>
      <c r="AE3116" s="5" t="s">
        <v>42</v>
      </c>
      <c r="AF3116" s="7">
        <v>17000000</v>
      </c>
      <c r="AG3116" s="7">
        <v>17000000</v>
      </c>
      <c r="AH3116" s="7">
        <v>17000000</v>
      </c>
      <c r="AI3116" s="5">
        <v>3.99</v>
      </c>
      <c r="AJ3116" s="7">
        <v>20</v>
      </c>
      <c r="AK3116" s="7">
        <v>677520</v>
      </c>
      <c r="AL3116" s="6">
        <v>3.1436920000000002</v>
      </c>
      <c r="AM3116" s="7" t="s">
        <v>42</v>
      </c>
      <c r="AN3116" s="5" t="s">
        <v>42</v>
      </c>
    </row>
    <row r="3117" spans="1:40" x14ac:dyDescent="0.3">
      <c r="A3117" s="4" t="s">
        <v>3166</v>
      </c>
      <c r="B3117" s="2">
        <v>4387949</v>
      </c>
      <c r="C3117" s="1" t="s">
        <v>41</v>
      </c>
      <c r="D3117" s="5">
        <v>80.215350975000007</v>
      </c>
      <c r="E3117" s="6">
        <v>-26.775649999999999</v>
      </c>
      <c r="F3117" s="6" t="s">
        <v>42</v>
      </c>
      <c r="G3117" s="5">
        <v>6.7000000000000004E-2</v>
      </c>
      <c r="H3117" s="5">
        <v>6.3271600000000001</v>
      </c>
      <c r="I3117" s="5">
        <v>6.7000000000000004E-2</v>
      </c>
      <c r="J3117" s="5">
        <v>6.3271600000000001</v>
      </c>
      <c r="K3117" s="5" t="s">
        <v>799</v>
      </c>
      <c r="L3117" s="5" t="s">
        <v>799</v>
      </c>
      <c r="M3117" s="5" t="s">
        <v>799</v>
      </c>
      <c r="N3117" s="5" t="s">
        <v>42</v>
      </c>
      <c r="O3117" s="5" t="s">
        <v>42</v>
      </c>
      <c r="P3117" s="5" t="s">
        <v>799</v>
      </c>
      <c r="Q3117" s="5" t="s">
        <v>799</v>
      </c>
      <c r="R3117" s="5">
        <v>-2.2172619999999998</v>
      </c>
      <c r="S3117" s="1" t="s">
        <v>49</v>
      </c>
      <c r="T3117" s="7">
        <v>101214</v>
      </c>
      <c r="U3117" s="7">
        <v>53163</v>
      </c>
      <c r="V3117" s="7">
        <v>37312</v>
      </c>
      <c r="W3117" s="7">
        <v>68427</v>
      </c>
      <c r="X3117" s="7">
        <v>126617</v>
      </c>
      <c r="Y3117" s="7">
        <v>119569</v>
      </c>
      <c r="Z3117" s="7">
        <v>119178</v>
      </c>
      <c r="AA3117" s="7">
        <v>101214</v>
      </c>
      <c r="AB3117" s="8">
        <v>100</v>
      </c>
      <c r="AC3117" s="8">
        <v>100</v>
      </c>
      <c r="AD3117" s="5">
        <v>-4.2569999999999997</v>
      </c>
      <c r="AE3117" s="8">
        <v>6.7530000000000001</v>
      </c>
      <c r="AF3117" s="7">
        <v>78232601</v>
      </c>
      <c r="AG3117" s="7">
        <v>78117601</v>
      </c>
      <c r="AH3117" s="7">
        <v>66872779</v>
      </c>
      <c r="AI3117" s="5">
        <v>58.94</v>
      </c>
      <c r="AJ3117" s="7">
        <v>80</v>
      </c>
      <c r="AK3117" s="7">
        <v>46128691</v>
      </c>
      <c r="AL3117" s="6">
        <v>47.281908000000001</v>
      </c>
      <c r="AM3117" s="7">
        <v>72235203</v>
      </c>
      <c r="AN3117" s="5">
        <v>92.302890000000005</v>
      </c>
    </row>
    <row r="3118" spans="1:40" x14ac:dyDescent="0.3">
      <c r="A3118" s="4" t="s">
        <v>3167</v>
      </c>
      <c r="B3118" s="2">
        <v>5309347</v>
      </c>
      <c r="C3118" s="1" t="s">
        <v>54</v>
      </c>
      <c r="D3118" s="5">
        <v>76.747764810000007</v>
      </c>
      <c r="E3118" s="6">
        <v>29.943764000000002</v>
      </c>
      <c r="F3118" s="6" t="s">
        <v>42</v>
      </c>
      <c r="G3118" s="5">
        <v>-2.8969999999999998</v>
      </c>
      <c r="H3118" s="5" t="s">
        <v>799</v>
      </c>
      <c r="I3118" s="5">
        <v>-2.8969999999999998</v>
      </c>
      <c r="J3118" s="5" t="s">
        <v>799</v>
      </c>
      <c r="K3118" s="5">
        <v>1.3259160999999999</v>
      </c>
      <c r="L3118" s="5">
        <v>1.3259160999999999</v>
      </c>
      <c r="M3118" s="5" t="s">
        <v>799</v>
      </c>
      <c r="N3118" s="5" t="s">
        <v>42</v>
      </c>
      <c r="O3118" s="5" t="s">
        <v>42</v>
      </c>
      <c r="P3118" s="5" t="s">
        <v>42</v>
      </c>
      <c r="Q3118" s="5" t="s">
        <v>799</v>
      </c>
      <c r="R3118" s="5">
        <v>-0.481682</v>
      </c>
      <c r="S3118" s="1" t="s">
        <v>49</v>
      </c>
      <c r="T3118" s="7" t="s">
        <v>42</v>
      </c>
      <c r="U3118" s="7" t="s">
        <v>42</v>
      </c>
      <c r="V3118" s="7" t="s">
        <v>42</v>
      </c>
      <c r="W3118" s="7" t="s">
        <v>42</v>
      </c>
      <c r="X3118" s="7" t="s">
        <v>42</v>
      </c>
      <c r="Y3118" s="7" t="s">
        <v>42</v>
      </c>
      <c r="Z3118" s="7" t="s">
        <v>42</v>
      </c>
      <c r="AA3118" s="7" t="s">
        <v>42</v>
      </c>
      <c r="AB3118" s="5" t="s">
        <v>42</v>
      </c>
      <c r="AC3118" s="5" t="s">
        <v>42</v>
      </c>
      <c r="AD3118" s="5" t="s">
        <v>42</v>
      </c>
      <c r="AE3118" s="5" t="s">
        <v>42</v>
      </c>
      <c r="AF3118" s="7">
        <v>5907836</v>
      </c>
      <c r="AG3118" s="7">
        <v>5880459</v>
      </c>
      <c r="AH3118" s="7">
        <v>5828249</v>
      </c>
      <c r="AI3118" s="5">
        <v>18.68</v>
      </c>
      <c r="AJ3118" s="7">
        <v>40</v>
      </c>
      <c r="AK3118" s="7">
        <v>1103500</v>
      </c>
      <c r="AL3118" s="6">
        <v>14.334465</v>
      </c>
      <c r="AM3118" s="7">
        <v>3113573</v>
      </c>
      <c r="AN3118" s="5">
        <v>52.699010000000001</v>
      </c>
    </row>
    <row r="3119" spans="1:40" x14ac:dyDescent="0.3">
      <c r="A3119" s="4" t="s">
        <v>3168</v>
      </c>
      <c r="B3119" s="2">
        <v>5286165</v>
      </c>
      <c r="C3119" s="1" t="s">
        <v>54</v>
      </c>
      <c r="D3119" s="5">
        <v>64.755337659999995</v>
      </c>
      <c r="E3119" s="6">
        <v>39.043337000000001</v>
      </c>
      <c r="F3119" s="6" t="s">
        <v>42</v>
      </c>
      <c r="G3119" s="5">
        <v>-1.1499999999999999</v>
      </c>
      <c r="H3119" s="5" t="s">
        <v>799</v>
      </c>
      <c r="I3119" s="5">
        <v>-1.1499999999999999</v>
      </c>
      <c r="J3119" s="5" t="s">
        <v>799</v>
      </c>
      <c r="K3119" s="5">
        <v>0.83979674000000004</v>
      </c>
      <c r="L3119" s="5">
        <v>0.65704121999999998</v>
      </c>
      <c r="M3119" s="5" t="s">
        <v>799</v>
      </c>
      <c r="N3119" s="5" t="s">
        <v>42</v>
      </c>
      <c r="O3119" s="5" t="s">
        <v>42</v>
      </c>
      <c r="P3119" s="5">
        <v>0.449347</v>
      </c>
      <c r="Q3119" s="5" t="s">
        <v>799</v>
      </c>
      <c r="R3119" s="5">
        <v>-0.72220899999999999</v>
      </c>
      <c r="S3119" s="1" t="s">
        <v>49</v>
      </c>
      <c r="T3119" s="7">
        <v>93784</v>
      </c>
      <c r="U3119" s="7">
        <v>100958</v>
      </c>
      <c r="V3119" s="7">
        <v>91221</v>
      </c>
      <c r="W3119" s="7">
        <v>71851</v>
      </c>
      <c r="X3119" s="7">
        <v>86889</v>
      </c>
      <c r="Y3119" s="7">
        <v>86480</v>
      </c>
      <c r="Z3119" s="7">
        <v>90241</v>
      </c>
      <c r="AA3119" s="7">
        <v>93784</v>
      </c>
      <c r="AB3119" s="5">
        <v>47.357999999999997</v>
      </c>
      <c r="AC3119" s="5">
        <v>49.195</v>
      </c>
      <c r="AD3119" s="8">
        <v>-73.94</v>
      </c>
      <c r="AE3119" s="8">
        <v>-70.16</v>
      </c>
      <c r="AF3119" s="7">
        <v>20495979</v>
      </c>
      <c r="AG3119" s="7">
        <v>20254929</v>
      </c>
      <c r="AH3119" s="7">
        <v>19760566</v>
      </c>
      <c r="AI3119" s="5">
        <v>25.41</v>
      </c>
      <c r="AJ3119" s="7">
        <v>47</v>
      </c>
      <c r="AK3119" s="7">
        <v>5240473</v>
      </c>
      <c r="AL3119" s="6">
        <v>16.455085</v>
      </c>
      <c r="AM3119" s="7">
        <v>11374716</v>
      </c>
      <c r="AN3119" s="5">
        <v>55.156239999999997</v>
      </c>
    </row>
    <row r="3120" spans="1:40" x14ac:dyDescent="0.3">
      <c r="A3120" s="4" t="s">
        <v>3169</v>
      </c>
      <c r="B3120" s="2">
        <v>4622994</v>
      </c>
      <c r="C3120" s="1" t="s">
        <v>54</v>
      </c>
      <c r="D3120" s="5">
        <v>75.563263000000006</v>
      </c>
      <c r="E3120" s="6">
        <v>1308.793263</v>
      </c>
      <c r="F3120" s="6">
        <v>1438.364024</v>
      </c>
      <c r="G3120" s="5">
        <v>-4.9000000000000002E-2</v>
      </c>
      <c r="H3120" s="5" t="s">
        <v>799</v>
      </c>
      <c r="I3120" s="5">
        <v>-4.9000000000000002E-2</v>
      </c>
      <c r="J3120" s="5" t="s">
        <v>799</v>
      </c>
      <c r="K3120" s="5" t="s">
        <v>799</v>
      </c>
      <c r="L3120" s="5" t="s">
        <v>799</v>
      </c>
      <c r="M3120" s="5">
        <v>2.4854569999999998</v>
      </c>
      <c r="N3120" s="5" t="s">
        <v>42</v>
      </c>
      <c r="O3120" s="5" t="s">
        <v>42</v>
      </c>
      <c r="P3120" s="5">
        <v>8.9892730000000007</v>
      </c>
      <c r="Q3120" s="5">
        <v>18.951539</v>
      </c>
      <c r="R3120" s="5">
        <v>20.9399333847722</v>
      </c>
      <c r="S3120" s="1" t="s">
        <v>49</v>
      </c>
      <c r="T3120" s="7">
        <v>138205</v>
      </c>
      <c r="U3120" s="7">
        <v>129746</v>
      </c>
      <c r="V3120" s="7">
        <v>122729</v>
      </c>
      <c r="W3120" s="7">
        <v>123688</v>
      </c>
      <c r="X3120" s="7">
        <v>145595</v>
      </c>
      <c r="Y3120" s="7">
        <v>143101</v>
      </c>
      <c r="Z3120" s="7">
        <v>140298</v>
      </c>
      <c r="AA3120" s="7">
        <v>138205</v>
      </c>
      <c r="AB3120" s="5">
        <v>54.726999999999997</v>
      </c>
      <c r="AC3120" s="5">
        <v>56.466000000000001</v>
      </c>
      <c r="AD3120" s="5">
        <v>45.451000000000001</v>
      </c>
      <c r="AE3120" s="5">
        <v>47.433</v>
      </c>
      <c r="AF3120" s="7">
        <v>16077290</v>
      </c>
      <c r="AG3120" s="7">
        <v>16077290</v>
      </c>
      <c r="AH3120" s="7">
        <v>16063228</v>
      </c>
      <c r="AI3120" s="5">
        <v>33.68</v>
      </c>
      <c r="AJ3120" s="7">
        <v>97</v>
      </c>
      <c r="AK3120" s="7">
        <v>5414362</v>
      </c>
      <c r="AL3120" s="6">
        <v>25.447500999999999</v>
      </c>
      <c r="AM3120" s="7">
        <v>12801836</v>
      </c>
      <c r="AN3120" s="5">
        <v>79.626829999999998</v>
      </c>
    </row>
    <row r="3121" spans="1:40" x14ac:dyDescent="0.3">
      <c r="A3121" s="4" t="s">
        <v>3170</v>
      </c>
      <c r="B3121" s="2">
        <v>15157690</v>
      </c>
      <c r="C3121" s="1" t="s">
        <v>54</v>
      </c>
      <c r="D3121" s="5">
        <v>73.320380670000006</v>
      </c>
      <c r="E3121" s="6" t="s">
        <v>42</v>
      </c>
      <c r="F3121" s="6">
        <v>56.330381000000003</v>
      </c>
      <c r="G3121" s="5" t="s">
        <v>42</v>
      </c>
      <c r="H3121" s="5" t="s">
        <v>42</v>
      </c>
      <c r="I3121" s="5" t="s">
        <v>42</v>
      </c>
      <c r="J3121" s="5" t="s">
        <v>42</v>
      </c>
      <c r="K3121" s="5" t="s">
        <v>42</v>
      </c>
      <c r="L3121" s="5" t="s">
        <v>42</v>
      </c>
      <c r="M3121" s="5" t="s">
        <v>42</v>
      </c>
      <c r="N3121" s="5" t="s">
        <v>42</v>
      </c>
      <c r="O3121" s="5" t="s">
        <v>42</v>
      </c>
      <c r="P3121" s="5" t="s">
        <v>42</v>
      </c>
      <c r="Q3121" s="5" t="s">
        <v>42</v>
      </c>
      <c r="R3121" s="5">
        <v>0.33426724123095902</v>
      </c>
      <c r="S3121" s="1" t="s">
        <v>49</v>
      </c>
      <c r="T3121" s="7" t="s">
        <v>42</v>
      </c>
      <c r="U3121" s="7" t="s">
        <v>42</v>
      </c>
      <c r="V3121" s="7" t="s">
        <v>42</v>
      </c>
      <c r="W3121" s="7">
        <v>141441.17934781418</v>
      </c>
      <c r="X3121" s="7">
        <v>49578</v>
      </c>
      <c r="Y3121" s="7">
        <v>86146.5</v>
      </c>
      <c r="Z3121" s="7" t="s">
        <v>42</v>
      </c>
      <c r="AA3121" s="7">
        <v>152258.45199999999</v>
      </c>
      <c r="AB3121" s="8">
        <v>100</v>
      </c>
      <c r="AC3121" s="8">
        <v>100</v>
      </c>
      <c r="AD3121" s="5" t="s">
        <v>42</v>
      </c>
      <c r="AE3121" s="5" t="s">
        <v>42</v>
      </c>
      <c r="AF3121" s="7" t="s">
        <v>42</v>
      </c>
      <c r="AG3121" s="7" t="s">
        <v>42</v>
      </c>
      <c r="AH3121" s="7" t="s">
        <v>42</v>
      </c>
      <c r="AI3121" s="5">
        <v>0.68</v>
      </c>
      <c r="AJ3121" s="7">
        <v>13</v>
      </c>
      <c r="AK3121" s="7">
        <v>448025</v>
      </c>
      <c r="AL3121" s="6">
        <v>0.497307</v>
      </c>
      <c r="AM3121" s="7">
        <v>29602668</v>
      </c>
      <c r="AN3121" s="5">
        <v>44.806629999999998</v>
      </c>
    </row>
    <row r="3122" spans="1:40" x14ac:dyDescent="0.3">
      <c r="A3122" s="4" t="s">
        <v>3171</v>
      </c>
      <c r="B3122" s="2">
        <v>4914197</v>
      </c>
      <c r="C3122" s="1" t="s">
        <v>41</v>
      </c>
      <c r="D3122" s="5">
        <v>101.72551575999999</v>
      </c>
      <c r="E3122" s="6">
        <v>631.421515</v>
      </c>
      <c r="F3122" s="6" t="s">
        <v>42</v>
      </c>
      <c r="G3122" s="5">
        <v>-0.01</v>
      </c>
      <c r="H3122" s="5" t="s">
        <v>799</v>
      </c>
      <c r="I3122" s="5">
        <v>-0.01</v>
      </c>
      <c r="J3122" s="5" t="s">
        <v>799</v>
      </c>
      <c r="K3122" s="5">
        <v>0.42072214000000002</v>
      </c>
      <c r="L3122" s="5">
        <v>0.41764063999999995</v>
      </c>
      <c r="M3122" s="5">
        <v>3.3416459999999999</v>
      </c>
      <c r="N3122" s="5" t="s">
        <v>42</v>
      </c>
      <c r="O3122" s="5" t="s">
        <v>42</v>
      </c>
      <c r="P3122" s="5">
        <v>0.51434199999999997</v>
      </c>
      <c r="Q3122" s="5">
        <v>5.7562610000000003</v>
      </c>
      <c r="R3122" s="5">
        <v>5.7562610000000003</v>
      </c>
      <c r="S3122" s="1" t="s">
        <v>45</v>
      </c>
      <c r="T3122" s="7">
        <v>1287987</v>
      </c>
      <c r="U3122" s="7">
        <v>1399515</v>
      </c>
      <c r="V3122" s="7">
        <v>1506072</v>
      </c>
      <c r="W3122" s="7">
        <v>1451767</v>
      </c>
      <c r="X3122" s="7">
        <v>1227629</v>
      </c>
      <c r="Y3122" s="7">
        <v>1243937</v>
      </c>
      <c r="Z3122" s="7">
        <v>1264698</v>
      </c>
      <c r="AA3122" s="7">
        <v>1287987</v>
      </c>
      <c r="AB3122" s="5">
        <v>29.768000000000001</v>
      </c>
      <c r="AC3122" s="5">
        <v>29.835000000000001</v>
      </c>
      <c r="AD3122" s="8">
        <v>1.579</v>
      </c>
      <c r="AE3122" s="8">
        <v>1.264</v>
      </c>
      <c r="AF3122" s="7">
        <v>37957000</v>
      </c>
      <c r="AG3122" s="7">
        <v>37848000</v>
      </c>
      <c r="AH3122" s="7">
        <v>37411000</v>
      </c>
      <c r="AI3122" s="5">
        <v>56.44</v>
      </c>
      <c r="AJ3122" s="7">
        <v>88</v>
      </c>
      <c r="AK3122" s="7">
        <v>21421535</v>
      </c>
      <c r="AL3122" s="6">
        <v>57.409713000000004</v>
      </c>
      <c r="AM3122" s="7">
        <v>30238081</v>
      </c>
      <c r="AN3122" s="5">
        <v>79.663449999999997</v>
      </c>
    </row>
    <row r="3123" spans="1:40" x14ac:dyDescent="0.3">
      <c r="A3123" s="4" t="s">
        <v>3172</v>
      </c>
      <c r="B3123" s="2">
        <v>4151710</v>
      </c>
      <c r="C3123" s="1" t="s">
        <v>54</v>
      </c>
      <c r="D3123" s="5">
        <v>79.616330500000004</v>
      </c>
      <c r="E3123" s="6">
        <v>120.57033</v>
      </c>
      <c r="F3123" s="6">
        <v>120.57033100000001</v>
      </c>
      <c r="G3123" s="5">
        <v>-4.0000000000000001E-3</v>
      </c>
      <c r="H3123" s="5">
        <v>58.333333000000003</v>
      </c>
      <c r="I3123" s="5">
        <v>-4.0000000000000001E-3</v>
      </c>
      <c r="J3123" s="5">
        <v>58.333333000000003</v>
      </c>
      <c r="K3123" s="5" t="s">
        <v>799</v>
      </c>
      <c r="L3123" s="5">
        <v>0.71545379999999992</v>
      </c>
      <c r="M3123" s="5">
        <v>9.8314609999999991</v>
      </c>
      <c r="N3123" s="5">
        <v>41.279375162063197</v>
      </c>
      <c r="O3123" s="5" t="s">
        <v>42</v>
      </c>
      <c r="P3123" s="5">
        <v>0.83481300000000003</v>
      </c>
      <c r="Q3123" s="5">
        <v>4.1461600000000001</v>
      </c>
      <c r="R3123" s="5">
        <v>4.1461600000000001</v>
      </c>
      <c r="S3123" s="1" t="s">
        <v>49</v>
      </c>
      <c r="T3123" s="7">
        <v>151878</v>
      </c>
      <c r="U3123" s="7">
        <v>149680</v>
      </c>
      <c r="V3123" s="7">
        <v>119903</v>
      </c>
      <c r="W3123" s="7">
        <v>111167</v>
      </c>
      <c r="X3123" s="7">
        <v>144428</v>
      </c>
      <c r="Y3123" s="7">
        <v>146578</v>
      </c>
      <c r="Z3123" s="7">
        <v>149283</v>
      </c>
      <c r="AA3123" s="7">
        <v>151878</v>
      </c>
      <c r="AB3123" s="5">
        <v>86.971999999999994</v>
      </c>
      <c r="AC3123" s="5">
        <v>86.087999999999994</v>
      </c>
      <c r="AD3123" s="5">
        <v>16.869</v>
      </c>
      <c r="AE3123" s="5">
        <v>18.789000000000001</v>
      </c>
      <c r="AF3123" s="7">
        <v>45503768</v>
      </c>
      <c r="AG3123" s="7">
        <v>45365563</v>
      </c>
      <c r="AH3123" s="7">
        <v>44456228</v>
      </c>
      <c r="AI3123" s="5">
        <v>60.42</v>
      </c>
      <c r="AJ3123" s="7">
        <v>71</v>
      </c>
      <c r="AK3123" s="7">
        <v>27485979</v>
      </c>
      <c r="AL3123" s="6">
        <v>48.100462999999998</v>
      </c>
      <c r="AM3123" s="7">
        <v>33113890</v>
      </c>
      <c r="AN3123" s="5">
        <v>72.785709999999995</v>
      </c>
    </row>
    <row r="3124" spans="1:40" x14ac:dyDescent="0.3">
      <c r="A3124" s="4" t="s">
        <v>3173</v>
      </c>
      <c r="B3124" s="2">
        <v>5294148</v>
      </c>
      <c r="C3124" s="1" t="s">
        <v>41</v>
      </c>
      <c r="D3124" s="5">
        <v>67.963542748600005</v>
      </c>
      <c r="E3124" s="6">
        <v>20.326542</v>
      </c>
      <c r="F3124" s="6" t="s">
        <v>42</v>
      </c>
      <c r="G3124" s="5">
        <v>-0.2</v>
      </c>
      <c r="H3124" s="5" t="s">
        <v>799</v>
      </c>
      <c r="I3124" s="5">
        <v>-0.2</v>
      </c>
      <c r="J3124" s="5" t="s">
        <v>799</v>
      </c>
      <c r="K3124" s="5">
        <v>0.89281716</v>
      </c>
      <c r="L3124" s="5">
        <v>0.89115455999999993</v>
      </c>
      <c r="M3124" s="5" t="s">
        <v>799</v>
      </c>
      <c r="N3124" s="5" t="s">
        <v>42</v>
      </c>
      <c r="O3124" s="5" t="s">
        <v>42</v>
      </c>
      <c r="P3124" s="5">
        <v>32.177779000000001</v>
      </c>
      <c r="Q3124" s="5" t="s">
        <v>799</v>
      </c>
      <c r="R3124" s="5">
        <v>-0.32320100000000002</v>
      </c>
      <c r="S3124" s="1" t="s">
        <v>49</v>
      </c>
      <c r="T3124" s="7">
        <v>391.69499999999999</v>
      </c>
      <c r="U3124" s="7">
        <v>1502.748</v>
      </c>
      <c r="V3124" s="7">
        <v>208382.77900000001</v>
      </c>
      <c r="W3124" s="7">
        <v>12617.221</v>
      </c>
      <c r="X3124" s="7">
        <v>631.69500000000005</v>
      </c>
      <c r="Y3124" s="7">
        <v>567.69500000000005</v>
      </c>
      <c r="Z3124" s="7">
        <v>473.69499999999999</v>
      </c>
      <c r="AA3124" s="7">
        <v>391.69499999999999</v>
      </c>
      <c r="AB3124" s="8">
        <v>100</v>
      </c>
      <c r="AC3124" s="8">
        <v>100</v>
      </c>
      <c r="AD3124" s="5" t="s">
        <v>799</v>
      </c>
      <c r="AE3124" s="5" t="s">
        <v>799</v>
      </c>
      <c r="AF3124" s="7">
        <v>71009866</v>
      </c>
      <c r="AG3124" s="7">
        <v>70971577</v>
      </c>
      <c r="AH3124" s="7">
        <v>70680551</v>
      </c>
      <c r="AI3124" s="5">
        <v>36.33</v>
      </c>
      <c r="AJ3124" s="7">
        <v>88</v>
      </c>
      <c r="AK3124" s="7">
        <v>25800471</v>
      </c>
      <c r="AL3124" s="6">
        <v>24.693629999999999</v>
      </c>
      <c r="AM3124" s="7">
        <v>46489655</v>
      </c>
      <c r="AN3124" s="5">
        <v>65.469290000000001</v>
      </c>
    </row>
    <row r="3125" spans="1:40" x14ac:dyDescent="0.3">
      <c r="A3125" s="4" t="s">
        <v>3174</v>
      </c>
      <c r="B3125" s="2">
        <v>5721558</v>
      </c>
      <c r="C3125" s="1" t="s">
        <v>54</v>
      </c>
      <c r="D3125" s="5">
        <v>79.350925169999996</v>
      </c>
      <c r="E3125" s="6">
        <v>88.496134999999995</v>
      </c>
      <c r="F3125" s="6" t="s">
        <v>42</v>
      </c>
      <c r="G3125" s="5">
        <v>0.57999999999999996</v>
      </c>
      <c r="H3125" s="5">
        <v>6.380846</v>
      </c>
      <c r="I3125" s="5">
        <v>0.57999999999999996</v>
      </c>
      <c r="J3125" s="5">
        <v>6.380846</v>
      </c>
      <c r="K3125" s="5">
        <v>0.81833761999999988</v>
      </c>
      <c r="L3125" s="5">
        <v>0.81833761999999988</v>
      </c>
      <c r="M3125" s="5">
        <v>19.623287999999999</v>
      </c>
      <c r="N3125" s="5" t="s">
        <v>42</v>
      </c>
      <c r="O3125" s="5" t="s">
        <v>42</v>
      </c>
      <c r="P3125" s="5">
        <v>49.977457999999999</v>
      </c>
      <c r="Q3125" s="5" t="s">
        <v>42</v>
      </c>
      <c r="R3125" s="5" t="s">
        <v>42</v>
      </c>
      <c r="S3125" s="1" t="s">
        <v>56</v>
      </c>
      <c r="T3125" s="7">
        <v>1759.0419999999999</v>
      </c>
      <c r="U3125" s="7">
        <v>1986.3879999999999</v>
      </c>
      <c r="V3125" s="7">
        <v>2274.6260000000002</v>
      </c>
      <c r="W3125" s="7">
        <v>1763.8530000000001</v>
      </c>
      <c r="X3125" s="7">
        <v>1770.721</v>
      </c>
      <c r="Y3125" s="7">
        <v>1764.8810000000001</v>
      </c>
      <c r="Z3125" s="7">
        <v>1759.0419999999999</v>
      </c>
      <c r="AA3125" s="7">
        <v>1744.8979999999999</v>
      </c>
      <c r="AB3125" s="8">
        <v>100</v>
      </c>
      <c r="AC3125" s="8">
        <v>100</v>
      </c>
      <c r="AD3125" s="5" t="s">
        <v>42</v>
      </c>
      <c r="AE3125" s="5" t="s">
        <v>42</v>
      </c>
      <c r="AF3125" s="7">
        <v>13848330</v>
      </c>
      <c r="AG3125" s="7">
        <v>13848330</v>
      </c>
      <c r="AH3125" s="7">
        <v>13599990</v>
      </c>
      <c r="AI3125" s="5">
        <v>61.13</v>
      </c>
      <c r="AJ3125" s="7">
        <v>36</v>
      </c>
      <c r="AK3125" s="7">
        <v>8465377</v>
      </c>
      <c r="AL3125" s="6">
        <v>48.506610000000002</v>
      </c>
      <c r="AM3125" s="7" t="s">
        <v>42</v>
      </c>
      <c r="AN3125" s="5" t="s">
        <v>42</v>
      </c>
    </row>
    <row r="3126" spans="1:40" x14ac:dyDescent="0.3">
      <c r="A3126" s="4" t="s">
        <v>3175</v>
      </c>
      <c r="B3126" s="2">
        <v>4121453</v>
      </c>
      <c r="C3126" s="1" t="s">
        <v>54</v>
      </c>
      <c r="D3126" s="5">
        <v>66.174281210000004</v>
      </c>
      <c r="E3126" s="6">
        <v>800.67428099999995</v>
      </c>
      <c r="F3126" s="6" t="s">
        <v>42</v>
      </c>
      <c r="G3126" s="5">
        <v>-1.18</v>
      </c>
      <c r="H3126" s="5" t="s">
        <v>799</v>
      </c>
      <c r="I3126" s="5">
        <v>-1.18</v>
      </c>
      <c r="J3126" s="5" t="s">
        <v>799</v>
      </c>
      <c r="K3126" s="5" t="s">
        <v>799</v>
      </c>
      <c r="L3126" s="5" t="s">
        <v>799</v>
      </c>
      <c r="M3126" s="5">
        <v>3.8149850000000001</v>
      </c>
      <c r="N3126" s="5" t="s">
        <v>42</v>
      </c>
      <c r="O3126" s="5" t="s">
        <v>42</v>
      </c>
      <c r="P3126" s="5">
        <v>0.65016200000000002</v>
      </c>
      <c r="Q3126" s="5">
        <v>5.7935910000000002</v>
      </c>
      <c r="R3126" s="5">
        <v>5.7935910000000002</v>
      </c>
      <c r="S3126" s="1" t="s">
        <v>49</v>
      </c>
      <c r="T3126" s="7">
        <v>1423000</v>
      </c>
      <c r="U3126" s="7">
        <v>1637300</v>
      </c>
      <c r="V3126" s="7">
        <v>1205200</v>
      </c>
      <c r="W3126" s="7">
        <v>716900</v>
      </c>
      <c r="X3126" s="7">
        <v>1231500</v>
      </c>
      <c r="Y3126" s="7">
        <v>1364600</v>
      </c>
      <c r="Z3126" s="7">
        <v>1420300</v>
      </c>
      <c r="AA3126" s="7">
        <v>1423000</v>
      </c>
      <c r="AB3126" s="5">
        <v>15.179</v>
      </c>
      <c r="AC3126" s="5">
        <v>18.149000000000001</v>
      </c>
      <c r="AD3126" s="8">
        <v>4.5819999999999999</v>
      </c>
      <c r="AE3126" s="8">
        <v>7.0890000000000004</v>
      </c>
      <c r="AF3126" s="7">
        <v>13166057</v>
      </c>
      <c r="AG3126" s="7">
        <v>13052993</v>
      </c>
      <c r="AH3126" s="7">
        <v>7923499</v>
      </c>
      <c r="AI3126" s="5">
        <v>23.33</v>
      </c>
      <c r="AJ3126" s="7">
        <v>35</v>
      </c>
      <c r="AK3126" s="7">
        <v>3093707</v>
      </c>
      <c r="AL3126" s="6">
        <v>15.437597</v>
      </c>
      <c r="AM3126" s="7">
        <v>4846338</v>
      </c>
      <c r="AN3126" s="5">
        <v>36.544750000000001</v>
      </c>
    </row>
    <row r="3127" spans="1:40" x14ac:dyDescent="0.3">
      <c r="A3127" s="4" t="s">
        <v>3176</v>
      </c>
      <c r="B3127" s="2">
        <v>4963960</v>
      </c>
      <c r="C3127" s="1" t="s">
        <v>41</v>
      </c>
      <c r="D3127" s="5">
        <v>78.809404319999999</v>
      </c>
      <c r="E3127" s="6">
        <v>85.294404</v>
      </c>
      <c r="F3127" s="6">
        <v>85.294404</v>
      </c>
      <c r="G3127" s="5">
        <v>-0.04</v>
      </c>
      <c r="H3127" s="5" t="s">
        <v>799</v>
      </c>
      <c r="I3127" s="5">
        <v>-0.04</v>
      </c>
      <c r="J3127" s="5" t="s">
        <v>799</v>
      </c>
      <c r="K3127" s="5">
        <v>1.3786213799999998</v>
      </c>
      <c r="L3127" s="5">
        <v>0.95567867000000006</v>
      </c>
      <c r="M3127" s="5">
        <v>15.816618999999999</v>
      </c>
      <c r="N3127" s="5" t="s">
        <v>799</v>
      </c>
      <c r="O3127" s="5">
        <v>44.345323741007199</v>
      </c>
      <c r="P3127" s="5">
        <v>0.84271300000000005</v>
      </c>
      <c r="Q3127" s="5">
        <v>14.898586</v>
      </c>
      <c r="R3127" s="5">
        <v>14.898586</v>
      </c>
      <c r="S3127" s="1" t="s">
        <v>43</v>
      </c>
      <c r="T3127" s="7">
        <v>101214</v>
      </c>
      <c r="U3127" s="7">
        <v>113315</v>
      </c>
      <c r="V3127" s="7">
        <v>106298</v>
      </c>
      <c r="W3127" s="7">
        <v>85205</v>
      </c>
      <c r="X3127" s="7">
        <v>101214</v>
      </c>
      <c r="Y3127" s="7">
        <v>104809</v>
      </c>
      <c r="Z3127" s="7">
        <v>108800</v>
      </c>
      <c r="AA3127" s="7">
        <v>116677</v>
      </c>
      <c r="AB3127" s="5">
        <v>36.634999999999998</v>
      </c>
      <c r="AC3127" s="5">
        <v>36.634999999999998</v>
      </c>
      <c r="AD3127" s="8">
        <v>2.077</v>
      </c>
      <c r="AE3127" s="8">
        <v>2.077</v>
      </c>
      <c r="AF3127" s="7">
        <v>14258879</v>
      </c>
      <c r="AG3127" s="7">
        <v>14208795</v>
      </c>
      <c r="AH3127" s="7">
        <v>14185977</v>
      </c>
      <c r="AI3127" s="5">
        <v>60.06</v>
      </c>
      <c r="AJ3127" s="7">
        <v>43</v>
      </c>
      <c r="AK3127" s="7">
        <v>8574222</v>
      </c>
      <c r="AL3127" s="6">
        <v>47.329704999999997</v>
      </c>
      <c r="AM3127" s="7">
        <v>11888232</v>
      </c>
      <c r="AN3127" s="5">
        <v>83.268029999999996</v>
      </c>
    </row>
    <row r="3128" spans="1:40" x14ac:dyDescent="0.3">
      <c r="A3128" s="4" t="s">
        <v>3177</v>
      </c>
      <c r="B3128" s="2">
        <v>4963936</v>
      </c>
      <c r="C3128" s="1" t="s">
        <v>41</v>
      </c>
      <c r="D3128" s="5">
        <v>94.106428179999995</v>
      </c>
      <c r="E3128" s="6">
        <v>23.667428000000001</v>
      </c>
      <c r="F3128" s="6" t="s">
        <v>42</v>
      </c>
      <c r="G3128" s="5">
        <v>-0.44400000000000001</v>
      </c>
      <c r="H3128" s="5" t="s">
        <v>799</v>
      </c>
      <c r="I3128" s="5">
        <v>-0.44400000000000001</v>
      </c>
      <c r="J3128" s="5" t="s">
        <v>799</v>
      </c>
      <c r="K3128" s="5">
        <v>0.6917111199999999</v>
      </c>
      <c r="L3128" s="5">
        <v>0.67979557999999995</v>
      </c>
      <c r="M3128" s="5" t="s">
        <v>42</v>
      </c>
      <c r="N3128" s="5" t="s">
        <v>42</v>
      </c>
      <c r="O3128" s="5" t="s">
        <v>42</v>
      </c>
      <c r="P3128" s="5">
        <v>0.37937100000000001</v>
      </c>
      <c r="Q3128" s="5" t="s">
        <v>799</v>
      </c>
      <c r="R3128" s="5">
        <v>-1.9894860000000001</v>
      </c>
      <c r="S3128" s="1" t="s">
        <v>49</v>
      </c>
      <c r="T3128" s="7">
        <v>124131</v>
      </c>
      <c r="U3128" s="7">
        <v>150582</v>
      </c>
      <c r="V3128" s="7">
        <v>128460</v>
      </c>
      <c r="W3128" s="7">
        <v>107398</v>
      </c>
      <c r="X3128" s="7">
        <v>62386</v>
      </c>
      <c r="Y3128" s="7">
        <v>77687</v>
      </c>
      <c r="Z3128" s="7">
        <v>101315</v>
      </c>
      <c r="AA3128" s="7">
        <v>124131</v>
      </c>
      <c r="AB3128" s="5">
        <v>27.353000000000002</v>
      </c>
      <c r="AC3128" s="5">
        <v>21.215</v>
      </c>
      <c r="AD3128" s="8">
        <v>3.7440000000000002</v>
      </c>
      <c r="AE3128" s="5">
        <v>-22.446999999999999</v>
      </c>
      <c r="AF3128" s="7">
        <v>5919000</v>
      </c>
      <c r="AG3128" s="7">
        <v>6079000</v>
      </c>
      <c r="AH3128" s="7">
        <v>6744000</v>
      </c>
      <c r="AI3128" s="5">
        <v>38.68</v>
      </c>
      <c r="AJ3128" s="7">
        <v>34</v>
      </c>
      <c r="AK3128" s="7">
        <v>2358909</v>
      </c>
      <c r="AL3128" s="6">
        <v>36.397964999999999</v>
      </c>
      <c r="AM3128" s="7">
        <v>5809108</v>
      </c>
      <c r="AN3128" s="5">
        <v>95.248050000000006</v>
      </c>
    </row>
    <row r="3129" spans="1:40" x14ac:dyDescent="0.3">
      <c r="A3129" s="4" t="s">
        <v>3178</v>
      </c>
      <c r="B3129" s="2">
        <v>5721408</v>
      </c>
      <c r="C3129" s="1" t="s">
        <v>54</v>
      </c>
      <c r="D3129" s="5">
        <v>78.520263389999997</v>
      </c>
      <c r="E3129" s="6">
        <v>75.488322999999994</v>
      </c>
      <c r="F3129" s="6" t="s">
        <v>42</v>
      </c>
      <c r="G3129" s="5">
        <v>9.4E-2</v>
      </c>
      <c r="H3129" s="5" t="s">
        <v>42</v>
      </c>
      <c r="I3129" s="5">
        <v>9.4E-2</v>
      </c>
      <c r="J3129" s="5" t="s">
        <v>42</v>
      </c>
      <c r="K3129" s="5" t="s">
        <v>42</v>
      </c>
      <c r="L3129" s="5" t="s">
        <v>42</v>
      </c>
      <c r="M3129" s="5" t="s">
        <v>42</v>
      </c>
      <c r="N3129" s="5" t="s">
        <v>42</v>
      </c>
      <c r="O3129" s="5" t="s">
        <v>42</v>
      </c>
      <c r="P3129" s="5" t="s">
        <v>42</v>
      </c>
      <c r="Q3129" s="5" t="s">
        <v>42</v>
      </c>
      <c r="R3129" s="5" t="s">
        <v>42</v>
      </c>
      <c r="S3129" s="1" t="s">
        <v>56</v>
      </c>
      <c r="T3129" s="7">
        <v>2949.6289999999999</v>
      </c>
      <c r="U3129" s="7">
        <v>3926.7919999999999</v>
      </c>
      <c r="V3129" s="7">
        <v>5408.0690000000004</v>
      </c>
      <c r="W3129" s="7">
        <v>5820.7079999999996</v>
      </c>
      <c r="X3129" s="7">
        <v>2949.6289999999999</v>
      </c>
      <c r="Y3129" s="7">
        <v>3066.681</v>
      </c>
      <c r="Z3129" s="7">
        <v>3183.7310000000002</v>
      </c>
      <c r="AA3129" s="7">
        <v>3555.261</v>
      </c>
      <c r="AB3129" s="8">
        <v>100</v>
      </c>
      <c r="AC3129" s="8">
        <v>100</v>
      </c>
      <c r="AD3129" s="5" t="s">
        <v>42</v>
      </c>
      <c r="AE3129" s="5" t="s">
        <v>42</v>
      </c>
      <c r="AF3129" s="7">
        <v>7029567</v>
      </c>
      <c r="AG3129" s="7">
        <v>7029567</v>
      </c>
      <c r="AH3129" s="7">
        <v>7029567</v>
      </c>
      <c r="AI3129" s="5">
        <v>48.16</v>
      </c>
      <c r="AJ3129" s="7">
        <v>34</v>
      </c>
      <c r="AK3129" s="7">
        <v>3385161</v>
      </c>
      <c r="AL3129" s="6">
        <v>37.812247999999997</v>
      </c>
      <c r="AM3129" s="7" t="s">
        <v>42</v>
      </c>
      <c r="AN3129" s="5" t="s">
        <v>42</v>
      </c>
    </row>
    <row r="3130" spans="1:40" x14ac:dyDescent="0.3">
      <c r="A3130" s="4" t="s">
        <v>3179</v>
      </c>
      <c r="B3130" s="2">
        <v>4423200</v>
      </c>
      <c r="C3130" s="1" t="s">
        <v>41</v>
      </c>
      <c r="D3130" s="5">
        <v>76.416625620000005</v>
      </c>
      <c r="E3130" s="6">
        <v>380.86862500000001</v>
      </c>
      <c r="F3130" s="6" t="s">
        <v>42</v>
      </c>
      <c r="G3130" s="5">
        <v>-0.314</v>
      </c>
      <c r="H3130" s="5" t="s">
        <v>799</v>
      </c>
      <c r="I3130" s="5">
        <v>-0.314</v>
      </c>
      <c r="J3130" s="5" t="s">
        <v>799</v>
      </c>
      <c r="K3130" s="5" t="s">
        <v>799</v>
      </c>
      <c r="L3130" s="5" t="s">
        <v>799</v>
      </c>
      <c r="M3130" s="5" t="s">
        <v>799</v>
      </c>
      <c r="N3130" s="5" t="s">
        <v>42</v>
      </c>
      <c r="O3130" s="5" t="s">
        <v>42</v>
      </c>
      <c r="P3130" s="5">
        <v>7.1699669999999998</v>
      </c>
      <c r="Q3130" s="5" t="s">
        <v>799</v>
      </c>
      <c r="R3130" s="5">
        <v>-1.604279</v>
      </c>
      <c r="S3130" s="1" t="s">
        <v>49</v>
      </c>
      <c r="T3130" s="7">
        <v>29497</v>
      </c>
      <c r="U3130" s="7">
        <v>3597</v>
      </c>
      <c r="V3130" s="7">
        <v>3662</v>
      </c>
      <c r="W3130" s="7" t="s">
        <v>42</v>
      </c>
      <c r="X3130" s="7">
        <v>53120</v>
      </c>
      <c r="Y3130" s="7">
        <v>54900</v>
      </c>
      <c r="Z3130" s="7">
        <v>45689</v>
      </c>
      <c r="AA3130" s="7">
        <v>29497</v>
      </c>
      <c r="AB3130" s="5">
        <v>-13.662000000000001</v>
      </c>
      <c r="AC3130" s="5">
        <v>-48.311</v>
      </c>
      <c r="AD3130" s="5" t="s">
        <v>799</v>
      </c>
      <c r="AE3130" s="5" t="s">
        <v>799</v>
      </c>
      <c r="AF3130" s="7">
        <v>193917000</v>
      </c>
      <c r="AG3130" s="7">
        <v>193856000</v>
      </c>
      <c r="AH3130" s="7">
        <v>107022000</v>
      </c>
      <c r="AI3130" s="5">
        <v>32.51</v>
      </c>
      <c r="AJ3130" s="7">
        <v>173</v>
      </c>
      <c r="AK3130" s="7">
        <v>3160805</v>
      </c>
      <c r="AL3130" s="6">
        <v>24.843927000000001</v>
      </c>
      <c r="AM3130" s="7">
        <v>9676846</v>
      </c>
      <c r="AN3130" s="5">
        <v>99.533330000000007</v>
      </c>
    </row>
    <row r="3131" spans="1:40" x14ac:dyDescent="0.3">
      <c r="A3131" s="4" t="s">
        <v>3180</v>
      </c>
      <c r="B3131" s="2">
        <v>4121783</v>
      </c>
      <c r="C3131" s="1" t="s">
        <v>41</v>
      </c>
      <c r="D3131" s="5">
        <v>78.404394449999998</v>
      </c>
      <c r="E3131" s="6">
        <v>68.331394000000003</v>
      </c>
      <c r="F3131" s="6">
        <v>68.083393999999998</v>
      </c>
      <c r="G3131" s="5">
        <v>-0.02</v>
      </c>
      <c r="H3131" s="5" t="s">
        <v>799</v>
      </c>
      <c r="I3131" s="5">
        <v>-0.02</v>
      </c>
      <c r="J3131" s="5" t="s">
        <v>799</v>
      </c>
      <c r="K3131" s="5">
        <v>4.7757255900000004</v>
      </c>
      <c r="L3131" s="5">
        <v>2.2969543100000003</v>
      </c>
      <c r="M3131" s="5" t="s">
        <v>799</v>
      </c>
      <c r="N3131" s="5" t="s">
        <v>42</v>
      </c>
      <c r="O3131" s="5" t="s">
        <v>799</v>
      </c>
      <c r="P3131" s="5">
        <v>1.406169</v>
      </c>
      <c r="Q3131" s="5" t="s">
        <v>799</v>
      </c>
      <c r="R3131" s="5">
        <v>-105.449682</v>
      </c>
      <c r="S3131" s="1" t="s">
        <v>49</v>
      </c>
      <c r="T3131" s="7">
        <v>49910</v>
      </c>
      <c r="U3131" s="7">
        <v>52170</v>
      </c>
      <c r="V3131" s="7">
        <v>53476</v>
      </c>
      <c r="W3131" s="7">
        <v>51218</v>
      </c>
      <c r="X3131" s="7">
        <v>48594</v>
      </c>
      <c r="Y3131" s="7">
        <v>48818</v>
      </c>
      <c r="Z3131" s="7">
        <v>49267</v>
      </c>
      <c r="AA3131" s="7">
        <v>49910</v>
      </c>
      <c r="AB3131" s="5">
        <v>58.762</v>
      </c>
      <c r="AC3131" s="5">
        <v>64.043000000000006</v>
      </c>
      <c r="AD3131" s="5">
        <v>-11.537000000000001</v>
      </c>
      <c r="AE3131" s="5">
        <v>-2.8029999999999999</v>
      </c>
      <c r="AF3131" s="7">
        <v>43317000</v>
      </c>
      <c r="AG3131" s="7">
        <v>43067000</v>
      </c>
      <c r="AH3131" s="7">
        <v>42303000</v>
      </c>
      <c r="AI3131" s="5">
        <v>12.75</v>
      </c>
      <c r="AJ3131" s="7">
        <v>28</v>
      </c>
      <c r="AK3131" s="7">
        <v>5523683</v>
      </c>
      <c r="AL3131" s="6">
        <v>9.9978660000000001</v>
      </c>
      <c r="AM3131" s="7">
        <v>16895402</v>
      </c>
      <c r="AN3131" s="5">
        <v>39.003779999999999</v>
      </c>
    </row>
    <row r="3132" spans="1:40" x14ac:dyDescent="0.3">
      <c r="A3132" s="4" t="s">
        <v>3181</v>
      </c>
      <c r="B3132" s="2">
        <v>5721104</v>
      </c>
      <c r="C3132" s="1" t="s">
        <v>54</v>
      </c>
      <c r="D3132" s="5">
        <v>72.832640080000004</v>
      </c>
      <c r="E3132" s="6">
        <v>79.308099999999996</v>
      </c>
      <c r="F3132" s="6" t="s">
        <v>42</v>
      </c>
      <c r="G3132" s="5">
        <v>0.10299999999999999</v>
      </c>
      <c r="H3132" s="5">
        <v>9.7916670000000003</v>
      </c>
      <c r="I3132" s="5">
        <v>0.10299999999999999</v>
      </c>
      <c r="J3132" s="5">
        <v>9.7916670000000003</v>
      </c>
      <c r="K3132" s="5">
        <v>1.0018651699999999</v>
      </c>
      <c r="L3132" s="5">
        <v>1.0018651699999999</v>
      </c>
      <c r="M3132" s="5">
        <v>4.3976610000000003</v>
      </c>
      <c r="N3132" s="5" t="s">
        <v>42</v>
      </c>
      <c r="O3132" s="5" t="s">
        <v>42</v>
      </c>
      <c r="P3132" s="5">
        <v>33.492756</v>
      </c>
      <c r="Q3132" s="5" t="s">
        <v>42</v>
      </c>
      <c r="R3132" s="5" t="s">
        <v>42</v>
      </c>
      <c r="S3132" s="1" t="s">
        <v>43</v>
      </c>
      <c r="T3132" s="7">
        <v>2367.9180000000001</v>
      </c>
      <c r="U3132" s="7">
        <v>4295.5510000000004</v>
      </c>
      <c r="V3132" s="7">
        <v>2218.7860000000001</v>
      </c>
      <c r="W3132" s="7">
        <v>2453.924</v>
      </c>
      <c r="X3132" s="7">
        <v>2367.9180000000001</v>
      </c>
      <c r="Y3132" s="7">
        <v>4295.5510000000004</v>
      </c>
      <c r="Z3132" s="7">
        <v>2623.0259999999998</v>
      </c>
      <c r="AA3132" s="7">
        <v>2218.7860000000001</v>
      </c>
      <c r="AB3132" s="8">
        <v>100</v>
      </c>
      <c r="AC3132" s="8">
        <v>100</v>
      </c>
      <c r="AD3132" s="5" t="s">
        <v>42</v>
      </c>
      <c r="AE3132" s="5" t="s">
        <v>42</v>
      </c>
      <c r="AF3132" s="7">
        <v>19696689</v>
      </c>
      <c r="AG3132" s="7">
        <v>19696689</v>
      </c>
      <c r="AH3132" s="7">
        <v>19282478</v>
      </c>
      <c r="AI3132" s="5">
        <v>21.66</v>
      </c>
      <c r="AJ3132" s="7">
        <v>43</v>
      </c>
      <c r="AK3132" s="7">
        <v>4265580</v>
      </c>
      <c r="AL3132" s="6">
        <v>16.03858</v>
      </c>
      <c r="AM3132" s="7" t="s">
        <v>42</v>
      </c>
      <c r="AN3132" s="5" t="s">
        <v>42</v>
      </c>
    </row>
    <row r="3133" spans="1:40" x14ac:dyDescent="0.3">
      <c r="A3133" s="4" t="s">
        <v>3182</v>
      </c>
      <c r="B3133" s="2">
        <v>5297857</v>
      </c>
      <c r="C3133" s="1" t="s">
        <v>41</v>
      </c>
      <c r="D3133" s="5">
        <v>87.553552640000007</v>
      </c>
      <c r="E3133" s="6">
        <v>-43.662447999999998</v>
      </c>
      <c r="F3133" s="6" t="s">
        <v>42</v>
      </c>
      <c r="G3133" s="5">
        <v>-0.58299999999999996</v>
      </c>
      <c r="H3133" s="5" t="s">
        <v>799</v>
      </c>
      <c r="I3133" s="5">
        <v>-0.58299999999999996</v>
      </c>
      <c r="J3133" s="5" t="s">
        <v>799</v>
      </c>
      <c r="K3133" s="5">
        <v>0.63993831999999995</v>
      </c>
      <c r="L3133" s="5">
        <v>0.63993831999999995</v>
      </c>
      <c r="M3133" s="5" t="s">
        <v>799</v>
      </c>
      <c r="N3133" s="5" t="s">
        <v>42</v>
      </c>
      <c r="O3133" s="5" t="s">
        <v>42</v>
      </c>
      <c r="P3133" s="5" t="s">
        <v>42</v>
      </c>
      <c r="Q3133" s="5">
        <v>0.27774700000000002</v>
      </c>
      <c r="R3133" s="5">
        <v>0.27774700000000002</v>
      </c>
      <c r="S3133" s="1" t="s">
        <v>49</v>
      </c>
      <c r="T3133" s="7" t="s">
        <v>42</v>
      </c>
      <c r="U3133" s="7" t="s">
        <v>42</v>
      </c>
      <c r="V3133" s="7" t="s">
        <v>42</v>
      </c>
      <c r="W3133" s="7">
        <v>1182</v>
      </c>
      <c r="X3133" s="7" t="s">
        <v>42</v>
      </c>
      <c r="Y3133" s="7" t="s">
        <v>42</v>
      </c>
      <c r="Z3133" s="7" t="s">
        <v>42</v>
      </c>
      <c r="AA3133" s="7" t="s">
        <v>42</v>
      </c>
      <c r="AB3133" s="5" t="s">
        <v>42</v>
      </c>
      <c r="AC3133" s="5" t="s">
        <v>42</v>
      </c>
      <c r="AD3133" s="5" t="s">
        <v>42</v>
      </c>
      <c r="AE3133" s="5" t="s">
        <v>42</v>
      </c>
      <c r="AF3133" s="7">
        <v>52743104</v>
      </c>
      <c r="AG3133" s="7">
        <v>52452749</v>
      </c>
      <c r="AH3133" s="7">
        <v>41151819</v>
      </c>
      <c r="AI3133" s="8">
        <v>49.2</v>
      </c>
      <c r="AJ3133" s="7">
        <v>120</v>
      </c>
      <c r="AK3133" s="7">
        <v>25952190</v>
      </c>
      <c r="AL3133" s="6">
        <v>43.080635000000001</v>
      </c>
      <c r="AM3133" s="7">
        <v>35126938</v>
      </c>
      <c r="AN3133" s="5">
        <v>66.600059999999999</v>
      </c>
    </row>
    <row r="3134" spans="1:40" x14ac:dyDescent="0.3">
      <c r="A3134" s="4" t="s">
        <v>3183</v>
      </c>
      <c r="B3134" s="2">
        <v>4327451</v>
      </c>
      <c r="C3134" s="1" t="s">
        <v>41</v>
      </c>
      <c r="D3134" s="5">
        <v>76.994561279999999</v>
      </c>
      <c r="E3134" s="6">
        <v>205.93656100000001</v>
      </c>
      <c r="F3134" s="6" t="s">
        <v>42</v>
      </c>
      <c r="G3134" s="5">
        <v>-0.03</v>
      </c>
      <c r="H3134" s="5">
        <v>2.88835</v>
      </c>
      <c r="I3134" s="5">
        <v>0.28100000000000003</v>
      </c>
      <c r="J3134" s="5">
        <v>2.337917</v>
      </c>
      <c r="K3134" s="5">
        <v>0.42598889999999995</v>
      </c>
      <c r="L3134" s="5">
        <v>0.41615667000000001</v>
      </c>
      <c r="M3134" s="5" t="s">
        <v>799</v>
      </c>
      <c r="N3134" s="5" t="s">
        <v>42</v>
      </c>
      <c r="O3134" s="5" t="s">
        <v>42</v>
      </c>
      <c r="P3134" s="5">
        <v>0.22556200000000001</v>
      </c>
      <c r="Q3134" s="5">
        <v>3.3154080000000001</v>
      </c>
      <c r="R3134" s="5">
        <v>3.3154080000000001</v>
      </c>
      <c r="S3134" s="1" t="s">
        <v>49</v>
      </c>
      <c r="T3134" s="7">
        <v>994679</v>
      </c>
      <c r="U3134" s="7">
        <v>981553</v>
      </c>
      <c r="V3134" s="7">
        <v>971578</v>
      </c>
      <c r="W3134" s="7">
        <v>717699</v>
      </c>
      <c r="X3134" s="7">
        <v>912995</v>
      </c>
      <c r="Y3134" s="7">
        <v>944120</v>
      </c>
      <c r="Z3134" s="7">
        <v>964038</v>
      </c>
      <c r="AA3134" s="7">
        <v>994679</v>
      </c>
      <c r="AB3134" s="5">
        <v>13.574999999999999</v>
      </c>
      <c r="AC3134" s="8">
        <v>11.670999999999999</v>
      </c>
      <c r="AD3134" s="8">
        <v>6.7350000000000003</v>
      </c>
      <c r="AE3134" s="8">
        <v>4.9930000000000003</v>
      </c>
      <c r="AF3134" s="7">
        <v>31346560</v>
      </c>
      <c r="AG3134" s="7">
        <v>31304506</v>
      </c>
      <c r="AH3134" s="7">
        <v>31094172</v>
      </c>
      <c r="AI3134" s="8">
        <v>58</v>
      </c>
      <c r="AJ3134" s="7">
        <v>108</v>
      </c>
      <c r="AK3134" s="7">
        <v>18763094</v>
      </c>
      <c r="AL3134" s="6">
        <v>44.656162999999999</v>
      </c>
      <c r="AM3134" s="7">
        <v>22673303</v>
      </c>
      <c r="AN3134" s="5">
        <v>70.086070000000007</v>
      </c>
    </row>
    <row r="3135" spans="1:40" x14ac:dyDescent="0.3">
      <c r="A3135" s="4" t="s">
        <v>3184</v>
      </c>
      <c r="B3135" s="2">
        <v>5270424</v>
      </c>
      <c r="C3135" s="1" t="s">
        <v>54</v>
      </c>
      <c r="D3135" s="5">
        <v>72.4831042</v>
      </c>
      <c r="E3135" s="6">
        <v>73.663104000000004</v>
      </c>
      <c r="F3135" s="6" t="s">
        <v>42</v>
      </c>
      <c r="G3135" s="5">
        <v>-0.61099999999999999</v>
      </c>
      <c r="H3135" s="5" t="s">
        <v>799</v>
      </c>
      <c r="I3135" s="5">
        <v>-0.61099999999999999</v>
      </c>
      <c r="J3135" s="5" t="s">
        <v>799</v>
      </c>
      <c r="K3135" s="5" t="s">
        <v>799</v>
      </c>
      <c r="L3135" s="5" t="s">
        <v>799</v>
      </c>
      <c r="M3135" s="5" t="s">
        <v>799</v>
      </c>
      <c r="N3135" s="5" t="s">
        <v>42</v>
      </c>
      <c r="O3135" s="5" t="s">
        <v>42</v>
      </c>
      <c r="P3135" s="5">
        <v>0.93748799999999999</v>
      </c>
      <c r="Q3135" s="5" t="s">
        <v>799</v>
      </c>
      <c r="R3135" s="5">
        <v>-5.729082</v>
      </c>
      <c r="S3135" s="1" t="s">
        <v>49</v>
      </c>
      <c r="T3135" s="7">
        <v>54010</v>
      </c>
      <c r="U3135" s="7">
        <v>69202</v>
      </c>
      <c r="V3135" s="7">
        <v>75842</v>
      </c>
      <c r="W3135" s="7">
        <v>75403</v>
      </c>
      <c r="X3135" s="7">
        <v>78575</v>
      </c>
      <c r="Y3135" s="7">
        <v>65635</v>
      </c>
      <c r="Z3135" s="7">
        <v>58024</v>
      </c>
      <c r="AA3135" s="7">
        <v>54010</v>
      </c>
      <c r="AB3135" s="8">
        <v>41.82</v>
      </c>
      <c r="AC3135" s="5">
        <v>48.637999999999998</v>
      </c>
      <c r="AD3135" s="5">
        <v>-51.453000000000003</v>
      </c>
      <c r="AE3135" s="5">
        <v>-17.289000000000001</v>
      </c>
      <c r="AF3135" s="7">
        <v>16143881</v>
      </c>
      <c r="AG3135" s="7">
        <v>9099539</v>
      </c>
      <c r="AH3135" s="7">
        <v>8563301</v>
      </c>
      <c r="AI3135" s="5">
        <v>16.38</v>
      </c>
      <c r="AJ3135" s="7">
        <v>34</v>
      </c>
      <c r="AK3135" s="7">
        <v>2626227</v>
      </c>
      <c r="AL3135" s="6">
        <v>11.870545999999999</v>
      </c>
      <c r="AM3135" s="7">
        <v>9118755</v>
      </c>
      <c r="AN3135" s="5">
        <v>56.863970000000002</v>
      </c>
    </row>
    <row r="3136" spans="1:40" x14ac:dyDescent="0.3">
      <c r="A3136" s="4" t="s">
        <v>3185</v>
      </c>
      <c r="B3136" s="2">
        <v>4275565</v>
      </c>
      <c r="C3136" s="1" t="s">
        <v>41</v>
      </c>
      <c r="D3136" s="5">
        <v>94.153333979999999</v>
      </c>
      <c r="E3136" s="6">
        <v>322.15633300000002</v>
      </c>
      <c r="F3136" s="6" t="s">
        <v>42</v>
      </c>
      <c r="G3136" s="5">
        <v>-0.60199999999999998</v>
      </c>
      <c r="H3136" s="5" t="s">
        <v>799</v>
      </c>
      <c r="I3136" s="5">
        <v>-0.60199999999999998</v>
      </c>
      <c r="J3136" s="5" t="s">
        <v>799</v>
      </c>
      <c r="K3136" s="5">
        <v>0.61203319999999994</v>
      </c>
      <c r="L3136" s="5">
        <v>0.57244501999999997</v>
      </c>
      <c r="M3136" s="5">
        <v>1.5691489999999999</v>
      </c>
      <c r="N3136" s="5" t="s">
        <v>42</v>
      </c>
      <c r="O3136" s="5" t="s">
        <v>42</v>
      </c>
      <c r="P3136" s="5">
        <v>0.26321</v>
      </c>
      <c r="Q3136" s="5">
        <v>7.4084469999999998</v>
      </c>
      <c r="R3136" s="5">
        <v>7.4084469999999998</v>
      </c>
      <c r="S3136" s="1" t="s">
        <v>49</v>
      </c>
      <c r="T3136" s="7">
        <v>1412384</v>
      </c>
      <c r="U3136" s="7">
        <v>1682439</v>
      </c>
      <c r="V3136" s="7">
        <v>1870036</v>
      </c>
      <c r="W3136" s="7">
        <v>1613343</v>
      </c>
      <c r="X3136" s="7">
        <v>1223954</v>
      </c>
      <c r="Y3136" s="7">
        <v>1280256</v>
      </c>
      <c r="Z3136" s="7">
        <v>1342232</v>
      </c>
      <c r="AA3136" s="7">
        <v>1412384</v>
      </c>
      <c r="AB3136" s="5">
        <v>48.508000000000003</v>
      </c>
      <c r="AC3136" s="5">
        <v>49.966999999999999</v>
      </c>
      <c r="AD3136" s="5">
        <v>-5.165</v>
      </c>
      <c r="AE3136" s="5">
        <v>-3.7559999999999998</v>
      </c>
      <c r="AF3136" s="7">
        <v>53154308</v>
      </c>
      <c r="AG3136" s="7">
        <v>53099052</v>
      </c>
      <c r="AH3136" s="7">
        <v>52472039</v>
      </c>
      <c r="AI3136" s="5">
        <v>35.03</v>
      </c>
      <c r="AJ3136" s="7">
        <v>67</v>
      </c>
      <c r="AK3136" s="7">
        <v>18631887</v>
      </c>
      <c r="AL3136" s="6">
        <v>32.978439000000002</v>
      </c>
      <c r="AM3136" s="7">
        <v>48706463</v>
      </c>
      <c r="AN3136" s="5">
        <v>91.563869999999994</v>
      </c>
    </row>
    <row r="3137" spans="1:40" x14ac:dyDescent="0.3">
      <c r="A3137" s="4" t="s">
        <v>3186</v>
      </c>
      <c r="B3137" s="2">
        <v>19115075</v>
      </c>
      <c r="C3137" s="1" t="s">
        <v>41</v>
      </c>
      <c r="D3137" s="5">
        <v>131.73218783999999</v>
      </c>
      <c r="E3137" s="6">
        <v>-96.781813</v>
      </c>
      <c r="F3137" s="6" t="s">
        <v>42</v>
      </c>
      <c r="G3137" s="5">
        <v>-0.51100000000000001</v>
      </c>
      <c r="H3137" s="5" t="s">
        <v>799</v>
      </c>
      <c r="I3137" s="5">
        <v>-0.51100000000000001</v>
      </c>
      <c r="J3137" s="5" t="s">
        <v>799</v>
      </c>
      <c r="K3137" s="5">
        <v>0.51514707999999998</v>
      </c>
      <c r="L3137" s="5">
        <v>0.51514707999999998</v>
      </c>
      <c r="M3137" s="5" t="s">
        <v>799</v>
      </c>
      <c r="N3137" s="5" t="s">
        <v>42</v>
      </c>
      <c r="O3137" s="5" t="s">
        <v>42</v>
      </c>
      <c r="P3137" s="5" t="s">
        <v>799</v>
      </c>
      <c r="Q3137" s="5">
        <v>1.28996</v>
      </c>
      <c r="R3137" s="5">
        <v>1.28996</v>
      </c>
      <c r="S3137" s="1" t="s">
        <v>49</v>
      </c>
      <c r="T3137" s="7">
        <v>44756</v>
      </c>
      <c r="U3137" s="7">
        <v>17200</v>
      </c>
      <c r="V3137" s="7">
        <v>243</v>
      </c>
      <c r="W3137" s="7" t="s">
        <v>42</v>
      </c>
      <c r="X3137" s="7">
        <v>55080</v>
      </c>
      <c r="Y3137" s="7">
        <v>55929</v>
      </c>
      <c r="Z3137" s="7">
        <v>47258</v>
      </c>
      <c r="AA3137" s="7">
        <v>44756</v>
      </c>
      <c r="AB3137" s="5">
        <v>-110.928</v>
      </c>
      <c r="AC3137" s="5">
        <v>-101.107</v>
      </c>
      <c r="AD3137" s="5">
        <v>-165.97800000000001</v>
      </c>
      <c r="AE3137" s="5">
        <v>-151.28399999999999</v>
      </c>
      <c r="AF3137" s="7">
        <v>37432832</v>
      </c>
      <c r="AG3137" s="7">
        <v>37459853</v>
      </c>
      <c r="AH3137" s="7">
        <v>5947500</v>
      </c>
      <c r="AI3137" s="5">
        <v>29.64</v>
      </c>
      <c r="AJ3137" s="7">
        <v>73</v>
      </c>
      <c r="AK3137" s="7">
        <v>11093418</v>
      </c>
      <c r="AL3137" s="6">
        <v>39.048831</v>
      </c>
      <c r="AM3137" s="7">
        <v>23384006</v>
      </c>
      <c r="AN3137" s="5">
        <v>62.484119999999997</v>
      </c>
    </row>
    <row r="3138" spans="1:40" x14ac:dyDescent="0.3">
      <c r="A3138" s="4" t="s">
        <v>3187</v>
      </c>
      <c r="B3138" s="2">
        <v>5721788</v>
      </c>
      <c r="C3138" s="1" t="s">
        <v>54</v>
      </c>
      <c r="D3138" s="5">
        <v>72.078490889999998</v>
      </c>
      <c r="E3138" s="6">
        <v>72.048199999999994</v>
      </c>
      <c r="F3138" s="6" t="s">
        <v>42</v>
      </c>
      <c r="G3138" s="5">
        <v>0.80600000000000005</v>
      </c>
      <c r="H3138" s="5">
        <v>5.0583479999999996</v>
      </c>
      <c r="I3138" s="5">
        <v>0.80600000000000005</v>
      </c>
      <c r="J3138" s="5">
        <v>5.0583479999999996</v>
      </c>
      <c r="K3138" s="5">
        <v>1.12767661</v>
      </c>
      <c r="L3138" s="5">
        <v>1.12767661</v>
      </c>
      <c r="M3138" s="5" t="s">
        <v>42</v>
      </c>
      <c r="N3138" s="5" t="s">
        <v>42</v>
      </c>
      <c r="O3138" s="5" t="s">
        <v>42</v>
      </c>
      <c r="P3138" s="5">
        <v>24.240452000000001</v>
      </c>
      <c r="Q3138" s="5" t="s">
        <v>42</v>
      </c>
      <c r="R3138" s="5" t="s">
        <v>42</v>
      </c>
      <c r="S3138" s="1" t="s">
        <v>56</v>
      </c>
      <c r="T3138" s="7">
        <v>2476.2860000000001</v>
      </c>
      <c r="U3138" s="7">
        <v>3268.99</v>
      </c>
      <c r="V3138" s="7">
        <v>8077.0420000000004</v>
      </c>
      <c r="W3138" s="7">
        <v>8862.0249999999996</v>
      </c>
      <c r="X3138" s="7">
        <v>2972.23</v>
      </c>
      <c r="Y3138" s="7">
        <v>2724.2579999999998</v>
      </c>
      <c r="Z3138" s="7">
        <v>2476.2860000000001</v>
      </c>
      <c r="AA3138" s="7">
        <v>2103.0720000000001</v>
      </c>
      <c r="AB3138" s="8">
        <v>100</v>
      </c>
      <c r="AC3138" s="8">
        <v>100</v>
      </c>
      <c r="AD3138" s="5" t="s">
        <v>42</v>
      </c>
      <c r="AE3138" s="5" t="s">
        <v>42</v>
      </c>
      <c r="AF3138" s="7">
        <v>6300392</v>
      </c>
      <c r="AG3138" s="7">
        <v>6300392</v>
      </c>
      <c r="AH3138" s="7">
        <v>6300392</v>
      </c>
      <c r="AI3138" s="5">
        <v>28.19</v>
      </c>
      <c r="AJ3138" s="7">
        <v>21</v>
      </c>
      <c r="AK3138" s="7">
        <v>1802611</v>
      </c>
      <c r="AL3138" s="6">
        <v>20.315425000000001</v>
      </c>
      <c r="AM3138" s="7" t="s">
        <v>42</v>
      </c>
      <c r="AN3138" s="5" t="s">
        <v>42</v>
      </c>
    </row>
    <row r="3139" spans="1:40" x14ac:dyDescent="0.3">
      <c r="A3139" s="4" t="s">
        <v>3188</v>
      </c>
      <c r="B3139" s="2">
        <v>4988862</v>
      </c>
      <c r="C3139" s="1" t="s">
        <v>54</v>
      </c>
      <c r="D3139" s="5">
        <v>62.883092840000003</v>
      </c>
      <c r="E3139" s="6">
        <v>410.16709200000003</v>
      </c>
      <c r="F3139" s="6" t="s">
        <v>42</v>
      </c>
      <c r="G3139" s="5">
        <v>-2.516</v>
      </c>
      <c r="H3139" s="5" t="s">
        <v>799</v>
      </c>
      <c r="I3139" s="5">
        <v>-2.516</v>
      </c>
      <c r="J3139" s="5" t="s">
        <v>799</v>
      </c>
      <c r="K3139" s="5" t="s">
        <v>799</v>
      </c>
      <c r="L3139" s="5">
        <v>3.4634387400000004</v>
      </c>
      <c r="M3139" s="5">
        <v>34.875622</v>
      </c>
      <c r="N3139" s="5" t="s">
        <v>42</v>
      </c>
      <c r="O3139" s="5" t="s">
        <v>42</v>
      </c>
      <c r="P3139" s="5">
        <v>0.480792</v>
      </c>
      <c r="Q3139" s="5">
        <v>6.1971179999999997</v>
      </c>
      <c r="R3139" s="5">
        <v>6.1971179999999997</v>
      </c>
      <c r="S3139" s="1" t="s">
        <v>49</v>
      </c>
      <c r="T3139" s="7">
        <v>862615</v>
      </c>
      <c r="U3139" s="7">
        <v>840208</v>
      </c>
      <c r="V3139" s="7">
        <v>794197</v>
      </c>
      <c r="W3139" s="7">
        <v>852539</v>
      </c>
      <c r="X3139" s="7">
        <v>853107</v>
      </c>
      <c r="Y3139" s="7">
        <v>849064</v>
      </c>
      <c r="Z3139" s="7">
        <v>859938</v>
      </c>
      <c r="AA3139" s="7">
        <v>862615</v>
      </c>
      <c r="AB3139" s="5">
        <v>24.478000000000002</v>
      </c>
      <c r="AC3139" s="5">
        <v>25.349</v>
      </c>
      <c r="AD3139" s="8">
        <v>2.9260000000000002</v>
      </c>
      <c r="AE3139" s="8">
        <v>4.3230000000000004</v>
      </c>
      <c r="AF3139" s="7">
        <v>4421876</v>
      </c>
      <c r="AG3139" s="7">
        <v>4421876</v>
      </c>
      <c r="AH3139" s="7">
        <v>4368422</v>
      </c>
      <c r="AI3139" s="5">
        <v>16.239999999999998</v>
      </c>
      <c r="AJ3139" s="7">
        <v>31</v>
      </c>
      <c r="AK3139" s="7">
        <v>728318</v>
      </c>
      <c r="AL3139" s="6">
        <v>10.211017999999999</v>
      </c>
      <c r="AM3139" s="7">
        <v>2728437</v>
      </c>
      <c r="AN3139" s="5">
        <v>60.831429999999997</v>
      </c>
    </row>
    <row r="3140" spans="1:40" x14ac:dyDescent="0.3">
      <c r="A3140" s="4" t="s">
        <v>3189</v>
      </c>
      <c r="B3140" s="2">
        <v>5269985</v>
      </c>
      <c r="C3140" s="1" t="s">
        <v>41</v>
      </c>
      <c r="D3140" s="5">
        <v>62.307657211299997</v>
      </c>
      <c r="E3140" s="6">
        <v>107.98665699999999</v>
      </c>
      <c r="F3140" s="6" t="s">
        <v>42</v>
      </c>
      <c r="G3140" s="5">
        <v>3.4000000000000002E-2</v>
      </c>
      <c r="H3140" s="5" t="s">
        <v>799</v>
      </c>
      <c r="I3140" s="5">
        <v>3.4000000000000002E-2</v>
      </c>
      <c r="J3140" s="5" t="s">
        <v>799</v>
      </c>
      <c r="K3140" s="5" t="s">
        <v>799</v>
      </c>
      <c r="L3140" s="5" t="s">
        <v>799</v>
      </c>
      <c r="M3140" s="5" t="s">
        <v>799</v>
      </c>
      <c r="N3140" s="5" t="s">
        <v>42</v>
      </c>
      <c r="O3140" s="5" t="s">
        <v>42</v>
      </c>
      <c r="P3140" s="5">
        <v>1.427036</v>
      </c>
      <c r="Q3140" s="5" t="s">
        <v>799</v>
      </c>
      <c r="R3140" s="5">
        <v>-6.2156849999999997</v>
      </c>
      <c r="S3140" s="1" t="s">
        <v>49</v>
      </c>
      <c r="T3140" s="7">
        <v>70987</v>
      </c>
      <c r="U3140" s="7">
        <v>76276</v>
      </c>
      <c r="V3140" s="7">
        <v>74652</v>
      </c>
      <c r="W3140" s="7">
        <v>49117</v>
      </c>
      <c r="X3140" s="7">
        <v>75672</v>
      </c>
      <c r="Y3140" s="7">
        <v>75058</v>
      </c>
      <c r="Z3140" s="7">
        <v>74021</v>
      </c>
      <c r="AA3140" s="7">
        <v>70987</v>
      </c>
      <c r="AB3140" s="5">
        <v>87.838999999999999</v>
      </c>
      <c r="AC3140" s="8">
        <v>90.21</v>
      </c>
      <c r="AD3140" s="5">
        <v>-31.478999999999999</v>
      </c>
      <c r="AE3140" s="5">
        <v>-24.907</v>
      </c>
      <c r="AF3140" s="7">
        <v>10055305</v>
      </c>
      <c r="AG3140" s="7">
        <v>9978566</v>
      </c>
      <c r="AH3140" s="7">
        <v>7487469</v>
      </c>
      <c r="AI3140" s="5">
        <v>41.08</v>
      </c>
      <c r="AJ3140" s="7">
        <v>73</v>
      </c>
      <c r="AK3140" s="7">
        <v>61959937</v>
      </c>
      <c r="AL3140" s="6">
        <v>383.93450100000001</v>
      </c>
      <c r="AM3140" s="7">
        <v>80379925</v>
      </c>
      <c r="AN3140" s="5">
        <v>53.291910000000001</v>
      </c>
    </row>
    <row r="3141" spans="1:40" x14ac:dyDescent="0.3">
      <c r="A3141" s="4" t="s">
        <v>3190</v>
      </c>
      <c r="B3141" s="2">
        <v>4963417</v>
      </c>
      <c r="C3141" s="1" t="s">
        <v>41</v>
      </c>
      <c r="D3141" s="5">
        <v>92.788544160000001</v>
      </c>
      <c r="E3141" s="6">
        <v>36.711544000000004</v>
      </c>
      <c r="F3141" s="6" t="s">
        <v>42</v>
      </c>
      <c r="G3141" s="5">
        <v>-8.1000000000000003E-2</v>
      </c>
      <c r="H3141" s="5" t="s">
        <v>799</v>
      </c>
      <c r="I3141" s="5">
        <v>-8.1000000000000003E-2</v>
      </c>
      <c r="J3141" s="5" t="s">
        <v>799</v>
      </c>
      <c r="K3141" s="5">
        <v>0.83232518999999994</v>
      </c>
      <c r="L3141" s="5">
        <v>0.82593036999999991</v>
      </c>
      <c r="M3141" s="5">
        <v>24.225352000000001</v>
      </c>
      <c r="N3141" s="5" t="s">
        <v>42</v>
      </c>
      <c r="O3141" s="5" t="s">
        <v>42</v>
      </c>
      <c r="P3141" s="5">
        <v>0.55989199999999995</v>
      </c>
      <c r="Q3141" s="5" t="s">
        <v>799</v>
      </c>
      <c r="R3141" s="5">
        <v>-4.5363499999999997</v>
      </c>
      <c r="S3141" s="1" t="s">
        <v>49</v>
      </c>
      <c r="T3141" s="7">
        <v>52665</v>
      </c>
      <c r="U3141" s="7">
        <v>35761</v>
      </c>
      <c r="V3141" s="7">
        <v>38524</v>
      </c>
      <c r="W3141" s="7">
        <v>52128</v>
      </c>
      <c r="X3141" s="7">
        <v>65569</v>
      </c>
      <c r="Y3141" s="7">
        <v>54978</v>
      </c>
      <c r="Z3141" s="7">
        <v>50754</v>
      </c>
      <c r="AA3141" s="7">
        <v>52665</v>
      </c>
      <c r="AB3141" s="5">
        <v>38.405000000000001</v>
      </c>
      <c r="AC3141" s="5">
        <v>33.947000000000003</v>
      </c>
      <c r="AD3141" s="5">
        <v>-19.536999999999999</v>
      </c>
      <c r="AE3141" s="5">
        <v>-15.074</v>
      </c>
      <c r="AF3141" s="7">
        <v>26973414</v>
      </c>
      <c r="AG3141" s="7">
        <v>26935406</v>
      </c>
      <c r="AH3141" s="7">
        <v>26373454</v>
      </c>
      <c r="AI3141" s="5">
        <v>68.680000000000007</v>
      </c>
      <c r="AJ3141" s="7">
        <v>72</v>
      </c>
      <c r="AK3141" s="7">
        <v>18524388</v>
      </c>
      <c r="AL3141" s="6">
        <v>63.723894000000001</v>
      </c>
      <c r="AM3141" s="7">
        <v>24744576</v>
      </c>
      <c r="AN3141" s="5">
        <v>91.736909999999995</v>
      </c>
    </row>
    <row r="3142" spans="1:40" x14ac:dyDescent="0.3">
      <c r="A3142" s="4" t="s">
        <v>3191</v>
      </c>
      <c r="B3142" s="2">
        <v>4422254</v>
      </c>
      <c r="C3142" s="1" t="s">
        <v>54</v>
      </c>
      <c r="D3142" s="5">
        <v>82.726396390000005</v>
      </c>
      <c r="E3142" s="6">
        <v>0.10739600000000001</v>
      </c>
      <c r="F3142" s="6" t="s">
        <v>42</v>
      </c>
      <c r="G3142" s="8">
        <v>2.6</v>
      </c>
      <c r="H3142" s="5">
        <v>2.0012089999999998</v>
      </c>
      <c r="I3142" s="8">
        <v>2.6</v>
      </c>
      <c r="J3142" s="5">
        <v>2.0012089999999998</v>
      </c>
      <c r="K3142" s="5">
        <v>1.5605846299999999</v>
      </c>
      <c r="L3142" s="5">
        <v>1.4403829400000001</v>
      </c>
      <c r="M3142" s="5">
        <v>0.565909</v>
      </c>
      <c r="N3142" s="5" t="s">
        <v>42</v>
      </c>
      <c r="O3142" s="5" t="s">
        <v>42</v>
      </c>
      <c r="P3142" s="5">
        <v>3.5149999999999999E-3</v>
      </c>
      <c r="Q3142" s="5">
        <v>3.6419999999999998E-3</v>
      </c>
      <c r="R3142" s="5">
        <v>3.6419999999999998E-3</v>
      </c>
      <c r="S3142" s="1" t="s">
        <v>49</v>
      </c>
      <c r="T3142" s="7">
        <v>33616</v>
      </c>
      <c r="U3142" s="7">
        <v>60551</v>
      </c>
      <c r="V3142" s="7">
        <v>50879</v>
      </c>
      <c r="W3142" s="7">
        <v>50916</v>
      </c>
      <c r="X3142" s="7">
        <v>30555</v>
      </c>
      <c r="Y3142" s="7">
        <v>28261</v>
      </c>
      <c r="Z3142" s="7">
        <v>27744</v>
      </c>
      <c r="AA3142" s="7">
        <v>33616</v>
      </c>
      <c r="AB3142" s="5">
        <v>71.811000000000007</v>
      </c>
      <c r="AC3142" s="5">
        <v>68.328999999999994</v>
      </c>
      <c r="AD3142" s="5">
        <v>-64.727999999999994</v>
      </c>
      <c r="AE3142" s="5">
        <v>92.498999999999995</v>
      </c>
      <c r="AF3142" s="7">
        <v>24992869</v>
      </c>
      <c r="AG3142" s="7">
        <v>24869442</v>
      </c>
      <c r="AH3142" s="7">
        <v>24323993</v>
      </c>
      <c r="AI3142" s="8">
        <v>12.18</v>
      </c>
      <c r="AJ3142" s="7">
        <v>28</v>
      </c>
      <c r="AK3142" s="7">
        <v>3043342</v>
      </c>
      <c r="AL3142" s="6">
        <v>10.073461999999999</v>
      </c>
      <c r="AM3142" s="7">
        <v>15298171</v>
      </c>
      <c r="AN3142" s="5">
        <v>61.210140000000003</v>
      </c>
    </row>
    <row r="3143" spans="1:40" x14ac:dyDescent="0.3">
      <c r="A3143" s="4" t="s">
        <v>3192</v>
      </c>
      <c r="B3143" s="2">
        <v>6557156</v>
      </c>
      <c r="C3143" s="1" t="s">
        <v>54</v>
      </c>
      <c r="D3143" s="5">
        <v>72.960827940000001</v>
      </c>
      <c r="E3143" s="6">
        <v>19.928826999999998</v>
      </c>
      <c r="F3143" s="6" t="s">
        <v>42</v>
      </c>
      <c r="G3143" s="5">
        <v>-1.9039999999999999</v>
      </c>
      <c r="H3143" s="5" t="s">
        <v>799</v>
      </c>
      <c r="I3143" s="5">
        <v>-1.9039999999999999</v>
      </c>
      <c r="J3143" s="5" t="s">
        <v>799</v>
      </c>
      <c r="K3143" s="5">
        <v>1.6469957099999999</v>
      </c>
      <c r="L3143" s="5">
        <v>1.48273364</v>
      </c>
      <c r="M3143" s="5" t="s">
        <v>799</v>
      </c>
      <c r="N3143" s="5" t="s">
        <v>42</v>
      </c>
      <c r="O3143" s="5" t="s">
        <v>42</v>
      </c>
      <c r="P3143" s="5">
        <v>3.1932109999999998</v>
      </c>
      <c r="Q3143" s="5" t="s">
        <v>799</v>
      </c>
      <c r="R3143" s="5">
        <v>-0.25310300000000002</v>
      </c>
      <c r="S3143" s="1" t="s">
        <v>49</v>
      </c>
      <c r="T3143" s="7">
        <v>7540</v>
      </c>
      <c r="U3143" s="7">
        <v>894</v>
      </c>
      <c r="V3143" s="7" t="s">
        <v>42</v>
      </c>
      <c r="W3143" s="7" t="s">
        <v>42</v>
      </c>
      <c r="X3143" s="7">
        <v>6241</v>
      </c>
      <c r="Y3143" s="7">
        <v>7427</v>
      </c>
      <c r="Z3143" s="7">
        <v>9906</v>
      </c>
      <c r="AA3143" s="7">
        <v>7540</v>
      </c>
      <c r="AB3143" s="5">
        <v>-171.81700000000001</v>
      </c>
      <c r="AC3143" s="5" t="s">
        <v>799</v>
      </c>
      <c r="AD3143" s="5" t="s">
        <v>799</v>
      </c>
      <c r="AE3143" s="5" t="s">
        <v>799</v>
      </c>
      <c r="AF3143" s="7">
        <v>11882581</v>
      </c>
      <c r="AG3143" s="7">
        <v>11788137</v>
      </c>
      <c r="AH3143" s="7">
        <v>11533840</v>
      </c>
      <c r="AI3143" s="5">
        <v>7.86</v>
      </c>
      <c r="AJ3143" s="7">
        <v>64</v>
      </c>
      <c r="AK3143" s="7">
        <v>933786</v>
      </c>
      <c r="AL3143" s="6">
        <v>5.7334459999999998</v>
      </c>
      <c r="AM3143" s="7">
        <v>4644371</v>
      </c>
      <c r="AN3143" s="5">
        <v>39.084589999999999</v>
      </c>
    </row>
    <row r="3144" spans="1:40" x14ac:dyDescent="0.3">
      <c r="A3144" s="4" t="s">
        <v>3193</v>
      </c>
      <c r="B3144" s="2">
        <v>4756840</v>
      </c>
      <c r="C3144" s="1" t="s">
        <v>54</v>
      </c>
      <c r="D3144" s="5">
        <v>59.040345834999997</v>
      </c>
      <c r="E3144" s="6">
        <v>282.206345</v>
      </c>
      <c r="F3144" s="6" t="s">
        <v>42</v>
      </c>
      <c r="G3144" s="5">
        <v>-0.33700000000000002</v>
      </c>
      <c r="H3144" s="5" t="s">
        <v>799</v>
      </c>
      <c r="I3144" s="5">
        <v>-0.33700000000000002</v>
      </c>
      <c r="J3144" s="5" t="s">
        <v>799</v>
      </c>
      <c r="K3144" s="5" t="s">
        <v>799</v>
      </c>
      <c r="L3144" s="5">
        <v>0.65132604999999999</v>
      </c>
      <c r="M3144" s="5" t="s">
        <v>799</v>
      </c>
      <c r="N3144" s="5" t="s">
        <v>42</v>
      </c>
      <c r="O3144" s="5" t="s">
        <v>42</v>
      </c>
      <c r="P3144" s="5">
        <v>0.774335</v>
      </c>
      <c r="Q3144" s="5" t="s">
        <v>799</v>
      </c>
      <c r="R3144" s="5">
        <v>-16.085404</v>
      </c>
      <c r="S3144" s="1" t="s">
        <v>49</v>
      </c>
      <c r="T3144" s="7">
        <v>401971</v>
      </c>
      <c r="U3144" s="7">
        <v>664941</v>
      </c>
      <c r="V3144" s="7">
        <v>688389</v>
      </c>
      <c r="W3144" s="7">
        <v>475977</v>
      </c>
      <c r="X3144" s="7">
        <v>364450</v>
      </c>
      <c r="Y3144" s="7">
        <v>363437</v>
      </c>
      <c r="Z3144" s="7">
        <v>365770</v>
      </c>
      <c r="AA3144" s="7">
        <v>401971</v>
      </c>
      <c r="AB3144" s="8">
        <v>11.622999999999999</v>
      </c>
      <c r="AC3144" s="8">
        <v>9.0619999999999994</v>
      </c>
      <c r="AD3144" s="5">
        <v>-2.609</v>
      </c>
      <c r="AE3144" s="5">
        <v>-5.532</v>
      </c>
      <c r="AF3144" s="7">
        <v>70460000</v>
      </c>
      <c r="AG3144" s="7">
        <v>69255000</v>
      </c>
      <c r="AH3144" s="7">
        <v>94258000</v>
      </c>
      <c r="AI3144" s="5">
        <v>17.38</v>
      </c>
      <c r="AJ3144" s="7">
        <v>77</v>
      </c>
      <c r="AK3144" s="7">
        <v>12285556</v>
      </c>
      <c r="AL3144" s="6">
        <v>10.258438999999999</v>
      </c>
      <c r="AM3144" s="7">
        <v>7247618</v>
      </c>
      <c r="AN3144" s="5">
        <v>10.250209999999999</v>
      </c>
    </row>
    <row r="3145" spans="1:40" x14ac:dyDescent="0.3">
      <c r="A3145" s="4" t="s">
        <v>3194</v>
      </c>
      <c r="B3145" s="2">
        <v>7161287</v>
      </c>
      <c r="C3145" s="1" t="s">
        <v>54</v>
      </c>
      <c r="D3145" s="5">
        <v>41.940166949999998</v>
      </c>
      <c r="E3145" s="6">
        <v>382.41316599999999</v>
      </c>
      <c r="F3145" s="6" t="s">
        <v>42</v>
      </c>
      <c r="G3145" s="5">
        <v>-0.26</v>
      </c>
      <c r="H3145" s="5" t="s">
        <v>799</v>
      </c>
      <c r="I3145" s="5">
        <v>-0.26</v>
      </c>
      <c r="J3145" s="5" t="s">
        <v>799</v>
      </c>
      <c r="K3145" s="5" t="s">
        <v>799</v>
      </c>
      <c r="L3145" s="5" t="s">
        <v>799</v>
      </c>
      <c r="M3145" s="5">
        <v>14.142856999999999</v>
      </c>
      <c r="N3145" s="5" t="s">
        <v>42</v>
      </c>
      <c r="O3145" s="5" t="s">
        <v>42</v>
      </c>
      <c r="P3145" s="5">
        <v>0.68686599999999998</v>
      </c>
      <c r="Q3145" s="5">
        <v>4.837091</v>
      </c>
      <c r="R3145" s="5">
        <v>4.837091</v>
      </c>
      <c r="S3145" s="1" t="s">
        <v>49</v>
      </c>
      <c r="T3145" s="7">
        <v>609526</v>
      </c>
      <c r="U3145" s="7">
        <v>593382</v>
      </c>
      <c r="V3145" s="7">
        <v>349419</v>
      </c>
      <c r="W3145" s="7">
        <v>310851</v>
      </c>
      <c r="X3145" s="7">
        <v>556751</v>
      </c>
      <c r="Y3145" s="7">
        <v>559211</v>
      </c>
      <c r="Z3145" s="7">
        <v>588238</v>
      </c>
      <c r="AA3145" s="7">
        <v>609526</v>
      </c>
      <c r="AB3145" s="5">
        <v>19.486999999999998</v>
      </c>
      <c r="AC3145" s="5">
        <v>17.251000000000001</v>
      </c>
      <c r="AD3145" s="8">
        <v>9.673</v>
      </c>
      <c r="AE3145" s="8">
        <v>8.2840000000000007</v>
      </c>
      <c r="AF3145" s="7">
        <v>42363805</v>
      </c>
      <c r="AG3145" s="7">
        <v>41167385</v>
      </c>
      <c r="AH3145" s="7">
        <v>35345494</v>
      </c>
      <c r="AI3145" s="5">
        <v>17.22</v>
      </c>
      <c r="AJ3145" s="7">
        <v>56</v>
      </c>
      <c r="AK3145" s="7">
        <v>7295778</v>
      </c>
      <c r="AL3145" s="6">
        <v>7.2228199999999996</v>
      </c>
      <c r="AM3145" s="7">
        <v>24717736</v>
      </c>
      <c r="AN3145" s="5">
        <v>58.346359999999997</v>
      </c>
    </row>
    <row r="3146" spans="1:40" x14ac:dyDescent="0.3">
      <c r="A3146" s="4" t="s">
        <v>3195</v>
      </c>
      <c r="B3146" s="2">
        <v>5721673</v>
      </c>
      <c r="C3146" s="1" t="s">
        <v>54</v>
      </c>
      <c r="D3146" s="5">
        <v>71.153505150000001</v>
      </c>
      <c r="E3146" s="6">
        <v>101.685045</v>
      </c>
      <c r="F3146" s="6" t="s">
        <v>42</v>
      </c>
      <c r="G3146" s="5">
        <v>0.37</v>
      </c>
      <c r="H3146" s="5">
        <v>8.0811810000000008</v>
      </c>
      <c r="I3146" s="5">
        <v>0.37</v>
      </c>
      <c r="J3146" s="5">
        <v>8.0811810000000008</v>
      </c>
      <c r="K3146" s="5">
        <v>0.94072164999999996</v>
      </c>
      <c r="L3146" s="5">
        <v>0.94072164999999996</v>
      </c>
      <c r="M3146" s="5">
        <v>11.850649000000001</v>
      </c>
      <c r="N3146" s="5" t="s">
        <v>42</v>
      </c>
      <c r="O3146" s="5" t="s">
        <v>42</v>
      </c>
      <c r="P3146" s="5">
        <v>13.187764</v>
      </c>
      <c r="Q3146" s="5" t="s">
        <v>42</v>
      </c>
      <c r="R3146" s="5" t="s">
        <v>42</v>
      </c>
      <c r="S3146" s="1" t="s">
        <v>315</v>
      </c>
      <c r="T3146" s="7">
        <v>7605.491</v>
      </c>
      <c r="U3146" s="7">
        <v>6546.6220000000003</v>
      </c>
      <c r="V3146" s="7">
        <v>6207.9639999999999</v>
      </c>
      <c r="W3146" s="7">
        <v>7522.5029999999997</v>
      </c>
      <c r="X3146" s="7">
        <v>7710.56</v>
      </c>
      <c r="Y3146" s="7">
        <v>7658.0259999999998</v>
      </c>
      <c r="Z3146" s="7">
        <v>7605.491</v>
      </c>
      <c r="AA3146" s="7">
        <v>7437.1980000000003</v>
      </c>
      <c r="AB3146" s="8">
        <v>100</v>
      </c>
      <c r="AC3146" s="8">
        <v>100</v>
      </c>
      <c r="AD3146" s="5" t="s">
        <v>42</v>
      </c>
      <c r="AE3146" s="5" t="s">
        <v>42</v>
      </c>
      <c r="AF3146" s="7">
        <v>6498037</v>
      </c>
      <c r="AG3146" s="7">
        <v>6498037</v>
      </c>
      <c r="AH3146" s="7">
        <v>6498037</v>
      </c>
      <c r="AI3146" s="5">
        <v>17.07</v>
      </c>
      <c r="AJ3146" s="7">
        <v>24</v>
      </c>
      <c r="AK3146" s="7">
        <v>1109508</v>
      </c>
      <c r="AL3146" s="6">
        <v>12.149112000000001</v>
      </c>
      <c r="AM3146" s="7" t="s">
        <v>42</v>
      </c>
      <c r="AN3146" s="5" t="s">
        <v>42</v>
      </c>
    </row>
    <row r="3147" spans="1:40" x14ac:dyDescent="0.3">
      <c r="A3147" s="4" t="s">
        <v>3196</v>
      </c>
      <c r="B3147" s="2">
        <v>100399856</v>
      </c>
      <c r="C3147" s="1" t="s">
        <v>54</v>
      </c>
      <c r="D3147" s="5">
        <v>67.369640399999994</v>
      </c>
      <c r="E3147" s="6">
        <v>331.21863999999999</v>
      </c>
      <c r="F3147" s="6" t="s">
        <v>42</v>
      </c>
      <c r="G3147" s="5">
        <v>-1.1930000000000001</v>
      </c>
      <c r="H3147" s="5" t="s">
        <v>799</v>
      </c>
      <c r="I3147" s="5">
        <v>-1.1930000000000001</v>
      </c>
      <c r="J3147" s="5" t="s">
        <v>799</v>
      </c>
      <c r="K3147" s="5" t="s">
        <v>799</v>
      </c>
      <c r="L3147" s="5">
        <v>0.40083652999999997</v>
      </c>
      <c r="M3147" s="5">
        <v>9.4262300000000003</v>
      </c>
      <c r="N3147" s="5" t="s">
        <v>42</v>
      </c>
      <c r="O3147" s="5" t="s">
        <v>42</v>
      </c>
      <c r="P3147" s="5">
        <v>0.69535400000000003</v>
      </c>
      <c r="Q3147" s="5">
        <v>26.158994</v>
      </c>
      <c r="R3147" s="5">
        <v>26.158994</v>
      </c>
      <c r="S3147" s="1" t="s">
        <v>49</v>
      </c>
      <c r="T3147" s="7">
        <v>494776</v>
      </c>
      <c r="U3147" s="7">
        <v>517627</v>
      </c>
      <c r="V3147" s="7">
        <v>403717</v>
      </c>
      <c r="W3147" s="7">
        <v>133428</v>
      </c>
      <c r="X3147" s="7">
        <v>476331</v>
      </c>
      <c r="Y3147" s="7">
        <v>492516</v>
      </c>
      <c r="Z3147" s="7">
        <v>491893</v>
      </c>
      <c r="AA3147" s="7">
        <v>494776</v>
      </c>
      <c r="AB3147" s="5">
        <v>61.067999999999998</v>
      </c>
      <c r="AC3147" s="5">
        <v>56.456000000000003</v>
      </c>
      <c r="AD3147" s="8">
        <v>9.7959999999999994</v>
      </c>
      <c r="AE3147" s="5">
        <v>-0.63700000000000001</v>
      </c>
      <c r="AF3147" s="7">
        <v>58558959</v>
      </c>
      <c r="AG3147" s="7">
        <v>58513440</v>
      </c>
      <c r="AH3147" s="7">
        <v>57751375</v>
      </c>
      <c r="AI3147" s="5">
        <v>33.979999999999997</v>
      </c>
      <c r="AJ3147" s="7">
        <v>111</v>
      </c>
      <c r="AK3147" s="7">
        <v>19905887</v>
      </c>
      <c r="AL3147" s="6">
        <v>22.891770000000001</v>
      </c>
      <c r="AM3147" s="7">
        <v>27515702</v>
      </c>
      <c r="AN3147" s="5">
        <v>46.96931</v>
      </c>
    </row>
    <row r="3148" spans="1:40" x14ac:dyDescent="0.3">
      <c r="A3148" s="4" t="s">
        <v>3197</v>
      </c>
      <c r="B3148" s="2">
        <v>4183209</v>
      </c>
      <c r="C3148" s="1" t="s">
        <v>41</v>
      </c>
      <c r="D3148" s="5">
        <v>63.226546644999999</v>
      </c>
      <c r="E3148" s="6">
        <v>16.890286</v>
      </c>
      <c r="F3148" s="6">
        <v>86.404385970860233</v>
      </c>
      <c r="G3148" s="5">
        <v>6.0764834034959603E-3</v>
      </c>
      <c r="H3148" s="5">
        <v>58.133710714285797</v>
      </c>
      <c r="I3148" s="5">
        <v>6.0764834034959603E-3</v>
      </c>
      <c r="J3148" s="5">
        <v>58.133710714285797</v>
      </c>
      <c r="K3148" s="5">
        <v>5.6329273945454803</v>
      </c>
      <c r="L3148" s="5">
        <v>4.4568121712821398</v>
      </c>
      <c r="M3148" s="5">
        <v>95.599928854718101</v>
      </c>
      <c r="N3148" s="5" t="s">
        <v>42</v>
      </c>
      <c r="O3148" s="5" t="s">
        <v>42</v>
      </c>
      <c r="P3148" s="5">
        <v>5.1982E-2</v>
      </c>
      <c r="Q3148" s="5">
        <v>0.58582900000000004</v>
      </c>
      <c r="R3148" s="5">
        <v>1.60389481244314</v>
      </c>
      <c r="S3148" s="1" t="s">
        <v>49</v>
      </c>
      <c r="T3148" s="7">
        <v>475066.06148348993</v>
      </c>
      <c r="U3148" s="7">
        <v>418137.36307633785</v>
      </c>
      <c r="V3148" s="7">
        <v>517861.73682678689</v>
      </c>
      <c r="W3148" s="7">
        <v>482704.14505863696</v>
      </c>
      <c r="X3148" s="7">
        <v>348114.80835551501</v>
      </c>
      <c r="Y3148" s="7">
        <v>409325.43115722481</v>
      </c>
      <c r="Z3148" s="7">
        <v>475066.06148348993</v>
      </c>
      <c r="AA3148" s="7">
        <v>503544.77373485151</v>
      </c>
      <c r="AB3148" s="5">
        <v>32.921999999999997</v>
      </c>
      <c r="AC3148" s="5">
        <v>37.262999999999998</v>
      </c>
      <c r="AD3148" s="8">
        <v>7.1870000000000003</v>
      </c>
      <c r="AE3148" s="8">
        <v>5.8010000000000002</v>
      </c>
      <c r="AF3148" s="7">
        <v>53339692</v>
      </c>
      <c r="AG3148" s="7">
        <v>53339692</v>
      </c>
      <c r="AH3148" s="7" t="s">
        <v>42</v>
      </c>
      <c r="AI3148" s="8">
        <v>4.13</v>
      </c>
      <c r="AJ3148" s="7">
        <v>25</v>
      </c>
      <c r="AK3148" s="7">
        <v>2342544</v>
      </c>
      <c r="AL3148" s="6">
        <v>2.611936</v>
      </c>
      <c r="AM3148" s="7">
        <v>22769545</v>
      </c>
      <c r="AN3148" s="5">
        <v>40.154089999999997</v>
      </c>
    </row>
    <row r="3149" spans="1:40" x14ac:dyDescent="0.3">
      <c r="A3149" s="4" t="s">
        <v>3198</v>
      </c>
      <c r="B3149" s="2">
        <v>28743844</v>
      </c>
      <c r="C3149" s="1" t="s">
        <v>54</v>
      </c>
      <c r="D3149" s="5">
        <v>205.21705746000001</v>
      </c>
      <c r="E3149" s="6">
        <v>232.42544699999999</v>
      </c>
      <c r="F3149" s="6" t="s">
        <v>42</v>
      </c>
      <c r="G3149" s="5">
        <v>-0.41399999999999998</v>
      </c>
      <c r="H3149" s="5" t="s">
        <v>799</v>
      </c>
      <c r="I3149" s="5">
        <v>-0.41399999999999998</v>
      </c>
      <c r="J3149" s="5" t="s">
        <v>799</v>
      </c>
      <c r="K3149" s="5" t="s">
        <v>799</v>
      </c>
      <c r="L3149" s="5">
        <v>35.703703699999998</v>
      </c>
      <c r="M3149" s="5" t="s">
        <v>799</v>
      </c>
      <c r="N3149" s="5" t="s">
        <v>42</v>
      </c>
      <c r="O3149" s="5" t="s">
        <v>42</v>
      </c>
      <c r="P3149" s="5">
        <v>12.403582</v>
      </c>
      <c r="Q3149" s="5" t="s">
        <v>799</v>
      </c>
      <c r="R3149" s="5">
        <v>-4.4702739999999999</v>
      </c>
      <c r="S3149" s="1" t="s">
        <v>49</v>
      </c>
      <c r="T3149" s="7">
        <v>5685.9870000000001</v>
      </c>
      <c r="U3149" s="7">
        <v>475.17500000000001</v>
      </c>
      <c r="V3149" s="10">
        <v>8.843</v>
      </c>
      <c r="W3149" s="7" t="s">
        <v>42</v>
      </c>
      <c r="X3149" s="7">
        <v>18738.575000000001</v>
      </c>
      <c r="Y3149" s="7">
        <v>14229.362999999999</v>
      </c>
      <c r="Z3149" s="7">
        <v>8773.8420000000006</v>
      </c>
      <c r="AA3149" s="7">
        <v>5685.9870000000001</v>
      </c>
      <c r="AB3149" s="8">
        <v>33.200000000000003</v>
      </c>
      <c r="AC3149" s="5">
        <v>57.066000000000003</v>
      </c>
      <c r="AD3149" s="5" t="s">
        <v>799</v>
      </c>
      <c r="AE3149" s="5">
        <v>-280.37799999999999</v>
      </c>
      <c r="AF3149" s="7">
        <v>32665362</v>
      </c>
      <c r="AG3149" s="7">
        <v>31391595</v>
      </c>
      <c r="AH3149" s="7">
        <v>27553753</v>
      </c>
      <c r="AI3149" s="8">
        <v>18.3</v>
      </c>
      <c r="AJ3149" s="7">
        <v>65</v>
      </c>
      <c r="AK3149" s="7">
        <v>7790351</v>
      </c>
      <c r="AL3149" s="6">
        <v>37.549491000000003</v>
      </c>
      <c r="AM3149" s="7">
        <v>25369253</v>
      </c>
      <c r="AN3149" s="5">
        <v>59.585590000000003</v>
      </c>
    </row>
    <row r="3150" spans="1:40" x14ac:dyDescent="0.3">
      <c r="A3150" s="4" t="s">
        <v>3199</v>
      </c>
      <c r="B3150" s="2">
        <v>4810174</v>
      </c>
      <c r="C3150" s="1" t="s">
        <v>41</v>
      </c>
      <c r="D3150" s="5">
        <v>76.48948</v>
      </c>
      <c r="E3150" s="6">
        <v>59.201479999999997</v>
      </c>
      <c r="F3150" s="6" t="s">
        <v>42</v>
      </c>
      <c r="G3150" s="5">
        <v>-2.9350000000000001</v>
      </c>
      <c r="H3150" s="5" t="s">
        <v>799</v>
      </c>
      <c r="I3150" s="5">
        <v>-2.9350000000000001</v>
      </c>
      <c r="J3150" s="5" t="s">
        <v>799</v>
      </c>
      <c r="K3150" s="5" t="s">
        <v>799</v>
      </c>
      <c r="L3150" s="5" t="s">
        <v>799</v>
      </c>
      <c r="M3150" s="5" t="s">
        <v>799</v>
      </c>
      <c r="N3150" s="5" t="s">
        <v>42</v>
      </c>
      <c r="O3150" s="5" t="s">
        <v>42</v>
      </c>
      <c r="P3150" s="5">
        <v>0.58942700000000003</v>
      </c>
      <c r="Q3150" s="5" t="s">
        <v>799</v>
      </c>
      <c r="R3150" s="5">
        <v>-0.62458999999999998</v>
      </c>
      <c r="S3150" s="1" t="s">
        <v>49</v>
      </c>
      <c r="T3150" s="7">
        <v>8573</v>
      </c>
      <c r="U3150" s="7">
        <v>63573</v>
      </c>
      <c r="V3150" s="7">
        <v>20340</v>
      </c>
      <c r="W3150" s="7" t="s">
        <v>42</v>
      </c>
      <c r="X3150" s="7">
        <v>100439</v>
      </c>
      <c r="Y3150" s="7">
        <v>62387</v>
      </c>
      <c r="Z3150" s="7">
        <v>34704</v>
      </c>
      <c r="AA3150" s="7">
        <v>8573</v>
      </c>
      <c r="AB3150" s="5" t="s">
        <v>799</v>
      </c>
      <c r="AC3150" s="5">
        <v>-79.578999999999994</v>
      </c>
      <c r="AD3150" s="5" t="s">
        <v>799</v>
      </c>
      <c r="AE3150" s="8">
        <v>-113.75</v>
      </c>
      <c r="AF3150" s="7">
        <v>5740000</v>
      </c>
      <c r="AG3150" s="7">
        <v>4904000</v>
      </c>
      <c r="AH3150" s="7">
        <v>4076880</v>
      </c>
      <c r="AI3150" s="8">
        <v>47.8</v>
      </c>
      <c r="AJ3150" s="7">
        <v>52</v>
      </c>
      <c r="AK3150" s="7">
        <v>2753133</v>
      </c>
      <c r="AL3150" s="6">
        <v>36.561605999999998</v>
      </c>
      <c r="AM3150" s="7">
        <v>4685448</v>
      </c>
      <c r="AN3150" s="5">
        <v>81.348110000000005</v>
      </c>
    </row>
    <row r="3151" spans="1:40" x14ac:dyDescent="0.3">
      <c r="A3151" s="4" t="s">
        <v>3200</v>
      </c>
      <c r="B3151" s="2">
        <v>14093833</v>
      </c>
      <c r="C3151" s="1" t="s">
        <v>41</v>
      </c>
      <c r="D3151" s="5">
        <v>41.075245189999997</v>
      </c>
      <c r="E3151" s="6">
        <v>-17.932755</v>
      </c>
      <c r="F3151" s="6" t="s">
        <v>42</v>
      </c>
      <c r="G3151" s="5">
        <v>-0.313</v>
      </c>
      <c r="H3151" s="5" t="s">
        <v>799</v>
      </c>
      <c r="I3151" s="5">
        <v>-0.313</v>
      </c>
      <c r="J3151" s="5" t="s">
        <v>799</v>
      </c>
      <c r="K3151" s="5">
        <v>0.56499575000000002</v>
      </c>
      <c r="L3151" s="5">
        <v>0.56499575000000002</v>
      </c>
      <c r="M3151" s="5" t="s">
        <v>799</v>
      </c>
      <c r="N3151" s="5" t="s">
        <v>42</v>
      </c>
      <c r="O3151" s="5" t="s">
        <v>42</v>
      </c>
      <c r="P3151" s="5" t="s">
        <v>42</v>
      </c>
      <c r="Q3151" s="5">
        <v>0.29299500000000001</v>
      </c>
      <c r="R3151" s="5">
        <v>0.29299500000000001</v>
      </c>
      <c r="S3151" s="1" t="s">
        <v>49</v>
      </c>
      <c r="T3151" s="7" t="s">
        <v>42</v>
      </c>
      <c r="U3151" s="7" t="s">
        <v>42</v>
      </c>
      <c r="V3151" s="7" t="s">
        <v>42</v>
      </c>
      <c r="W3151" s="7" t="s">
        <v>42</v>
      </c>
      <c r="X3151" s="7" t="s">
        <v>42</v>
      </c>
      <c r="Y3151" s="7" t="s">
        <v>42</v>
      </c>
      <c r="Z3151" s="7" t="s">
        <v>42</v>
      </c>
      <c r="AA3151" s="7" t="s">
        <v>42</v>
      </c>
      <c r="AB3151" s="5" t="s">
        <v>42</v>
      </c>
      <c r="AC3151" s="5" t="s">
        <v>42</v>
      </c>
      <c r="AD3151" s="5" t="s">
        <v>42</v>
      </c>
      <c r="AE3151" s="5" t="s">
        <v>42</v>
      </c>
      <c r="AF3151" s="7">
        <v>61767286</v>
      </c>
      <c r="AG3151" s="7">
        <v>61754786</v>
      </c>
      <c r="AH3151" s="7">
        <v>54812972</v>
      </c>
      <c r="AI3151" s="5">
        <v>38.270000000000003</v>
      </c>
      <c r="AJ3151" s="7">
        <v>51</v>
      </c>
      <c r="AK3151" s="7">
        <v>23640050</v>
      </c>
      <c r="AL3151" s="6">
        <v>15.720632999999999</v>
      </c>
      <c r="AM3151" s="7">
        <v>47892893</v>
      </c>
      <c r="AN3151" s="5">
        <v>77.537639999999996</v>
      </c>
    </row>
    <row r="3152" spans="1:40" x14ac:dyDescent="0.3">
      <c r="A3152" s="4" t="s">
        <v>3201</v>
      </c>
      <c r="B3152" s="2">
        <v>4392077</v>
      </c>
      <c r="C3152" s="1" t="s">
        <v>41</v>
      </c>
      <c r="D3152" s="5">
        <v>66.261357050000001</v>
      </c>
      <c r="E3152" s="6">
        <v>157.71135699999999</v>
      </c>
      <c r="F3152" s="6">
        <v>157.71135699999999</v>
      </c>
      <c r="G3152" s="5">
        <v>-0.503</v>
      </c>
      <c r="H3152" s="5" t="s">
        <v>799</v>
      </c>
      <c r="I3152" s="5">
        <v>-0.503</v>
      </c>
      <c r="J3152" s="5" t="s">
        <v>799</v>
      </c>
      <c r="K3152" s="5">
        <v>0.7691355299999999</v>
      </c>
      <c r="L3152" s="5">
        <v>0.7691355299999999</v>
      </c>
      <c r="M3152" s="5">
        <v>11.585082</v>
      </c>
      <c r="N3152" s="5" t="s">
        <v>42</v>
      </c>
      <c r="O3152" s="5" t="s">
        <v>42</v>
      </c>
      <c r="P3152" s="5">
        <v>7.9108830000000001</v>
      </c>
      <c r="Q3152" s="5" t="s">
        <v>42</v>
      </c>
      <c r="R3152" s="5">
        <v>31.599149879783599</v>
      </c>
      <c r="S3152" s="1" t="s">
        <v>49</v>
      </c>
      <c r="T3152" s="7">
        <v>20177</v>
      </c>
      <c r="U3152" s="7">
        <v>14927</v>
      </c>
      <c r="V3152" s="7">
        <v>16754</v>
      </c>
      <c r="W3152" s="7">
        <v>26446</v>
      </c>
      <c r="X3152" s="7">
        <v>19936</v>
      </c>
      <c r="Y3152" s="7">
        <v>19950</v>
      </c>
      <c r="Z3152" s="7">
        <v>19924</v>
      </c>
      <c r="AA3152" s="7">
        <v>20177</v>
      </c>
      <c r="AB3152" s="8">
        <v>100</v>
      </c>
      <c r="AC3152" s="8">
        <v>100</v>
      </c>
      <c r="AD3152" s="5" t="s">
        <v>42</v>
      </c>
      <c r="AE3152" s="5" t="s">
        <v>42</v>
      </c>
      <c r="AF3152" s="7">
        <v>2672433</v>
      </c>
      <c r="AG3152" s="7">
        <v>2676062</v>
      </c>
      <c r="AH3152" s="7">
        <v>2679812</v>
      </c>
      <c r="AI3152" s="5">
        <v>29.93</v>
      </c>
      <c r="AJ3152" s="7">
        <v>18</v>
      </c>
      <c r="AK3152" s="7">
        <v>797974</v>
      </c>
      <c r="AL3152" s="6">
        <v>19.829653</v>
      </c>
      <c r="AM3152" s="7" t="s">
        <v>42</v>
      </c>
      <c r="AN3152" s="5" t="s">
        <v>42</v>
      </c>
    </row>
    <row r="3153" spans="1:40" x14ac:dyDescent="0.3">
      <c r="A3153" s="4" t="s">
        <v>3202</v>
      </c>
      <c r="B3153" s="2">
        <v>4094643</v>
      </c>
      <c r="C3153" s="1" t="s">
        <v>54</v>
      </c>
      <c r="D3153" s="5">
        <v>57.772106000000001</v>
      </c>
      <c r="E3153" s="6">
        <v>806.09810600000003</v>
      </c>
      <c r="F3153" s="6" t="s">
        <v>42</v>
      </c>
      <c r="G3153" s="5">
        <v>-1.2410000000000001</v>
      </c>
      <c r="H3153" s="5" t="s">
        <v>799</v>
      </c>
      <c r="I3153" s="5">
        <v>-1.2410000000000001</v>
      </c>
      <c r="J3153" s="5" t="s">
        <v>799</v>
      </c>
      <c r="K3153" s="5" t="s">
        <v>799</v>
      </c>
      <c r="L3153" s="5" t="s">
        <v>799</v>
      </c>
      <c r="M3153" s="5">
        <v>14.925373</v>
      </c>
      <c r="N3153" s="5" t="s">
        <v>42</v>
      </c>
      <c r="O3153" s="5" t="s">
        <v>42</v>
      </c>
      <c r="P3153" s="5">
        <v>0.636911</v>
      </c>
      <c r="Q3153" s="5">
        <v>8.426876</v>
      </c>
      <c r="R3153" s="5">
        <v>8.426876</v>
      </c>
      <c r="S3153" s="1" t="s">
        <v>49</v>
      </c>
      <c r="T3153" s="7">
        <v>1385283</v>
      </c>
      <c r="U3153" s="7">
        <v>1639902</v>
      </c>
      <c r="V3153" s="7">
        <v>1384750</v>
      </c>
      <c r="W3153" s="7">
        <v>1100760</v>
      </c>
      <c r="X3153" s="7">
        <v>1265637</v>
      </c>
      <c r="Y3153" s="7">
        <v>1266957</v>
      </c>
      <c r="Z3153" s="7">
        <v>1320593</v>
      </c>
      <c r="AA3153" s="7">
        <v>1385283</v>
      </c>
      <c r="AB3153" s="8">
        <v>8.7159999999999993</v>
      </c>
      <c r="AC3153" s="8">
        <v>8</v>
      </c>
      <c r="AD3153" s="8">
        <v>9.31</v>
      </c>
      <c r="AE3153" s="8">
        <v>7.2969999999999997</v>
      </c>
      <c r="AF3153" s="7">
        <v>28886053</v>
      </c>
      <c r="AG3153" s="7">
        <v>28886053</v>
      </c>
      <c r="AH3153" s="7">
        <v>28091440</v>
      </c>
      <c r="AI3153" s="5">
        <v>15.99</v>
      </c>
      <c r="AJ3153" s="7">
        <v>39</v>
      </c>
      <c r="AK3153" s="7">
        <v>4617859</v>
      </c>
      <c r="AL3153" s="6">
        <v>9.2357180000000003</v>
      </c>
      <c r="AM3153" s="7">
        <v>21417189</v>
      </c>
      <c r="AN3153" s="8">
        <v>74.143699999999995</v>
      </c>
    </row>
    <row r="3154" spans="1:40" x14ac:dyDescent="0.3">
      <c r="A3154" s="4" t="s">
        <v>3203</v>
      </c>
      <c r="B3154" s="2">
        <v>9322633</v>
      </c>
      <c r="C3154" s="1" t="s">
        <v>54</v>
      </c>
      <c r="D3154" s="5">
        <v>65.019814600000004</v>
      </c>
      <c r="E3154" s="6">
        <v>108.818504</v>
      </c>
      <c r="F3154" s="6" t="s">
        <v>42</v>
      </c>
      <c r="G3154" s="5">
        <v>0.107</v>
      </c>
      <c r="H3154" s="5">
        <v>41.088082999999997</v>
      </c>
      <c r="I3154" s="5">
        <v>0.107</v>
      </c>
      <c r="J3154" s="5">
        <v>41.088082999999997</v>
      </c>
      <c r="K3154" s="5">
        <v>0.93735225</v>
      </c>
      <c r="L3154" s="5">
        <v>0.93735225</v>
      </c>
      <c r="M3154" s="5">
        <v>4.536613</v>
      </c>
      <c r="N3154" s="5" t="s">
        <v>42</v>
      </c>
      <c r="O3154" s="5" t="s">
        <v>42</v>
      </c>
      <c r="P3154" s="5">
        <v>20.255040999999999</v>
      </c>
      <c r="Q3154" s="5" t="s">
        <v>42</v>
      </c>
      <c r="R3154" s="5" t="s">
        <v>42</v>
      </c>
      <c r="S3154" s="1" t="s">
        <v>82</v>
      </c>
      <c r="T3154" s="7">
        <v>5498.26</v>
      </c>
      <c r="U3154" s="7">
        <v>5095.067</v>
      </c>
      <c r="V3154" s="7">
        <v>5462.2569999999996</v>
      </c>
      <c r="W3154" s="7">
        <v>5936.2929999999997</v>
      </c>
      <c r="X3154" s="7">
        <v>5372.4160000000002</v>
      </c>
      <c r="Y3154" s="7">
        <v>5435.3379999999997</v>
      </c>
      <c r="Z3154" s="7">
        <v>5498.26</v>
      </c>
      <c r="AA3154" s="7">
        <v>5388.2610000000004</v>
      </c>
      <c r="AB3154" s="8">
        <v>100</v>
      </c>
      <c r="AC3154" s="8">
        <v>100</v>
      </c>
      <c r="AD3154" s="5" t="s">
        <v>42</v>
      </c>
      <c r="AE3154" s="5" t="s">
        <v>42</v>
      </c>
      <c r="AF3154" s="7">
        <v>8199220</v>
      </c>
      <c r="AG3154" s="7">
        <v>8199220</v>
      </c>
      <c r="AH3154" s="7">
        <v>9110245</v>
      </c>
      <c r="AI3154" s="5">
        <v>32.26</v>
      </c>
      <c r="AJ3154" s="7">
        <v>37</v>
      </c>
      <c r="AK3154" s="7">
        <v>2644853</v>
      </c>
      <c r="AL3154" s="6">
        <v>20.973683999999999</v>
      </c>
      <c r="AM3154" s="7" t="s">
        <v>42</v>
      </c>
      <c r="AN3154" s="5" t="s">
        <v>42</v>
      </c>
    </row>
    <row r="3155" spans="1:40" x14ac:dyDescent="0.3">
      <c r="A3155" s="4" t="s">
        <v>3204</v>
      </c>
      <c r="B3155" s="2">
        <v>4979569</v>
      </c>
      <c r="C3155" s="1" t="s">
        <v>54</v>
      </c>
      <c r="D3155" s="5">
        <v>58.38</v>
      </c>
      <c r="E3155" s="6">
        <v>56.771769999999997</v>
      </c>
      <c r="F3155" s="6" t="s">
        <v>42</v>
      </c>
      <c r="G3155" s="5">
        <v>0.254</v>
      </c>
      <c r="H3155" s="5">
        <v>8.6106189999999998</v>
      </c>
      <c r="I3155" s="5">
        <v>0.254</v>
      </c>
      <c r="J3155" s="5">
        <v>8.6106189999999998</v>
      </c>
      <c r="K3155" s="5">
        <v>23.559322029999997</v>
      </c>
      <c r="L3155" s="5">
        <v>23.559322029999997</v>
      </c>
      <c r="M3155" s="5" t="s">
        <v>42</v>
      </c>
      <c r="N3155" s="5" t="s">
        <v>42</v>
      </c>
      <c r="O3155" s="5" t="s">
        <v>42</v>
      </c>
      <c r="P3155" s="5">
        <v>7.3623120000000002</v>
      </c>
      <c r="Q3155" s="5" t="s">
        <v>42</v>
      </c>
      <c r="R3155" s="5" t="s">
        <v>42</v>
      </c>
      <c r="S3155" s="1" t="s">
        <v>49</v>
      </c>
      <c r="T3155" s="7">
        <v>12364.073</v>
      </c>
      <c r="U3155" s="7">
        <v>12509.191000000001</v>
      </c>
      <c r="V3155" s="7">
        <v>7438.6189999999997</v>
      </c>
      <c r="W3155" s="7">
        <v>5314.1130000000003</v>
      </c>
      <c r="X3155" s="7">
        <v>7711.1329999999998</v>
      </c>
      <c r="Y3155" s="7">
        <v>8691.7209999999995</v>
      </c>
      <c r="Z3155" s="7">
        <v>10291.745000000001</v>
      </c>
      <c r="AA3155" s="7">
        <v>12364.073</v>
      </c>
      <c r="AB3155" s="8">
        <v>100</v>
      </c>
      <c r="AC3155" s="8">
        <v>100</v>
      </c>
      <c r="AD3155" s="5" t="s">
        <v>42</v>
      </c>
      <c r="AE3155" s="5" t="s">
        <v>42</v>
      </c>
      <c r="AF3155" s="7">
        <v>6000000</v>
      </c>
      <c r="AG3155" s="7">
        <v>6000000</v>
      </c>
      <c r="AH3155" s="7">
        <v>6000000</v>
      </c>
      <c r="AI3155" s="5">
        <v>2.86</v>
      </c>
      <c r="AJ3155" s="7">
        <v>20</v>
      </c>
      <c r="AK3155" s="7">
        <v>171550</v>
      </c>
      <c r="AL3155" s="6">
        <v>1.669181</v>
      </c>
      <c r="AM3155" s="7" t="s">
        <v>42</v>
      </c>
      <c r="AN3155" s="5" t="s">
        <v>42</v>
      </c>
    </row>
    <row r="3156" spans="1:40" x14ac:dyDescent="0.3">
      <c r="A3156" s="4" t="s">
        <v>3205</v>
      </c>
      <c r="B3156" s="2">
        <v>4911200</v>
      </c>
      <c r="C3156" s="1" t="s">
        <v>54</v>
      </c>
      <c r="D3156" s="5">
        <v>72.842948199999995</v>
      </c>
      <c r="E3156" s="6">
        <v>69.451948000000002</v>
      </c>
      <c r="F3156" s="6" t="s">
        <v>42</v>
      </c>
      <c r="G3156" s="5">
        <v>-0.45100000000000001</v>
      </c>
      <c r="H3156" s="5" t="s">
        <v>799</v>
      </c>
      <c r="I3156" s="5">
        <v>-0.45100000000000001</v>
      </c>
      <c r="J3156" s="5" t="s">
        <v>799</v>
      </c>
      <c r="K3156" s="5">
        <v>1.1762319999999999</v>
      </c>
      <c r="L3156" s="5">
        <v>1.1448874899999999</v>
      </c>
      <c r="M3156" s="5" t="s">
        <v>799</v>
      </c>
      <c r="N3156" s="5" t="s">
        <v>42</v>
      </c>
      <c r="O3156" s="5" t="s">
        <v>42</v>
      </c>
      <c r="P3156" s="5">
        <v>0.31262600000000001</v>
      </c>
      <c r="Q3156" s="5" t="s">
        <v>799</v>
      </c>
      <c r="R3156" s="5">
        <v>-18.5502</v>
      </c>
      <c r="S3156" s="1" t="s">
        <v>152</v>
      </c>
      <c r="T3156" s="7">
        <v>225333</v>
      </c>
      <c r="U3156" s="7">
        <v>234934</v>
      </c>
      <c r="V3156" s="7">
        <v>294839</v>
      </c>
      <c r="W3156" s="7">
        <v>299720</v>
      </c>
      <c r="X3156" s="7">
        <v>222157</v>
      </c>
      <c r="Y3156" s="7">
        <v>225208</v>
      </c>
      <c r="Z3156" s="7">
        <v>225333</v>
      </c>
      <c r="AA3156" s="7">
        <v>237230</v>
      </c>
      <c r="AB3156" s="8">
        <v>12.398999999999999</v>
      </c>
      <c r="AC3156" s="8">
        <v>10.79</v>
      </c>
      <c r="AD3156" s="5">
        <v>-1.669</v>
      </c>
      <c r="AE3156" s="5">
        <v>-3.0059999999999998</v>
      </c>
      <c r="AF3156" s="7">
        <v>12559129</v>
      </c>
      <c r="AG3156" s="7">
        <v>12469903</v>
      </c>
      <c r="AH3156" s="7">
        <v>12469903</v>
      </c>
      <c r="AI3156" s="5">
        <v>46.33</v>
      </c>
      <c r="AJ3156" s="7">
        <v>40</v>
      </c>
      <c r="AK3156" s="7">
        <v>5818337</v>
      </c>
      <c r="AL3156" s="6">
        <v>33.746353999999997</v>
      </c>
      <c r="AM3156" s="7">
        <v>9244170</v>
      </c>
      <c r="AN3156" s="5">
        <v>73.605180000000004</v>
      </c>
    </row>
    <row r="3157" spans="1:40" x14ac:dyDescent="0.3">
      <c r="A3157" s="4" t="s">
        <v>3206</v>
      </c>
      <c r="B3157" s="2">
        <v>10882842</v>
      </c>
      <c r="C3157" s="1" t="s">
        <v>54</v>
      </c>
      <c r="D3157" s="5">
        <v>65.153053900000003</v>
      </c>
      <c r="E3157" s="6" t="s">
        <v>42</v>
      </c>
      <c r="F3157" s="6">
        <v>1289.4956621953063</v>
      </c>
      <c r="G3157" s="5">
        <v>5.5240758213599639E-2</v>
      </c>
      <c r="H3157" s="5">
        <v>3.9584600000000001</v>
      </c>
      <c r="I3157" s="5">
        <v>5.5240758213599639E-2</v>
      </c>
      <c r="J3157" s="5">
        <v>3.9584600000000001</v>
      </c>
      <c r="K3157" s="5">
        <v>0.11673834</v>
      </c>
      <c r="L3157" s="5">
        <v>0.11665154</v>
      </c>
      <c r="M3157" s="5">
        <v>10.911965920263199</v>
      </c>
      <c r="N3157" s="5" t="s">
        <v>42</v>
      </c>
      <c r="O3157" s="5" t="s">
        <v>42</v>
      </c>
      <c r="P3157" s="5" t="s">
        <v>42</v>
      </c>
      <c r="Q3157" s="5" t="s">
        <v>42</v>
      </c>
      <c r="R3157" s="5">
        <v>10.1157756855223</v>
      </c>
      <c r="S3157" s="1" t="s">
        <v>49</v>
      </c>
      <c r="T3157" s="7">
        <v>119351.10594480678</v>
      </c>
      <c r="U3157" s="7">
        <v>103551.01869225432</v>
      </c>
      <c r="V3157" s="7">
        <v>137536.22926176808</v>
      </c>
      <c r="W3157" s="7">
        <v>147550.92018823832</v>
      </c>
      <c r="X3157" s="7">
        <v>110482.14999037252</v>
      </c>
      <c r="Y3157" s="7">
        <v>113422.68701484348</v>
      </c>
      <c r="Z3157" s="7">
        <v>119351.10594480678</v>
      </c>
      <c r="AA3157" s="7">
        <v>100493.14668231725</v>
      </c>
      <c r="AB3157" s="5">
        <v>59.328000000000003</v>
      </c>
      <c r="AC3157" s="5">
        <v>57.747999999999998</v>
      </c>
      <c r="AD3157" s="5" t="s">
        <v>42</v>
      </c>
      <c r="AE3157" s="5" t="s">
        <v>42</v>
      </c>
      <c r="AF3157" s="7">
        <v>68582162</v>
      </c>
      <c r="AG3157" s="7">
        <v>68582162</v>
      </c>
      <c r="AH3157" s="7">
        <v>68582162</v>
      </c>
      <c r="AI3157" s="5">
        <v>8.67</v>
      </c>
      <c r="AJ3157" s="7">
        <v>27</v>
      </c>
      <c r="AK3157" s="7">
        <v>5943879</v>
      </c>
      <c r="AL3157" s="6">
        <v>5.6466849999999997</v>
      </c>
      <c r="AM3157" s="7">
        <v>46111949</v>
      </c>
      <c r="AN3157" s="5">
        <v>67.236069999999998</v>
      </c>
    </row>
    <row r="3158" spans="1:40" x14ac:dyDescent="0.3">
      <c r="A3158" s="4" t="s">
        <v>3207</v>
      </c>
      <c r="B3158" s="2">
        <v>4566317</v>
      </c>
      <c r="C3158" s="1" t="s">
        <v>54</v>
      </c>
      <c r="D3158" s="5">
        <v>121.80511904559999</v>
      </c>
      <c r="E3158" s="6">
        <v>644.83311900000001</v>
      </c>
      <c r="F3158" s="6" t="s">
        <v>42</v>
      </c>
      <c r="G3158" s="5">
        <v>-0.91200000000000003</v>
      </c>
      <c r="H3158" s="5" t="s">
        <v>799</v>
      </c>
      <c r="I3158" s="5">
        <v>-0.91200000000000003</v>
      </c>
      <c r="J3158" s="5" t="s">
        <v>799</v>
      </c>
      <c r="K3158" s="5" t="s">
        <v>799</v>
      </c>
      <c r="L3158" s="5" t="s">
        <v>799</v>
      </c>
      <c r="M3158" s="5" t="s">
        <v>799</v>
      </c>
      <c r="N3158" s="5" t="s">
        <v>42</v>
      </c>
      <c r="O3158" s="5" t="s">
        <v>42</v>
      </c>
      <c r="P3158" s="5">
        <v>2.51708</v>
      </c>
      <c r="Q3158" s="5" t="s">
        <v>799</v>
      </c>
      <c r="R3158" s="5">
        <v>-4.9799059999999997</v>
      </c>
      <c r="S3158" s="1" t="s">
        <v>49</v>
      </c>
      <c r="T3158" s="7">
        <v>461515</v>
      </c>
      <c r="U3158" s="7">
        <v>362980</v>
      </c>
      <c r="V3158" s="7">
        <v>127371</v>
      </c>
      <c r="W3158" s="7">
        <v>36307</v>
      </c>
      <c r="X3158" s="7">
        <v>256183</v>
      </c>
      <c r="Y3158" s="7">
        <v>360632</v>
      </c>
      <c r="Z3158" s="7">
        <v>419579</v>
      </c>
      <c r="AA3158" s="7">
        <v>461515</v>
      </c>
      <c r="AB3158" s="8">
        <v>1.8089999999999999</v>
      </c>
      <c r="AC3158" s="8">
        <v>2.016</v>
      </c>
      <c r="AD3158" s="5">
        <v>-29.716000000000001</v>
      </c>
      <c r="AE3158" s="5">
        <v>-52.594000000000001</v>
      </c>
      <c r="AF3158" s="7">
        <v>162714738</v>
      </c>
      <c r="AG3158" s="7">
        <v>162587526</v>
      </c>
      <c r="AH3158" s="7">
        <v>155883088</v>
      </c>
      <c r="AI3158" s="5">
        <v>40.07</v>
      </c>
      <c r="AJ3158" s="7">
        <v>201</v>
      </c>
      <c r="AK3158" s="7">
        <v>65217818</v>
      </c>
      <c r="AL3158" s="6">
        <v>48.809013999999998</v>
      </c>
      <c r="AM3158" s="7">
        <v>155888830</v>
      </c>
      <c r="AN3158" s="5">
        <v>95.781850000000006</v>
      </c>
    </row>
    <row r="3159" spans="1:40" x14ac:dyDescent="0.3">
      <c r="A3159" s="4" t="s">
        <v>3208</v>
      </c>
      <c r="B3159" s="2">
        <v>6582178</v>
      </c>
      <c r="C3159" s="1" t="s">
        <v>41</v>
      </c>
      <c r="D3159" s="5">
        <v>56.875164599999998</v>
      </c>
      <c r="E3159" s="6">
        <v>37.501164000000003</v>
      </c>
      <c r="F3159" s="6" t="s">
        <v>42</v>
      </c>
      <c r="G3159" s="5">
        <v>-2.681</v>
      </c>
      <c r="H3159" s="5" t="s">
        <v>799</v>
      </c>
      <c r="I3159" s="5">
        <v>-2.681</v>
      </c>
      <c r="J3159" s="5" t="s">
        <v>799</v>
      </c>
      <c r="K3159" s="5">
        <v>0.44664549000000003</v>
      </c>
      <c r="L3159" s="5">
        <v>0.44647861</v>
      </c>
      <c r="M3159" s="5" t="s">
        <v>799</v>
      </c>
      <c r="N3159" s="5" t="s">
        <v>42</v>
      </c>
      <c r="O3159" s="5" t="s">
        <v>42</v>
      </c>
      <c r="P3159" s="5">
        <v>0.18213699999999999</v>
      </c>
      <c r="Q3159" s="5" t="s">
        <v>799</v>
      </c>
      <c r="R3159" s="5">
        <v>-0.56330899999999995</v>
      </c>
      <c r="S3159" s="1" t="s">
        <v>49</v>
      </c>
      <c r="T3159" s="7">
        <v>254065</v>
      </c>
      <c r="U3159" s="7">
        <v>297766</v>
      </c>
      <c r="V3159" s="7">
        <v>277472</v>
      </c>
      <c r="W3159" s="7">
        <v>219296</v>
      </c>
      <c r="X3159" s="7">
        <v>205895</v>
      </c>
      <c r="Y3159" s="7">
        <v>220142</v>
      </c>
      <c r="Z3159" s="7">
        <v>239040</v>
      </c>
      <c r="AA3159" s="7">
        <v>254065</v>
      </c>
      <c r="AB3159" s="5">
        <v>41.026000000000003</v>
      </c>
      <c r="AC3159" s="5">
        <v>44.177999999999997</v>
      </c>
      <c r="AD3159" s="5">
        <v>-38.512999999999998</v>
      </c>
      <c r="AE3159" s="5">
        <v>-40.267000000000003</v>
      </c>
      <c r="AF3159" s="7">
        <v>7930025</v>
      </c>
      <c r="AG3159" s="7">
        <v>7883269</v>
      </c>
      <c r="AH3159" s="7">
        <v>7627354</v>
      </c>
      <c r="AI3159" s="5">
        <v>16.13</v>
      </c>
      <c r="AJ3159" s="7">
        <v>62</v>
      </c>
      <c r="AK3159" s="7">
        <v>1279456</v>
      </c>
      <c r="AL3159" s="6">
        <v>9.1736989999999992</v>
      </c>
      <c r="AM3159" s="7">
        <v>5332865</v>
      </c>
      <c r="AN3159" s="5">
        <v>67.229069999999993</v>
      </c>
    </row>
    <row r="3160" spans="1:40" x14ac:dyDescent="0.3">
      <c r="A3160" s="4" t="s">
        <v>3209</v>
      </c>
      <c r="B3160" s="2">
        <v>5721230</v>
      </c>
      <c r="C3160" s="1" t="s">
        <v>54</v>
      </c>
      <c r="D3160" s="5">
        <v>58.291537980000001</v>
      </c>
      <c r="E3160" s="6">
        <v>99.668537000000001</v>
      </c>
      <c r="F3160" s="6" t="s">
        <v>42</v>
      </c>
      <c r="G3160" s="5">
        <v>-4.1000000000000002E-2</v>
      </c>
      <c r="H3160" s="5">
        <v>63.290598000000003</v>
      </c>
      <c r="I3160" s="5">
        <v>-4.1000000000000002E-2</v>
      </c>
      <c r="J3160" s="5">
        <v>63.290598000000003</v>
      </c>
      <c r="K3160" s="5">
        <v>0.84301001999999992</v>
      </c>
      <c r="L3160" s="5">
        <v>0.84301001999999992</v>
      </c>
      <c r="M3160" s="5" t="s">
        <v>42</v>
      </c>
      <c r="N3160" s="5" t="s">
        <v>42</v>
      </c>
      <c r="O3160" s="5" t="s">
        <v>42</v>
      </c>
      <c r="P3160" s="5">
        <v>22.133807999999998</v>
      </c>
      <c r="Q3160" s="5" t="s">
        <v>42</v>
      </c>
      <c r="R3160" s="5" t="s">
        <v>42</v>
      </c>
      <c r="S3160" s="1" t="s">
        <v>49</v>
      </c>
      <c r="T3160" s="7">
        <v>4521</v>
      </c>
      <c r="U3160" s="7">
        <v>4887</v>
      </c>
      <c r="V3160" s="7">
        <v>5381</v>
      </c>
      <c r="W3160" s="7">
        <v>6135</v>
      </c>
      <c r="X3160" s="7">
        <v>4503</v>
      </c>
      <c r="Y3160" s="7">
        <v>4512</v>
      </c>
      <c r="Z3160" s="7">
        <v>4521</v>
      </c>
      <c r="AA3160" s="7">
        <v>4611</v>
      </c>
      <c r="AB3160" s="8">
        <v>100</v>
      </c>
      <c r="AC3160" s="8">
        <v>100</v>
      </c>
      <c r="AD3160" s="5" t="s">
        <v>42</v>
      </c>
      <c r="AE3160" s="5" t="s">
        <v>42</v>
      </c>
      <c r="AF3160" s="7">
        <v>7868000</v>
      </c>
      <c r="AG3160" s="7">
        <v>7868000</v>
      </c>
      <c r="AH3160" s="7">
        <v>7868000</v>
      </c>
      <c r="AI3160" s="5">
        <v>77.47</v>
      </c>
      <c r="AJ3160" s="7">
        <v>31</v>
      </c>
      <c r="AK3160" s="7">
        <v>6095688</v>
      </c>
      <c r="AL3160" s="6">
        <v>45.138568999999997</v>
      </c>
      <c r="AM3160" s="7" t="s">
        <v>42</v>
      </c>
      <c r="AN3160" s="5" t="s">
        <v>42</v>
      </c>
    </row>
    <row r="3161" spans="1:40" x14ac:dyDescent="0.3">
      <c r="A3161" s="4" t="s">
        <v>3210</v>
      </c>
      <c r="B3161" s="2">
        <v>25283066</v>
      </c>
      <c r="C3161" s="1" t="s">
        <v>54</v>
      </c>
      <c r="D3161" s="5">
        <v>93.205429910000007</v>
      </c>
      <c r="E3161" s="6">
        <v>186.66542899999999</v>
      </c>
      <c r="F3161" s="6" t="s">
        <v>42</v>
      </c>
      <c r="G3161" s="5">
        <v>-0.94199999999999995</v>
      </c>
      <c r="H3161" s="5" t="s">
        <v>799</v>
      </c>
      <c r="I3161" s="5">
        <v>-0.94199999999999995</v>
      </c>
      <c r="J3161" s="5" t="s">
        <v>799</v>
      </c>
      <c r="K3161" s="5" t="s">
        <v>799</v>
      </c>
      <c r="L3161" s="5" t="s">
        <v>799</v>
      </c>
      <c r="M3161" s="5" t="s">
        <v>799</v>
      </c>
      <c r="N3161" s="5" t="s">
        <v>42</v>
      </c>
      <c r="O3161" s="5" t="s">
        <v>42</v>
      </c>
      <c r="P3161" s="5">
        <v>1.5790729999999999</v>
      </c>
      <c r="Q3161" s="5" t="s">
        <v>799</v>
      </c>
      <c r="R3161" s="5">
        <v>-1.9236070000000001</v>
      </c>
      <c r="S3161" s="1" t="s">
        <v>49</v>
      </c>
      <c r="T3161" s="7">
        <v>60505</v>
      </c>
      <c r="U3161" s="7">
        <v>20274</v>
      </c>
      <c r="V3161" s="7">
        <v>11798</v>
      </c>
      <c r="W3161" s="7">
        <v>7500</v>
      </c>
      <c r="X3161" s="7">
        <v>118212</v>
      </c>
      <c r="Y3161" s="7">
        <v>111793</v>
      </c>
      <c r="Z3161" s="7">
        <v>85622</v>
      </c>
      <c r="AA3161" s="7">
        <v>60505</v>
      </c>
      <c r="AB3161" s="5">
        <v>-2.335</v>
      </c>
      <c r="AC3161" s="8">
        <v>5.8280000000000003</v>
      </c>
      <c r="AD3161" s="8">
        <v>-219.75</v>
      </c>
      <c r="AE3161" s="8">
        <v>-92.05</v>
      </c>
      <c r="AF3161" s="7">
        <v>13489712</v>
      </c>
      <c r="AG3161" s="7">
        <v>12432775</v>
      </c>
      <c r="AH3161" s="7">
        <v>10498139</v>
      </c>
      <c r="AI3161" s="5">
        <v>12.81</v>
      </c>
      <c r="AJ3161" s="7">
        <v>22</v>
      </c>
      <c r="AK3161" s="7">
        <v>1986148</v>
      </c>
      <c r="AL3161" s="6">
        <v>11.936749000000001</v>
      </c>
      <c r="AM3161" s="7">
        <v>9999284</v>
      </c>
      <c r="AN3161" s="5">
        <v>64.476609999999994</v>
      </c>
    </row>
    <row r="3162" spans="1:40" x14ac:dyDescent="0.3">
      <c r="A3162" s="4" t="s">
        <v>3211</v>
      </c>
      <c r="B3162" s="2">
        <v>5260072</v>
      </c>
      <c r="C3162" s="1" t="s">
        <v>41</v>
      </c>
      <c r="D3162" s="5">
        <v>55.608528300000003</v>
      </c>
      <c r="E3162" s="6">
        <v>-16.059472</v>
      </c>
      <c r="F3162" s="6" t="s">
        <v>42</v>
      </c>
      <c r="G3162" s="5">
        <v>-0.317</v>
      </c>
      <c r="H3162" s="5">
        <v>15.692308000000001</v>
      </c>
      <c r="I3162" s="5">
        <v>-0.317</v>
      </c>
      <c r="J3162" s="5">
        <v>15.692308000000001</v>
      </c>
      <c r="K3162" s="5">
        <v>0.84577113999999998</v>
      </c>
      <c r="L3162" s="5">
        <v>0.84577113999999998</v>
      </c>
      <c r="M3162" s="5" t="s">
        <v>799</v>
      </c>
      <c r="N3162" s="5" t="s">
        <v>42</v>
      </c>
      <c r="O3162" s="5" t="s">
        <v>42</v>
      </c>
      <c r="P3162" s="5" t="s">
        <v>799</v>
      </c>
      <c r="Q3162" s="5" t="s">
        <v>799</v>
      </c>
      <c r="R3162" s="5">
        <v>-32.231755</v>
      </c>
      <c r="S3162" s="1" t="s">
        <v>49</v>
      </c>
      <c r="T3162" s="7">
        <v>103781</v>
      </c>
      <c r="U3162" s="7">
        <v>53509</v>
      </c>
      <c r="V3162" s="7">
        <v>18256</v>
      </c>
      <c r="W3162" s="7">
        <v>9330</v>
      </c>
      <c r="X3162" s="7">
        <v>106455</v>
      </c>
      <c r="Y3162" s="7">
        <v>118459</v>
      </c>
      <c r="Z3162" s="7">
        <v>110979</v>
      </c>
      <c r="AA3162" s="7">
        <v>103781</v>
      </c>
      <c r="AB3162" s="5">
        <v>50.433999999999997</v>
      </c>
      <c r="AC3162" s="5">
        <v>51.569000000000003</v>
      </c>
      <c r="AD3162" s="5">
        <v>26.164999999999999</v>
      </c>
      <c r="AE3162" s="5">
        <v>-0.999</v>
      </c>
      <c r="AF3162" s="7">
        <v>54314415</v>
      </c>
      <c r="AG3162" s="7">
        <v>54009139</v>
      </c>
      <c r="AH3162" s="7">
        <v>52999317</v>
      </c>
      <c r="AI3162" s="5">
        <v>15.72</v>
      </c>
      <c r="AJ3162" s="7">
        <v>51</v>
      </c>
      <c r="AK3162" s="7">
        <v>8571164</v>
      </c>
      <c r="AL3162" s="6">
        <v>8.7425870000000003</v>
      </c>
      <c r="AM3162" s="7">
        <v>40900012</v>
      </c>
      <c r="AN3162" s="5">
        <v>75.020889999999994</v>
      </c>
    </row>
    <row r="3163" spans="1:40" x14ac:dyDescent="0.3">
      <c r="A3163" s="4" t="s">
        <v>3212</v>
      </c>
      <c r="B3163" s="2">
        <v>4996548</v>
      </c>
      <c r="C3163" s="1" t="s">
        <v>54</v>
      </c>
      <c r="D3163" s="5">
        <v>61.624232669999998</v>
      </c>
      <c r="E3163" s="6">
        <v>115.665232</v>
      </c>
      <c r="F3163" s="6" t="s">
        <v>42</v>
      </c>
      <c r="G3163" s="5">
        <v>-7.3999999999999996E-2</v>
      </c>
      <c r="H3163" s="5" t="s">
        <v>42</v>
      </c>
      <c r="I3163" s="5">
        <v>-7.3999999999999996E-2</v>
      </c>
      <c r="J3163" s="5" t="s">
        <v>42</v>
      </c>
      <c r="K3163" s="5" t="s">
        <v>799</v>
      </c>
      <c r="L3163" s="5">
        <v>0.74177282</v>
      </c>
      <c r="M3163" s="5">
        <v>2.4690810000000001</v>
      </c>
      <c r="N3163" s="5" t="s">
        <v>42</v>
      </c>
      <c r="O3163" s="5" t="s">
        <v>42</v>
      </c>
      <c r="P3163" s="5">
        <v>0.410661</v>
      </c>
      <c r="Q3163" s="5">
        <v>7.7931030000000003</v>
      </c>
      <c r="R3163" s="5">
        <v>7.7931030000000003</v>
      </c>
      <c r="S3163" s="1" t="s">
        <v>49</v>
      </c>
      <c r="T3163" s="7">
        <v>313167</v>
      </c>
      <c r="U3163" s="7">
        <v>298422</v>
      </c>
      <c r="V3163" s="7">
        <v>239027</v>
      </c>
      <c r="W3163" s="7">
        <v>207125.48</v>
      </c>
      <c r="X3163" s="7">
        <v>281656</v>
      </c>
      <c r="Y3163" s="7">
        <v>293954</v>
      </c>
      <c r="Z3163" s="7">
        <v>306616</v>
      </c>
      <c r="AA3163" s="7">
        <v>313167</v>
      </c>
      <c r="AB3163" s="5">
        <v>35.695</v>
      </c>
      <c r="AC3163" s="8">
        <v>34.384</v>
      </c>
      <c r="AD3163" s="8">
        <v>7.7060000000000004</v>
      </c>
      <c r="AE3163" s="8">
        <v>4.2939999999999996</v>
      </c>
      <c r="AF3163" s="7">
        <v>11006696</v>
      </c>
      <c r="AG3163" s="7">
        <v>10956137</v>
      </c>
      <c r="AH3163" s="7">
        <v>10864506</v>
      </c>
      <c r="AI3163" s="5">
        <v>30.66</v>
      </c>
      <c r="AJ3163" s="7">
        <v>52</v>
      </c>
      <c r="AK3163" s="7">
        <v>3380391</v>
      </c>
      <c r="AL3163" s="6">
        <v>18.896384999999999</v>
      </c>
      <c r="AM3163" s="7">
        <v>10106046</v>
      </c>
      <c r="AN3163" s="5">
        <v>91.673019999999994</v>
      </c>
    </row>
    <row r="3164" spans="1:40" x14ac:dyDescent="0.3">
      <c r="A3164" s="4" t="s">
        <v>3213</v>
      </c>
      <c r="B3164" s="2">
        <v>4912139</v>
      </c>
      <c r="C3164" s="1" t="s">
        <v>54</v>
      </c>
      <c r="D3164" s="5">
        <v>72.983393280000001</v>
      </c>
      <c r="E3164" s="6">
        <v>95.827393000000001</v>
      </c>
      <c r="F3164" s="6" t="s">
        <v>42</v>
      </c>
      <c r="G3164" s="5">
        <v>-0.79100000000000004</v>
      </c>
      <c r="H3164" s="5" t="s">
        <v>799</v>
      </c>
      <c r="I3164" s="5">
        <v>-0.79100000000000004</v>
      </c>
      <c r="J3164" s="5" t="s">
        <v>799</v>
      </c>
      <c r="K3164" s="5">
        <v>0.41212386000000001</v>
      </c>
      <c r="L3164" s="5">
        <v>0.41212386000000001</v>
      </c>
      <c r="M3164" s="5" t="s">
        <v>799</v>
      </c>
      <c r="N3164" s="5" t="s">
        <v>42</v>
      </c>
      <c r="O3164" s="5" t="s">
        <v>42</v>
      </c>
      <c r="P3164" s="5">
        <v>0.14371700000000001</v>
      </c>
      <c r="Q3164" s="5">
        <v>1.863585</v>
      </c>
      <c r="R3164" s="5">
        <v>1.863585</v>
      </c>
      <c r="S3164" s="1" t="s">
        <v>45</v>
      </c>
      <c r="T3164" s="7">
        <v>708059</v>
      </c>
      <c r="U3164" s="7">
        <v>759260</v>
      </c>
      <c r="V3164" s="7">
        <v>769271</v>
      </c>
      <c r="W3164" s="7">
        <v>575111</v>
      </c>
      <c r="X3164" s="7">
        <v>666779</v>
      </c>
      <c r="Y3164" s="7">
        <v>678865</v>
      </c>
      <c r="Z3164" s="7">
        <v>693108</v>
      </c>
      <c r="AA3164" s="7">
        <v>708059</v>
      </c>
      <c r="AB3164" s="5">
        <v>34.423999999999999</v>
      </c>
      <c r="AC3164" s="5">
        <v>33.503999999999998</v>
      </c>
      <c r="AD3164" s="5">
        <v>-1.454</v>
      </c>
      <c r="AE3164" s="5">
        <v>-2.6680000000000001</v>
      </c>
      <c r="AF3164" s="7">
        <v>19307776</v>
      </c>
      <c r="AG3164" s="7">
        <v>19308500</v>
      </c>
      <c r="AH3164" s="7">
        <v>19438172</v>
      </c>
      <c r="AI3164" s="8">
        <v>41.6</v>
      </c>
      <c r="AJ3164" s="7">
        <v>77</v>
      </c>
      <c r="AK3164" s="7">
        <v>8032392</v>
      </c>
      <c r="AL3164" s="6">
        <v>30.362441</v>
      </c>
      <c r="AM3164" s="7">
        <v>15513433</v>
      </c>
      <c r="AN3164" s="5">
        <v>80.348110000000005</v>
      </c>
    </row>
    <row r="3165" spans="1:40" x14ac:dyDescent="0.3">
      <c r="A3165" s="4" t="s">
        <v>3214</v>
      </c>
      <c r="B3165" s="2">
        <v>5288685</v>
      </c>
      <c r="C3165" s="1" t="s">
        <v>41</v>
      </c>
      <c r="D3165" s="5">
        <v>76.17096205</v>
      </c>
      <c r="E3165" s="6">
        <v>100.247962</v>
      </c>
      <c r="F3165" s="6" t="s">
        <v>42</v>
      </c>
      <c r="G3165" s="8">
        <v>2.1019999999999999</v>
      </c>
      <c r="H3165" s="5" t="s">
        <v>799</v>
      </c>
      <c r="I3165" s="8">
        <v>2.1019999999999999</v>
      </c>
      <c r="J3165" s="5" t="s">
        <v>799</v>
      </c>
      <c r="K3165" s="5" t="s">
        <v>799</v>
      </c>
      <c r="L3165" s="5">
        <v>0.75793093</v>
      </c>
      <c r="M3165" s="5" t="s">
        <v>799</v>
      </c>
      <c r="N3165" s="5" t="s">
        <v>42</v>
      </c>
      <c r="O3165" s="5" t="s">
        <v>42</v>
      </c>
      <c r="P3165" s="5">
        <v>0.105531</v>
      </c>
      <c r="Q3165" s="5" t="s">
        <v>799</v>
      </c>
      <c r="R3165" s="5">
        <v>-10.183144</v>
      </c>
      <c r="S3165" s="1" t="s">
        <v>49</v>
      </c>
      <c r="T3165" s="7">
        <v>1117950</v>
      </c>
      <c r="U3165" s="7">
        <v>1187950</v>
      </c>
      <c r="V3165" s="7">
        <v>889058</v>
      </c>
      <c r="W3165" s="7">
        <v>491760</v>
      </c>
      <c r="X3165" s="7">
        <v>949936</v>
      </c>
      <c r="Y3165" s="7">
        <v>1014965</v>
      </c>
      <c r="Z3165" s="7">
        <v>1070568</v>
      </c>
      <c r="AA3165" s="7">
        <v>1117950</v>
      </c>
      <c r="AB3165" s="5">
        <v>53.576999999999998</v>
      </c>
      <c r="AC3165" s="5">
        <v>52.207999999999998</v>
      </c>
      <c r="AD3165" s="5">
        <v>0.71299999999999997</v>
      </c>
      <c r="AE3165" s="5">
        <v>-3.2810000000000001</v>
      </c>
      <c r="AF3165" s="7">
        <v>15822273</v>
      </c>
      <c r="AG3165" s="7">
        <v>15547082</v>
      </c>
      <c r="AH3165" s="7">
        <v>12553800</v>
      </c>
      <c r="AI3165" s="8">
        <v>30.9</v>
      </c>
      <c r="AJ3165" s="7">
        <v>66</v>
      </c>
      <c r="AK3165" s="7">
        <v>4853153</v>
      </c>
      <c r="AL3165" s="6">
        <v>23.537792</v>
      </c>
      <c r="AM3165" s="7">
        <v>8270601</v>
      </c>
      <c r="AN3165" s="5">
        <v>52.661029999999997</v>
      </c>
    </row>
    <row r="3166" spans="1:40" x14ac:dyDescent="0.3">
      <c r="A3166" s="4" t="s">
        <v>3215</v>
      </c>
      <c r="B3166" s="2">
        <v>5276461</v>
      </c>
      <c r="C3166" s="1" t="s">
        <v>54</v>
      </c>
      <c r="D3166" s="5">
        <v>55.485919559999999</v>
      </c>
      <c r="E3166" s="6">
        <v>76.524918999999997</v>
      </c>
      <c r="F3166" s="6" t="s">
        <v>42</v>
      </c>
      <c r="G3166" s="5">
        <v>-0.04</v>
      </c>
      <c r="H3166" s="5" t="s">
        <v>799</v>
      </c>
      <c r="I3166" s="5">
        <v>-0.04</v>
      </c>
      <c r="J3166" s="5" t="s">
        <v>799</v>
      </c>
      <c r="K3166" s="5">
        <v>36.15384615</v>
      </c>
      <c r="L3166" s="5">
        <v>36.15384615</v>
      </c>
      <c r="M3166" s="5" t="s">
        <v>799</v>
      </c>
      <c r="N3166" s="5" t="s">
        <v>42</v>
      </c>
      <c r="O3166" s="5" t="s">
        <v>42</v>
      </c>
      <c r="P3166" s="5">
        <v>0.35795900000000003</v>
      </c>
      <c r="Q3166" s="5" t="s">
        <v>799</v>
      </c>
      <c r="R3166" s="5">
        <v>-7.2418769999999997</v>
      </c>
      <c r="S3166" s="1" t="s">
        <v>49</v>
      </c>
      <c r="T3166" s="7">
        <v>259278</v>
      </c>
      <c r="U3166" s="7">
        <v>321527</v>
      </c>
      <c r="V3166" s="7">
        <v>383685</v>
      </c>
      <c r="W3166" s="7">
        <v>364271</v>
      </c>
      <c r="X3166" s="7">
        <v>213781</v>
      </c>
      <c r="Y3166" s="7">
        <v>227251</v>
      </c>
      <c r="Z3166" s="7">
        <v>241258</v>
      </c>
      <c r="AA3166" s="7">
        <v>259278</v>
      </c>
      <c r="AB3166" s="5">
        <v>52.976999999999997</v>
      </c>
      <c r="AC3166" s="5">
        <v>54.246000000000002</v>
      </c>
      <c r="AD3166" s="5">
        <v>-12.936</v>
      </c>
      <c r="AE3166" s="5">
        <v>-8.1349999999999998</v>
      </c>
      <c r="AF3166" s="7">
        <v>39351716</v>
      </c>
      <c r="AG3166" s="7">
        <v>38953225</v>
      </c>
      <c r="AH3166" s="7">
        <v>37449958</v>
      </c>
      <c r="AI3166" s="5">
        <v>30.09</v>
      </c>
      <c r="AJ3166" s="7">
        <v>41</v>
      </c>
      <c r="AK3166" s="7">
        <v>11840166</v>
      </c>
      <c r="AL3166" s="6">
        <v>16.694634000000001</v>
      </c>
      <c r="AM3166" s="7">
        <v>22491386</v>
      </c>
      <c r="AN3166" s="5">
        <v>57.154780000000002</v>
      </c>
    </row>
    <row r="3167" spans="1:40" x14ac:dyDescent="0.3">
      <c r="A3167" s="4" t="s">
        <v>3216</v>
      </c>
      <c r="B3167" s="2">
        <v>19255726</v>
      </c>
      <c r="C3167" s="1" t="s">
        <v>41</v>
      </c>
      <c r="D3167" s="5">
        <v>59.983131780000001</v>
      </c>
      <c r="E3167" s="6">
        <v>-107.030869</v>
      </c>
      <c r="F3167" s="6" t="s">
        <v>42</v>
      </c>
      <c r="G3167" s="5">
        <v>-0.74199999999999999</v>
      </c>
      <c r="H3167" s="5" t="s">
        <v>799</v>
      </c>
      <c r="I3167" s="5">
        <v>-0.74199999999999999</v>
      </c>
      <c r="J3167" s="5" t="s">
        <v>799</v>
      </c>
      <c r="K3167" s="5">
        <v>0.36263143999999997</v>
      </c>
      <c r="L3167" s="5">
        <v>0.36263143999999997</v>
      </c>
      <c r="M3167" s="5" t="s">
        <v>799</v>
      </c>
      <c r="N3167" s="5" t="s">
        <v>42</v>
      </c>
      <c r="O3167" s="5" t="s">
        <v>42</v>
      </c>
      <c r="P3167" s="5" t="s">
        <v>42</v>
      </c>
      <c r="Q3167" s="5">
        <v>1.6029059999999999</v>
      </c>
      <c r="R3167" s="5">
        <v>1.6029059999999999</v>
      </c>
      <c r="S3167" s="1" t="s">
        <v>49</v>
      </c>
      <c r="T3167" s="7" t="s">
        <v>42</v>
      </c>
      <c r="U3167" s="7" t="s">
        <v>42</v>
      </c>
      <c r="V3167" s="7" t="s">
        <v>42</v>
      </c>
      <c r="W3167" s="7" t="s">
        <v>42</v>
      </c>
      <c r="X3167" s="7" t="s">
        <v>42</v>
      </c>
      <c r="Y3167" s="7" t="s">
        <v>42</v>
      </c>
      <c r="Z3167" s="7" t="s">
        <v>42</v>
      </c>
      <c r="AA3167" s="7" t="s">
        <v>42</v>
      </c>
      <c r="AB3167" s="5" t="s">
        <v>42</v>
      </c>
      <c r="AC3167" s="5" t="s">
        <v>42</v>
      </c>
      <c r="AD3167" s="5" t="s">
        <v>42</v>
      </c>
      <c r="AE3167" s="5" t="s">
        <v>42</v>
      </c>
      <c r="AF3167" s="7">
        <v>22253056</v>
      </c>
      <c r="AG3167" s="7">
        <v>22253056</v>
      </c>
      <c r="AH3167" s="7">
        <v>1202324</v>
      </c>
      <c r="AI3167" s="8">
        <v>51</v>
      </c>
      <c r="AJ3167" s="7">
        <v>64</v>
      </c>
      <c r="AK3167" s="7">
        <v>11371307</v>
      </c>
      <c r="AL3167" s="6">
        <v>30.588815</v>
      </c>
      <c r="AM3167" s="7">
        <v>14189976</v>
      </c>
      <c r="AN3167" s="5">
        <v>63.636279999999999</v>
      </c>
    </row>
    <row r="3168" spans="1:40" x14ac:dyDescent="0.3">
      <c r="A3168" s="4" t="s">
        <v>3217</v>
      </c>
      <c r="B3168" s="2">
        <v>4810815</v>
      </c>
      <c r="C3168" s="1" t="s">
        <v>41</v>
      </c>
      <c r="D3168" s="5">
        <v>59.477339880000002</v>
      </c>
      <c r="E3168" s="6">
        <v>70.467338999999996</v>
      </c>
      <c r="F3168" s="6" t="s">
        <v>42</v>
      </c>
      <c r="G3168" s="5">
        <v>-0.13600000000000001</v>
      </c>
      <c r="H3168" s="5" t="s">
        <v>799</v>
      </c>
      <c r="I3168" s="5">
        <v>-0.13600000000000001</v>
      </c>
      <c r="J3168" s="5" t="s">
        <v>799</v>
      </c>
      <c r="K3168" s="5">
        <v>4.9529780599999995</v>
      </c>
      <c r="L3168" s="5">
        <v>4.9529780599999995</v>
      </c>
      <c r="M3168" s="5" t="s">
        <v>799</v>
      </c>
      <c r="N3168" s="5" t="s">
        <v>42</v>
      </c>
      <c r="O3168" s="5" t="s">
        <v>42</v>
      </c>
      <c r="P3168" s="5">
        <v>1.451678</v>
      </c>
      <c r="Q3168" s="5" t="s">
        <v>799</v>
      </c>
      <c r="R3168" s="5">
        <v>-3.6085739999999999</v>
      </c>
      <c r="S3168" s="1" t="s">
        <v>49</v>
      </c>
      <c r="T3168" s="7">
        <v>52349</v>
      </c>
      <c r="U3168" s="7">
        <v>44510</v>
      </c>
      <c r="V3168" s="7">
        <v>48517</v>
      </c>
      <c r="W3168" s="7">
        <v>27711</v>
      </c>
      <c r="X3168" s="7">
        <v>48542</v>
      </c>
      <c r="Y3168" s="7">
        <v>49031</v>
      </c>
      <c r="Z3168" s="7">
        <v>50451</v>
      </c>
      <c r="AA3168" s="7">
        <v>52349</v>
      </c>
      <c r="AB3168" s="5">
        <v>64.488</v>
      </c>
      <c r="AC3168" s="5">
        <v>60.411999999999999</v>
      </c>
      <c r="AD3168" s="5">
        <v>-36.311999999999998</v>
      </c>
      <c r="AE3168" s="5">
        <v>-42.671999999999997</v>
      </c>
      <c r="AF3168" s="7">
        <v>34643926</v>
      </c>
      <c r="AG3168" s="7">
        <v>34643926</v>
      </c>
      <c r="AH3168" s="7">
        <v>34643855</v>
      </c>
      <c r="AI3168" s="5">
        <v>25.66</v>
      </c>
      <c r="AJ3168" s="7">
        <v>47</v>
      </c>
      <c r="AK3168" s="7">
        <v>9659603</v>
      </c>
      <c r="AL3168" s="6">
        <v>15.262172</v>
      </c>
      <c r="AM3168" s="7">
        <v>28922086</v>
      </c>
      <c r="AN3168" s="5">
        <v>76.830770000000001</v>
      </c>
    </row>
    <row r="3169" spans="1:40" x14ac:dyDescent="0.3">
      <c r="A3169" s="4" t="s">
        <v>3218</v>
      </c>
      <c r="B3169" s="2">
        <v>100465680</v>
      </c>
      <c r="C3169" s="1" t="s">
        <v>41</v>
      </c>
      <c r="D3169" s="5">
        <v>62.066409079400003</v>
      </c>
      <c r="E3169" s="6">
        <v>-16.099591</v>
      </c>
      <c r="F3169" s="6" t="s">
        <v>42</v>
      </c>
      <c r="G3169" s="5">
        <v>-0.36499999999999999</v>
      </c>
      <c r="H3169" s="5" t="s">
        <v>799</v>
      </c>
      <c r="I3169" s="5">
        <v>-0.36499999999999999</v>
      </c>
      <c r="J3169" s="5" t="s">
        <v>799</v>
      </c>
      <c r="K3169" s="5">
        <v>0.85567665999999998</v>
      </c>
      <c r="L3169" s="5">
        <v>0.85567665999999998</v>
      </c>
      <c r="M3169" s="5" t="s">
        <v>799</v>
      </c>
      <c r="N3169" s="5" t="s">
        <v>42</v>
      </c>
      <c r="O3169" s="5" t="s">
        <v>42</v>
      </c>
      <c r="P3169" s="5" t="s">
        <v>42</v>
      </c>
      <c r="Q3169" s="5">
        <v>0.168656</v>
      </c>
      <c r="R3169" s="5">
        <v>0.168656</v>
      </c>
      <c r="S3169" s="1" t="s">
        <v>49</v>
      </c>
      <c r="T3169" s="7" t="s">
        <v>42</v>
      </c>
      <c r="U3169" s="7" t="s">
        <v>42</v>
      </c>
      <c r="V3169" s="7" t="s">
        <v>42</v>
      </c>
      <c r="W3169" s="7" t="s">
        <v>42</v>
      </c>
      <c r="X3169" s="7" t="s">
        <v>42</v>
      </c>
      <c r="Y3169" s="7" t="s">
        <v>42</v>
      </c>
      <c r="Z3169" s="7" t="s">
        <v>42</v>
      </c>
      <c r="AA3169" s="7" t="s">
        <v>42</v>
      </c>
      <c r="AB3169" s="5" t="s">
        <v>42</v>
      </c>
      <c r="AC3169" s="5" t="s">
        <v>42</v>
      </c>
      <c r="AD3169" s="5" t="s">
        <v>42</v>
      </c>
      <c r="AE3169" s="5" t="s">
        <v>42</v>
      </c>
      <c r="AF3169" s="7">
        <v>65880914</v>
      </c>
      <c r="AG3169" s="7">
        <v>65880914</v>
      </c>
      <c r="AH3169" s="7">
        <v>65880914</v>
      </c>
      <c r="AI3169" s="5">
        <v>18.559999999999999</v>
      </c>
      <c r="AJ3169" s="7">
        <v>18</v>
      </c>
      <c r="AK3169" s="7">
        <v>12228312</v>
      </c>
      <c r="AL3169" s="6">
        <v>11.520292</v>
      </c>
      <c r="AM3169" s="7">
        <v>27775809</v>
      </c>
      <c r="AN3169" s="5">
        <v>42.160629999999998</v>
      </c>
    </row>
    <row r="3170" spans="1:40" x14ac:dyDescent="0.3">
      <c r="A3170" s="4" t="s">
        <v>3219</v>
      </c>
      <c r="B3170" s="2">
        <v>5721749</v>
      </c>
      <c r="C3170" s="1" t="s">
        <v>54</v>
      </c>
      <c r="D3170" s="5">
        <v>54.967051259999998</v>
      </c>
      <c r="E3170" s="6">
        <v>54.761170999999997</v>
      </c>
      <c r="F3170" s="6" t="s">
        <v>42</v>
      </c>
      <c r="G3170" s="5">
        <v>0.191</v>
      </c>
      <c r="H3170" s="5">
        <v>9.5990570000000002</v>
      </c>
      <c r="I3170" s="5">
        <v>0.191</v>
      </c>
      <c r="J3170" s="5">
        <v>9.5990570000000002</v>
      </c>
      <c r="K3170" s="5">
        <v>0.75713887000000002</v>
      </c>
      <c r="L3170" s="5">
        <v>0.75713887000000002</v>
      </c>
      <c r="M3170" s="5" t="s">
        <v>42</v>
      </c>
      <c r="N3170" s="5" t="s">
        <v>42</v>
      </c>
      <c r="O3170" s="5" t="s">
        <v>42</v>
      </c>
      <c r="P3170" s="5">
        <v>23.052754</v>
      </c>
      <c r="Q3170" s="5" t="s">
        <v>42</v>
      </c>
      <c r="R3170" s="5" t="s">
        <v>42</v>
      </c>
      <c r="S3170" s="1" t="s">
        <v>49</v>
      </c>
      <c r="T3170" s="7">
        <v>1993.297</v>
      </c>
      <c r="U3170" s="7">
        <v>2047.3389999999999</v>
      </c>
      <c r="V3170" s="7">
        <v>2198.9169999999999</v>
      </c>
      <c r="W3170" s="7">
        <v>1703.306</v>
      </c>
      <c r="X3170" s="7">
        <v>2375.4720000000002</v>
      </c>
      <c r="Y3170" s="7">
        <v>2184.3850000000002</v>
      </c>
      <c r="Z3170" s="7">
        <v>1993.297</v>
      </c>
      <c r="AA3170" s="7">
        <v>1986.299</v>
      </c>
      <c r="AB3170" s="8">
        <v>100</v>
      </c>
      <c r="AC3170" s="8">
        <v>100</v>
      </c>
      <c r="AD3170" s="5" t="s">
        <v>42</v>
      </c>
      <c r="AE3170" s="5" t="s">
        <v>42</v>
      </c>
      <c r="AF3170" s="7">
        <v>6727380</v>
      </c>
      <c r="AG3170" s="7">
        <v>6727380</v>
      </c>
      <c r="AH3170" s="7">
        <v>6872132</v>
      </c>
      <c r="AI3170" s="5">
        <v>56.74</v>
      </c>
      <c r="AJ3170" s="7">
        <v>25</v>
      </c>
      <c r="AK3170" s="7">
        <v>3817340</v>
      </c>
      <c r="AL3170" s="6">
        <v>31.073146999999999</v>
      </c>
      <c r="AM3170" s="7" t="s">
        <v>42</v>
      </c>
      <c r="AN3170" s="5" t="s">
        <v>42</v>
      </c>
    </row>
    <row r="3171" spans="1:40" x14ac:dyDescent="0.3">
      <c r="A3171" s="4" t="s">
        <v>3220</v>
      </c>
      <c r="B3171" s="2">
        <v>5317856</v>
      </c>
      <c r="C3171" s="1" t="s">
        <v>41</v>
      </c>
      <c r="D3171" s="5">
        <v>66.592555700000005</v>
      </c>
      <c r="E3171" s="6">
        <v>-68.897445000000005</v>
      </c>
      <c r="F3171" s="6" t="s">
        <v>42</v>
      </c>
      <c r="G3171" s="5">
        <v>-0.43</v>
      </c>
      <c r="H3171" s="5" t="s">
        <v>799</v>
      </c>
      <c r="I3171" s="5">
        <v>-0.43</v>
      </c>
      <c r="J3171" s="5" t="s">
        <v>799</v>
      </c>
      <c r="K3171" s="5">
        <v>0.42560675000000003</v>
      </c>
      <c r="L3171" s="5">
        <v>0.42560675000000003</v>
      </c>
      <c r="M3171" s="5" t="s">
        <v>799</v>
      </c>
      <c r="N3171" s="5" t="s">
        <v>42</v>
      </c>
      <c r="O3171" s="5" t="s">
        <v>42</v>
      </c>
      <c r="P3171" s="5" t="s">
        <v>799</v>
      </c>
      <c r="Q3171" s="5">
        <v>0.50126199999999999</v>
      </c>
      <c r="R3171" s="5">
        <v>0.50126199999999999</v>
      </c>
      <c r="S3171" s="1" t="s">
        <v>49</v>
      </c>
      <c r="T3171" s="7" t="s">
        <v>42</v>
      </c>
      <c r="U3171" s="7" t="s">
        <v>42</v>
      </c>
      <c r="V3171" s="7" t="s">
        <v>42</v>
      </c>
      <c r="W3171" s="7" t="s">
        <v>42</v>
      </c>
      <c r="X3171" s="7">
        <v>3000</v>
      </c>
      <c r="Y3171" s="7" t="s">
        <v>42</v>
      </c>
      <c r="Z3171" s="7" t="s">
        <v>42</v>
      </c>
      <c r="AA3171" s="7" t="s">
        <v>42</v>
      </c>
      <c r="AB3171" s="5" t="s">
        <v>42</v>
      </c>
      <c r="AC3171" s="8">
        <v>100</v>
      </c>
      <c r="AD3171" s="5" t="s">
        <v>42</v>
      </c>
      <c r="AE3171" s="5" t="s">
        <v>799</v>
      </c>
      <c r="AF3171" s="7">
        <v>55028271</v>
      </c>
      <c r="AG3171" s="7">
        <v>55008483</v>
      </c>
      <c r="AH3171" s="7">
        <v>54761705</v>
      </c>
      <c r="AI3171" s="5">
        <v>21.06</v>
      </c>
      <c r="AJ3171" s="7">
        <v>87</v>
      </c>
      <c r="AK3171" s="7">
        <v>11590749</v>
      </c>
      <c r="AL3171" s="6">
        <v>14.024806</v>
      </c>
      <c r="AM3171" s="7">
        <v>13910698</v>
      </c>
      <c r="AN3171" s="5">
        <v>25.276019999999999</v>
      </c>
    </row>
    <row r="3172" spans="1:40" x14ac:dyDescent="0.3">
      <c r="A3172" s="4" t="s">
        <v>3221</v>
      </c>
      <c r="B3172" s="2">
        <v>5720674</v>
      </c>
      <c r="C3172" s="1" t="s">
        <v>54</v>
      </c>
      <c r="D3172" s="5">
        <v>57.152594000000001</v>
      </c>
      <c r="E3172" s="6">
        <v>81.576393999999993</v>
      </c>
      <c r="F3172" s="6" t="s">
        <v>42</v>
      </c>
      <c r="G3172" s="5" t="s">
        <v>42</v>
      </c>
      <c r="H3172" s="5">
        <v>15.214105999999999</v>
      </c>
      <c r="I3172" s="5" t="s">
        <v>42</v>
      </c>
      <c r="J3172" s="5">
        <v>15.214105999999999</v>
      </c>
      <c r="K3172" s="5">
        <v>0.95178065000000001</v>
      </c>
      <c r="L3172" s="5">
        <v>0.95178065000000001</v>
      </c>
      <c r="M3172" s="5">
        <v>11.660232000000001</v>
      </c>
      <c r="N3172" s="5" t="s">
        <v>42</v>
      </c>
      <c r="O3172" s="5" t="s">
        <v>42</v>
      </c>
      <c r="P3172" s="5">
        <v>17.661460000000002</v>
      </c>
      <c r="Q3172" s="5" t="s">
        <v>42</v>
      </c>
      <c r="R3172" s="5" t="s">
        <v>42</v>
      </c>
      <c r="S3172" s="1" t="s">
        <v>47</v>
      </c>
      <c r="T3172" s="7">
        <v>4618.893</v>
      </c>
      <c r="U3172" s="7">
        <v>3496.835</v>
      </c>
      <c r="V3172" s="7">
        <v>3630.1030000000001</v>
      </c>
      <c r="W3172" s="7">
        <v>4492.2340000000004</v>
      </c>
      <c r="X3172" s="7">
        <v>4618.893</v>
      </c>
      <c r="Y3172" s="7">
        <v>3524.627</v>
      </c>
      <c r="Z3172" s="7">
        <v>3510.7310000000002</v>
      </c>
      <c r="AA3172" s="7">
        <v>3496.835</v>
      </c>
      <c r="AB3172" s="8">
        <v>100</v>
      </c>
      <c r="AC3172" s="8">
        <v>100</v>
      </c>
      <c r="AD3172" s="5" t="s">
        <v>42</v>
      </c>
      <c r="AE3172" s="5" t="s">
        <v>42</v>
      </c>
      <c r="AF3172" s="7">
        <v>9462350</v>
      </c>
      <c r="AG3172" s="7">
        <v>9462350</v>
      </c>
      <c r="AH3172" s="7">
        <v>9462350</v>
      </c>
      <c r="AI3172" s="5">
        <v>67.92</v>
      </c>
      <c r="AJ3172" s="7">
        <v>16</v>
      </c>
      <c r="AK3172" s="7">
        <v>6426549</v>
      </c>
      <c r="AL3172" s="6">
        <v>38.816355000000001</v>
      </c>
      <c r="AM3172" s="7" t="s">
        <v>42</v>
      </c>
      <c r="AN3172" s="5" t="s">
        <v>42</v>
      </c>
    </row>
    <row r="3173" spans="1:40" x14ac:dyDescent="0.3">
      <c r="A3173" s="4" t="s">
        <v>3222</v>
      </c>
      <c r="B3173" s="2">
        <v>10525600</v>
      </c>
      <c r="C3173" s="1" t="s">
        <v>41</v>
      </c>
      <c r="D3173" s="5">
        <v>58.349667705999998</v>
      </c>
      <c r="E3173" s="6">
        <v>-40.709333000000001</v>
      </c>
      <c r="F3173" s="6" t="s">
        <v>42</v>
      </c>
      <c r="G3173" s="5">
        <v>-0.23400000000000001</v>
      </c>
      <c r="H3173" s="5" t="s">
        <v>799</v>
      </c>
      <c r="I3173" s="5">
        <v>-0.23400000000000001</v>
      </c>
      <c r="J3173" s="5" t="s">
        <v>799</v>
      </c>
      <c r="K3173" s="5">
        <v>0.52497285999999999</v>
      </c>
      <c r="L3173" s="5">
        <v>0.52497285999999999</v>
      </c>
      <c r="M3173" s="5" t="s">
        <v>799</v>
      </c>
      <c r="N3173" s="5" t="s">
        <v>42</v>
      </c>
      <c r="O3173" s="5" t="s">
        <v>42</v>
      </c>
      <c r="P3173" s="5" t="s">
        <v>799</v>
      </c>
      <c r="Q3173" s="5">
        <v>0.57337899999999997</v>
      </c>
      <c r="R3173" s="5">
        <v>0.57337899999999997</v>
      </c>
      <c r="S3173" s="1" t="s">
        <v>49</v>
      </c>
      <c r="T3173" s="7">
        <v>6288</v>
      </c>
      <c r="U3173" s="7" t="s">
        <v>42</v>
      </c>
      <c r="V3173" s="7" t="s">
        <v>42</v>
      </c>
      <c r="W3173" s="7" t="s">
        <v>42</v>
      </c>
      <c r="X3173" s="7">
        <v>9864</v>
      </c>
      <c r="Y3173" s="7">
        <v>8412</v>
      </c>
      <c r="Z3173" s="7">
        <v>7587</v>
      </c>
      <c r="AA3173" s="7">
        <v>6288</v>
      </c>
      <c r="AB3173" s="8">
        <v>100</v>
      </c>
      <c r="AC3173" s="8">
        <v>100</v>
      </c>
      <c r="AD3173" s="5" t="s">
        <v>799</v>
      </c>
      <c r="AE3173" s="5" t="s">
        <v>799</v>
      </c>
      <c r="AF3173" s="7">
        <v>60336000</v>
      </c>
      <c r="AG3173" s="7">
        <v>60272000</v>
      </c>
      <c r="AH3173" s="7">
        <v>58180739</v>
      </c>
      <c r="AI3173" s="5">
        <v>32.729999999999997</v>
      </c>
      <c r="AJ3173" s="7">
        <v>58</v>
      </c>
      <c r="AK3173" s="7">
        <v>19749040</v>
      </c>
      <c r="AL3173" s="6">
        <v>19.097321000000001</v>
      </c>
      <c r="AM3173" s="7">
        <v>42968691</v>
      </c>
      <c r="AN3173" s="5">
        <v>71.209869999999995</v>
      </c>
    </row>
    <row r="3174" spans="1:40" x14ac:dyDescent="0.3">
      <c r="A3174" s="4" t="s">
        <v>3223</v>
      </c>
      <c r="B3174" s="2">
        <v>13081457</v>
      </c>
      <c r="C3174" s="1" t="s">
        <v>41</v>
      </c>
      <c r="D3174" s="5">
        <v>81.721598279999995</v>
      </c>
      <c r="E3174" s="6">
        <v>51.766598000000002</v>
      </c>
      <c r="F3174" s="6" t="s">
        <v>42</v>
      </c>
      <c r="G3174" s="5">
        <v>-0.40300000000000002</v>
      </c>
      <c r="H3174" s="5" t="s">
        <v>799</v>
      </c>
      <c r="I3174" s="5">
        <v>-0.40300000000000002</v>
      </c>
      <c r="J3174" s="5" t="s">
        <v>799</v>
      </c>
      <c r="K3174" s="5">
        <v>1.1194731899999999</v>
      </c>
      <c r="L3174" s="5">
        <v>1.1194731899999999</v>
      </c>
      <c r="M3174" s="5" t="s">
        <v>799</v>
      </c>
      <c r="N3174" s="5" t="s">
        <v>42</v>
      </c>
      <c r="O3174" s="5" t="s">
        <v>42</v>
      </c>
      <c r="P3174" s="5" t="s">
        <v>42</v>
      </c>
      <c r="Q3174" s="5" t="s">
        <v>799</v>
      </c>
      <c r="R3174" s="5">
        <v>-0.49750699999999998</v>
      </c>
      <c r="S3174" s="1" t="s">
        <v>49</v>
      </c>
      <c r="T3174" s="7" t="s">
        <v>42</v>
      </c>
      <c r="U3174" s="7" t="s">
        <v>42</v>
      </c>
      <c r="V3174" s="7" t="s">
        <v>42</v>
      </c>
      <c r="W3174" s="7" t="s">
        <v>42</v>
      </c>
      <c r="X3174" s="7" t="s">
        <v>42</v>
      </c>
      <c r="Y3174" s="7" t="s">
        <v>42</v>
      </c>
      <c r="Z3174" s="7" t="s">
        <v>42</v>
      </c>
      <c r="AA3174" s="7" t="s">
        <v>42</v>
      </c>
      <c r="AB3174" s="5" t="s">
        <v>42</v>
      </c>
      <c r="AC3174" s="5" t="s">
        <v>42</v>
      </c>
      <c r="AD3174" s="5" t="s">
        <v>42</v>
      </c>
      <c r="AE3174" s="5" t="s">
        <v>42</v>
      </c>
      <c r="AF3174" s="7">
        <v>68663065</v>
      </c>
      <c r="AG3174" s="7">
        <v>68357884</v>
      </c>
      <c r="AH3174" s="7">
        <v>67785469</v>
      </c>
      <c r="AI3174" s="5">
        <v>27.66</v>
      </c>
      <c r="AJ3174" s="7">
        <v>64</v>
      </c>
      <c r="AK3174" s="7">
        <v>18992401</v>
      </c>
      <c r="AL3174" s="6">
        <v>22.600957000000001</v>
      </c>
      <c r="AM3174" s="7">
        <v>38706106</v>
      </c>
      <c r="AN3174" s="5">
        <v>56.36242</v>
      </c>
    </row>
    <row r="3175" spans="1:40" x14ac:dyDescent="0.3">
      <c r="A3175" s="4" t="s">
        <v>3224</v>
      </c>
      <c r="B3175" s="2">
        <v>4811761</v>
      </c>
      <c r="C3175" s="1" t="s">
        <v>54</v>
      </c>
      <c r="D3175" s="5">
        <v>36.727584022000002</v>
      </c>
      <c r="E3175" s="6">
        <v>-7.7404159999999997</v>
      </c>
      <c r="F3175" s="6" t="s">
        <v>42</v>
      </c>
      <c r="G3175" s="5">
        <v>-6.4000000000000001E-2</v>
      </c>
      <c r="H3175" s="5" t="s">
        <v>799</v>
      </c>
      <c r="I3175" s="5">
        <v>-7.0000000000000007E-2</v>
      </c>
      <c r="J3175" s="5" t="s">
        <v>799</v>
      </c>
      <c r="K3175" s="5">
        <v>0.77083332999999998</v>
      </c>
      <c r="L3175" s="5">
        <v>0.77083332999999998</v>
      </c>
      <c r="M3175" s="5" t="s">
        <v>799</v>
      </c>
      <c r="N3175" s="5" t="s">
        <v>42</v>
      </c>
      <c r="O3175" s="5" t="s">
        <v>42</v>
      </c>
      <c r="P3175" s="5" t="s">
        <v>799</v>
      </c>
      <c r="Q3175" s="5">
        <v>0.89093199999999995</v>
      </c>
      <c r="R3175" s="5">
        <v>0.89093199999999995</v>
      </c>
      <c r="S3175" s="1" t="s">
        <v>80</v>
      </c>
      <c r="T3175" s="7">
        <v>31907</v>
      </c>
      <c r="U3175" s="7">
        <v>31061</v>
      </c>
      <c r="V3175" s="7">
        <v>32643</v>
      </c>
      <c r="W3175" s="7">
        <v>117731</v>
      </c>
      <c r="X3175" s="7">
        <v>30314</v>
      </c>
      <c r="Y3175" s="7">
        <v>31907</v>
      </c>
      <c r="Z3175" s="7">
        <v>33340</v>
      </c>
      <c r="AA3175" s="7">
        <v>32803</v>
      </c>
      <c r="AB3175" s="5">
        <v>45.857999999999997</v>
      </c>
      <c r="AC3175" s="5">
        <v>44.392000000000003</v>
      </c>
      <c r="AD3175" s="5">
        <v>-34.767000000000003</v>
      </c>
      <c r="AE3175" s="5">
        <v>-30.315999999999999</v>
      </c>
      <c r="AF3175" s="7">
        <v>52244074</v>
      </c>
      <c r="AG3175" s="7">
        <v>52244074</v>
      </c>
      <c r="AH3175" s="7">
        <v>50489771</v>
      </c>
      <c r="AI3175" s="5">
        <v>19.96</v>
      </c>
      <c r="AJ3175" s="7">
        <v>48</v>
      </c>
      <c r="AK3175" s="7">
        <v>10427225</v>
      </c>
      <c r="AL3175" s="6">
        <v>7.3303390000000004</v>
      </c>
      <c r="AM3175" s="7">
        <v>36292012</v>
      </c>
      <c r="AN3175" s="5">
        <v>69.466279999999998</v>
      </c>
    </row>
    <row r="3176" spans="1:40" x14ac:dyDescent="0.3">
      <c r="A3176" s="4" t="s">
        <v>3225</v>
      </c>
      <c r="B3176" s="2">
        <v>4915471</v>
      </c>
      <c r="C3176" s="1" t="s">
        <v>41</v>
      </c>
      <c r="D3176" s="5">
        <v>58.54763586</v>
      </c>
      <c r="E3176" s="6">
        <v>64.242635000000007</v>
      </c>
      <c r="F3176" s="6" t="s">
        <v>42</v>
      </c>
      <c r="G3176" s="5">
        <v>-0.17499999999999999</v>
      </c>
      <c r="H3176" s="5" t="s">
        <v>799</v>
      </c>
      <c r="I3176" s="5">
        <v>-0.17499999999999999</v>
      </c>
      <c r="J3176" s="5" t="s">
        <v>799</v>
      </c>
      <c r="K3176" s="5">
        <v>0.56260341999999997</v>
      </c>
      <c r="L3176" s="5">
        <v>0.56260341999999997</v>
      </c>
      <c r="M3176" s="5" t="s">
        <v>799</v>
      </c>
      <c r="N3176" s="5" t="s">
        <v>42</v>
      </c>
      <c r="O3176" s="5" t="s">
        <v>42</v>
      </c>
      <c r="P3176" s="5">
        <v>0.105022</v>
      </c>
      <c r="Q3176" s="5" t="s">
        <v>799</v>
      </c>
      <c r="R3176" s="5">
        <v>-6.7099390000000003</v>
      </c>
      <c r="S3176" s="1" t="s">
        <v>49</v>
      </c>
      <c r="T3176" s="7">
        <v>675729</v>
      </c>
      <c r="U3176" s="7">
        <v>661604</v>
      </c>
      <c r="V3176" s="7">
        <v>582440</v>
      </c>
      <c r="W3176" s="7">
        <v>443884</v>
      </c>
      <c r="X3176" s="7">
        <v>611705</v>
      </c>
      <c r="Y3176" s="7">
        <v>633818</v>
      </c>
      <c r="Z3176" s="7">
        <v>666526</v>
      </c>
      <c r="AA3176" s="7">
        <v>675729</v>
      </c>
      <c r="AB3176" s="5">
        <v>33.948999999999998</v>
      </c>
      <c r="AC3176" s="5">
        <v>33.494999999999997</v>
      </c>
      <c r="AD3176" s="8">
        <v>1.0129999999999999</v>
      </c>
      <c r="AE3176" s="5">
        <v>-2.3460000000000001</v>
      </c>
      <c r="AF3176" s="7">
        <v>53600000</v>
      </c>
      <c r="AG3176" s="7">
        <v>53302000</v>
      </c>
      <c r="AH3176" s="7">
        <v>54437000</v>
      </c>
      <c r="AI3176" s="5">
        <v>33.630000000000003</v>
      </c>
      <c r="AJ3176" s="7">
        <v>66</v>
      </c>
      <c r="AK3176" s="7">
        <v>19301808</v>
      </c>
      <c r="AL3176" s="6">
        <v>19.687843999999998</v>
      </c>
      <c r="AM3176" s="7">
        <v>50297696</v>
      </c>
      <c r="AN3176" s="5">
        <v>87.627189999999999</v>
      </c>
    </row>
    <row r="3177" spans="1:40" x14ac:dyDescent="0.3">
      <c r="A3177" s="4" t="s">
        <v>3226</v>
      </c>
      <c r="B3177" s="2">
        <v>9185935</v>
      </c>
      <c r="C3177" s="1" t="s">
        <v>41</v>
      </c>
      <c r="D3177" s="5">
        <v>38.500176080000003</v>
      </c>
      <c r="E3177" s="6">
        <v>-190.180924</v>
      </c>
      <c r="F3177" s="6" t="s">
        <v>42</v>
      </c>
      <c r="G3177" s="5">
        <v>-0.496</v>
      </c>
      <c r="H3177" s="5" t="s">
        <v>799</v>
      </c>
      <c r="I3177" s="5">
        <v>-0.496</v>
      </c>
      <c r="J3177" s="5" t="s">
        <v>799</v>
      </c>
      <c r="K3177" s="5">
        <v>0.14218449</v>
      </c>
      <c r="L3177" s="5">
        <v>0.14105249</v>
      </c>
      <c r="M3177" s="5" t="s">
        <v>42</v>
      </c>
      <c r="N3177" s="5" t="s">
        <v>42</v>
      </c>
      <c r="O3177" s="5" t="s">
        <v>42</v>
      </c>
      <c r="P3177" s="5" t="s">
        <v>799</v>
      </c>
      <c r="Q3177" s="5">
        <v>4.2582440000000004</v>
      </c>
      <c r="R3177" s="5">
        <v>4.2582440000000004</v>
      </c>
      <c r="S3177" s="1" t="s">
        <v>49</v>
      </c>
      <c r="T3177" s="7">
        <v>4855.1809999999996</v>
      </c>
      <c r="U3177" s="7">
        <v>32328.118999999999</v>
      </c>
      <c r="V3177" s="7">
        <v>51450.247000000003</v>
      </c>
      <c r="W3177" s="7">
        <v>19004.300999999999</v>
      </c>
      <c r="X3177" s="7">
        <v>3591.6480000000001</v>
      </c>
      <c r="Y3177" s="7">
        <v>4223.4139999999998</v>
      </c>
      <c r="Z3177" s="7">
        <v>4855.1809999999996</v>
      </c>
      <c r="AA3177" s="7">
        <v>8105.0039999999999</v>
      </c>
      <c r="AB3177" s="5" t="s">
        <v>799</v>
      </c>
      <c r="AC3177" s="5" t="s">
        <v>799</v>
      </c>
      <c r="AD3177" s="5" t="s">
        <v>799</v>
      </c>
      <c r="AE3177" s="5" t="s">
        <v>799</v>
      </c>
      <c r="AF3177" s="7">
        <v>6280616</v>
      </c>
      <c r="AG3177" s="7">
        <v>6280616</v>
      </c>
      <c r="AH3177" s="7">
        <v>6280616</v>
      </c>
      <c r="AI3177" s="8">
        <v>1.22</v>
      </c>
      <c r="AJ3177" s="7">
        <v>15</v>
      </c>
      <c r="AK3177" s="7">
        <v>76419</v>
      </c>
      <c r="AL3177" s="6">
        <v>0.46844799999999998</v>
      </c>
      <c r="AM3177" s="7">
        <v>4350606</v>
      </c>
      <c r="AN3177" s="5">
        <v>69.27037</v>
      </c>
    </row>
    <row r="3178" spans="1:40" x14ac:dyDescent="0.3">
      <c r="A3178" s="4" t="s">
        <v>3227</v>
      </c>
      <c r="B3178" s="2">
        <v>4550101</v>
      </c>
      <c r="C3178" s="1" t="s">
        <v>41</v>
      </c>
      <c r="D3178" s="5">
        <v>53.538722999999997</v>
      </c>
      <c r="E3178" s="6">
        <v>9.0977230000000002</v>
      </c>
      <c r="F3178" s="6" t="s">
        <v>42</v>
      </c>
      <c r="G3178" s="5">
        <v>7.6999999999999999E-2</v>
      </c>
      <c r="H3178" s="5" t="s">
        <v>799</v>
      </c>
      <c r="I3178" s="5">
        <v>7.6999999999999999E-2</v>
      </c>
      <c r="J3178" s="5" t="s">
        <v>799</v>
      </c>
      <c r="K3178" s="5">
        <v>0.97402597000000002</v>
      </c>
      <c r="L3178" s="5">
        <v>0.80971660000000001</v>
      </c>
      <c r="M3178" s="5" t="s">
        <v>799</v>
      </c>
      <c r="N3178" s="5" t="s">
        <v>42</v>
      </c>
      <c r="O3178" s="5" t="s">
        <v>42</v>
      </c>
      <c r="P3178" s="5">
        <v>0.491344</v>
      </c>
      <c r="Q3178" s="5" t="s">
        <v>799</v>
      </c>
      <c r="R3178" s="5">
        <v>-1.3338300000000001</v>
      </c>
      <c r="S3178" s="1" t="s">
        <v>47</v>
      </c>
      <c r="T3178" s="7">
        <v>17834</v>
      </c>
      <c r="U3178" s="7">
        <v>8663</v>
      </c>
      <c r="V3178" s="7">
        <v>4516</v>
      </c>
      <c r="W3178" s="7">
        <v>60853</v>
      </c>
      <c r="X3178" s="7">
        <v>18516</v>
      </c>
      <c r="Y3178" s="7">
        <v>17834</v>
      </c>
      <c r="Z3178" s="7">
        <v>11942</v>
      </c>
      <c r="AA3178" s="7">
        <v>11053</v>
      </c>
      <c r="AB3178" s="8">
        <v>5.4779999999999998</v>
      </c>
      <c r="AC3178" s="8">
        <v>3.9319999999999999</v>
      </c>
      <c r="AD3178" s="5">
        <v>-37.737000000000002</v>
      </c>
      <c r="AE3178" s="8">
        <v>-39.35</v>
      </c>
      <c r="AF3178" s="7">
        <v>28743290</v>
      </c>
      <c r="AG3178" s="7">
        <v>30494448</v>
      </c>
      <c r="AH3178" s="7">
        <v>29868909</v>
      </c>
      <c r="AI3178" s="5">
        <v>21.52</v>
      </c>
      <c r="AJ3178" s="7">
        <v>33</v>
      </c>
      <c r="AK3178" s="7">
        <v>6400896</v>
      </c>
      <c r="AL3178" s="6">
        <v>11.521611999999999</v>
      </c>
      <c r="AM3178" s="7">
        <v>10057563</v>
      </c>
      <c r="AN3178" s="5">
        <v>33.814059999999998</v>
      </c>
    </row>
    <row r="3179" spans="1:40" x14ac:dyDescent="0.3">
      <c r="A3179" s="4" t="s">
        <v>3228</v>
      </c>
      <c r="B3179" s="2">
        <v>5327245</v>
      </c>
      <c r="C3179" s="1" t="s">
        <v>41</v>
      </c>
      <c r="D3179" s="5">
        <v>55.85545836</v>
      </c>
      <c r="E3179" s="6">
        <v>-30.587541999999999</v>
      </c>
      <c r="F3179" s="6" t="s">
        <v>42</v>
      </c>
      <c r="G3179" s="5">
        <v>-0.32800000000000001</v>
      </c>
      <c r="H3179" s="5" t="s">
        <v>799</v>
      </c>
      <c r="I3179" s="5">
        <v>-0.32800000000000001</v>
      </c>
      <c r="J3179" s="5" t="s">
        <v>799</v>
      </c>
      <c r="K3179" s="5">
        <v>0.57834898999999995</v>
      </c>
      <c r="L3179" s="5">
        <v>0.57834898999999995</v>
      </c>
      <c r="M3179" s="5" t="s">
        <v>799</v>
      </c>
      <c r="N3179" s="5" t="s">
        <v>42</v>
      </c>
      <c r="O3179" s="5" t="s">
        <v>42</v>
      </c>
      <c r="P3179" s="5" t="s">
        <v>799</v>
      </c>
      <c r="Q3179" s="5">
        <v>0.40833999999999998</v>
      </c>
      <c r="R3179" s="5">
        <v>0.40833999999999998</v>
      </c>
      <c r="S3179" s="1" t="s">
        <v>49</v>
      </c>
      <c r="T3179" s="7">
        <v>1657</v>
      </c>
      <c r="U3179" s="7">
        <v>652</v>
      </c>
      <c r="V3179" s="7">
        <v>30017</v>
      </c>
      <c r="W3179" s="7">
        <v>9934</v>
      </c>
      <c r="X3179" s="7">
        <v>6435</v>
      </c>
      <c r="Y3179" s="7">
        <v>4124</v>
      </c>
      <c r="Z3179" s="7">
        <v>2715</v>
      </c>
      <c r="AA3179" s="7">
        <v>1657</v>
      </c>
      <c r="AB3179" s="5" t="s">
        <v>799</v>
      </c>
      <c r="AC3179" s="5" t="s">
        <v>799</v>
      </c>
      <c r="AD3179" s="5" t="s">
        <v>799</v>
      </c>
      <c r="AE3179" s="5" t="s">
        <v>799</v>
      </c>
      <c r="AF3179" s="7">
        <v>47739708</v>
      </c>
      <c r="AG3179" s="7">
        <v>47727269</v>
      </c>
      <c r="AH3179" s="7">
        <v>42485485</v>
      </c>
      <c r="AI3179" s="5">
        <v>30.48</v>
      </c>
      <c r="AJ3179" s="7">
        <v>93</v>
      </c>
      <c r="AK3179" s="7">
        <v>14549051</v>
      </c>
      <c r="AL3179" s="6">
        <v>17.022389</v>
      </c>
      <c r="AM3179" s="7">
        <v>27317213</v>
      </c>
      <c r="AN3179" s="5">
        <v>57.221159999999998</v>
      </c>
    </row>
    <row r="3180" spans="1:40" x14ac:dyDescent="0.3">
      <c r="A3180" s="4" t="s">
        <v>3229</v>
      </c>
      <c r="B3180" s="2">
        <v>4979310</v>
      </c>
      <c r="C3180" s="1" t="s">
        <v>54</v>
      </c>
      <c r="D3180" s="5">
        <v>44.55</v>
      </c>
      <c r="E3180" s="6">
        <v>42.741549999999997</v>
      </c>
      <c r="F3180" s="6" t="s">
        <v>42</v>
      </c>
      <c r="G3180" s="5">
        <v>4.5999999999999999E-2</v>
      </c>
      <c r="H3180" s="5">
        <v>6.6502460000000001</v>
      </c>
      <c r="I3180" s="5">
        <v>4.5999999999999999E-2</v>
      </c>
      <c r="J3180" s="5">
        <v>6.6502460000000001</v>
      </c>
      <c r="K3180" s="5">
        <v>0.98110465000000002</v>
      </c>
      <c r="L3180" s="5">
        <v>0.98110465000000002</v>
      </c>
      <c r="M3180" s="5" t="s">
        <v>42</v>
      </c>
      <c r="N3180" s="5" t="s">
        <v>42</v>
      </c>
      <c r="O3180" s="5" t="s">
        <v>42</v>
      </c>
      <c r="P3180" s="5">
        <v>13.602943</v>
      </c>
      <c r="Q3180" s="5" t="s">
        <v>42</v>
      </c>
      <c r="R3180" s="5" t="s">
        <v>42</v>
      </c>
      <c r="S3180" s="1" t="s">
        <v>49</v>
      </c>
      <c r="T3180" s="7">
        <v>10410.761</v>
      </c>
      <c r="U3180" s="7">
        <v>15035.084999999999</v>
      </c>
      <c r="V3180" s="7">
        <v>4196.6580000000004</v>
      </c>
      <c r="W3180" s="7">
        <v>5565.4610000000002</v>
      </c>
      <c r="X3180" s="7">
        <v>3142.0810000000001</v>
      </c>
      <c r="Y3180" s="7">
        <v>3338.0259999999998</v>
      </c>
      <c r="Z3180" s="7">
        <v>5619.8320000000003</v>
      </c>
      <c r="AA3180" s="7">
        <v>10410.761</v>
      </c>
      <c r="AB3180" s="8">
        <v>100</v>
      </c>
      <c r="AC3180" s="8">
        <v>100</v>
      </c>
      <c r="AD3180" s="5" t="s">
        <v>42</v>
      </c>
      <c r="AE3180" s="5" t="s">
        <v>42</v>
      </c>
      <c r="AF3180" s="7">
        <v>33000000</v>
      </c>
      <c r="AG3180" s="7">
        <v>33000000</v>
      </c>
      <c r="AH3180" s="7">
        <v>33000000</v>
      </c>
      <c r="AI3180" s="5">
        <v>3.89</v>
      </c>
      <c r="AJ3180" s="7">
        <v>21</v>
      </c>
      <c r="AK3180" s="7">
        <v>1282264</v>
      </c>
      <c r="AL3180" s="6">
        <v>1.7310559999999999</v>
      </c>
      <c r="AM3180" s="7">
        <v>23913739</v>
      </c>
      <c r="AN3180" s="5">
        <v>72.465879999999999</v>
      </c>
    </row>
    <row r="3181" spans="1:40" x14ac:dyDescent="0.3">
      <c r="A3181" s="4" t="s">
        <v>3230</v>
      </c>
      <c r="B3181" s="2">
        <v>5724324</v>
      </c>
      <c r="C3181" s="1" t="s">
        <v>54</v>
      </c>
      <c r="D3181" s="5">
        <v>50.444468518000001</v>
      </c>
      <c r="E3181" s="6">
        <v>50.492668000000002</v>
      </c>
      <c r="F3181" s="6" t="s">
        <v>42</v>
      </c>
      <c r="G3181" s="5">
        <v>0.56100000000000005</v>
      </c>
      <c r="H3181" s="5">
        <v>16.911299</v>
      </c>
      <c r="I3181" s="5">
        <v>0.56100000000000005</v>
      </c>
      <c r="J3181" s="5">
        <v>16.911299</v>
      </c>
      <c r="K3181" s="5">
        <v>0.96831378999999995</v>
      </c>
      <c r="L3181" s="5">
        <v>0.96831378999999995</v>
      </c>
      <c r="M3181" s="5" t="s">
        <v>42</v>
      </c>
      <c r="N3181" s="5" t="s">
        <v>42</v>
      </c>
      <c r="O3181" s="5" t="s">
        <v>42</v>
      </c>
      <c r="P3181" s="5">
        <v>11.144498</v>
      </c>
      <c r="Q3181" s="5" t="s">
        <v>42</v>
      </c>
      <c r="R3181" s="5" t="s">
        <v>42</v>
      </c>
      <c r="S3181" s="1" t="s">
        <v>56</v>
      </c>
      <c r="T3181" s="7">
        <v>3886.152</v>
      </c>
      <c r="U3181" s="7">
        <v>2854.6010000000001</v>
      </c>
      <c r="V3181" s="7">
        <v>2643.5239999999999</v>
      </c>
      <c r="W3181" s="7">
        <v>2690.24</v>
      </c>
      <c r="X3181" s="7">
        <v>4530.7259999999997</v>
      </c>
      <c r="Y3181" s="7">
        <v>4208.4390000000003</v>
      </c>
      <c r="Z3181" s="7">
        <v>3886.152</v>
      </c>
      <c r="AA3181" s="7">
        <v>3563.3910000000001</v>
      </c>
      <c r="AB3181" s="8">
        <v>100</v>
      </c>
      <c r="AC3181" s="8">
        <v>100</v>
      </c>
      <c r="AD3181" s="5" t="s">
        <v>42</v>
      </c>
      <c r="AE3181" s="5" t="s">
        <v>42</v>
      </c>
      <c r="AF3181" s="7">
        <v>4213115</v>
      </c>
      <c r="AG3181" s="7">
        <v>4213115</v>
      </c>
      <c r="AH3181" s="7">
        <v>4213115</v>
      </c>
      <c r="AI3181" s="5">
        <v>102.61</v>
      </c>
      <c r="AJ3181" s="7">
        <v>14</v>
      </c>
      <c r="AK3181" s="7">
        <v>4323012</v>
      </c>
      <c r="AL3181" s="6">
        <v>51.760286999999998</v>
      </c>
      <c r="AM3181" s="7">
        <v>4211872</v>
      </c>
      <c r="AN3181" s="8">
        <v>99.970500000000001</v>
      </c>
    </row>
    <row r="3182" spans="1:40" x14ac:dyDescent="0.3">
      <c r="A3182" s="4" t="s">
        <v>3231</v>
      </c>
      <c r="B3182" s="2">
        <v>6661901</v>
      </c>
      <c r="C3182" s="1" t="s">
        <v>54</v>
      </c>
      <c r="D3182" s="5">
        <v>50.831808840000001</v>
      </c>
      <c r="E3182" s="6">
        <v>204.94764799999999</v>
      </c>
      <c r="F3182" s="6" t="s">
        <v>42</v>
      </c>
      <c r="G3182" s="5">
        <v>-4.379629085497144</v>
      </c>
      <c r="H3182" s="5" t="s">
        <v>799</v>
      </c>
      <c r="I3182" s="5">
        <v>-4.612483451588826</v>
      </c>
      <c r="J3182" s="5" t="s">
        <v>799</v>
      </c>
      <c r="K3182" s="5" t="s">
        <v>799</v>
      </c>
      <c r="L3182" s="5">
        <v>0.69589736000000002</v>
      </c>
      <c r="M3182" s="5">
        <v>4.4437430000000004</v>
      </c>
      <c r="N3182" s="5" t="s">
        <v>42</v>
      </c>
      <c r="O3182" s="5" t="s">
        <v>42</v>
      </c>
      <c r="P3182" s="5">
        <v>0.82777500000000004</v>
      </c>
      <c r="Q3182" s="5">
        <v>5.8715729999999997</v>
      </c>
      <c r="R3182" s="5">
        <v>5.8715729999999997</v>
      </c>
      <c r="S3182" s="1" t="s">
        <v>66</v>
      </c>
      <c r="T3182" s="7">
        <v>243146.34809611598</v>
      </c>
      <c r="U3182" s="7">
        <v>252197.28426581493</v>
      </c>
      <c r="V3182" s="7">
        <v>221416.0710370614</v>
      </c>
      <c r="W3182" s="7">
        <v>214449.86551508334</v>
      </c>
      <c r="X3182" s="7">
        <v>243146.34809611598</v>
      </c>
      <c r="Y3182" s="7">
        <v>306072.16197416879</v>
      </c>
      <c r="Z3182" s="7">
        <v>313964.12258089567</v>
      </c>
      <c r="AA3182" s="7">
        <v>306411.42977835349</v>
      </c>
      <c r="AB3182" s="5">
        <v>28.690999999999999</v>
      </c>
      <c r="AC3182" s="5">
        <v>28.690999999999999</v>
      </c>
      <c r="AD3182" s="8">
        <v>5.3040000000000003</v>
      </c>
      <c r="AE3182" s="8">
        <v>5.3040000000000003</v>
      </c>
      <c r="AF3182" s="7">
        <v>29667449</v>
      </c>
      <c r="AG3182" s="7">
        <v>29667419</v>
      </c>
      <c r="AH3182" s="7">
        <v>29726204</v>
      </c>
      <c r="AI3182" s="8">
        <v>9.1300000000000008</v>
      </c>
      <c r="AJ3182" s="7">
        <v>6</v>
      </c>
      <c r="AK3182" s="7">
        <v>2713338</v>
      </c>
      <c r="AL3182" s="6">
        <v>4.6398070000000002</v>
      </c>
      <c r="AM3182" s="7">
        <v>6465814</v>
      </c>
      <c r="AN3182" s="5">
        <v>21.75123</v>
      </c>
    </row>
    <row r="3183" spans="1:40" x14ac:dyDescent="0.3">
      <c r="A3183" s="4" t="s">
        <v>3232</v>
      </c>
      <c r="B3183" s="2">
        <v>4170787</v>
      </c>
      <c r="C3183" s="1" t="s">
        <v>54</v>
      </c>
      <c r="D3183" s="5">
        <v>47.135917754600001</v>
      </c>
      <c r="E3183" s="6">
        <v>37.097996999999999</v>
      </c>
      <c r="F3183" s="6" t="s">
        <v>42</v>
      </c>
      <c r="G3183" s="5" t="s">
        <v>42</v>
      </c>
      <c r="H3183" s="5" t="s">
        <v>42</v>
      </c>
      <c r="I3183" s="5" t="s">
        <v>42</v>
      </c>
      <c r="J3183" s="5" t="s">
        <v>42</v>
      </c>
      <c r="K3183" s="5" t="s">
        <v>42</v>
      </c>
      <c r="L3183" s="5" t="s">
        <v>42</v>
      </c>
      <c r="M3183" s="5" t="s">
        <v>42</v>
      </c>
      <c r="N3183" s="5" t="s">
        <v>42</v>
      </c>
      <c r="O3183" s="5" t="s">
        <v>42</v>
      </c>
      <c r="P3183" s="5">
        <v>0.10140299999999999</v>
      </c>
      <c r="Q3183" s="5">
        <v>1.5674129999999999</v>
      </c>
      <c r="R3183" s="5">
        <v>1.5674129999999999</v>
      </c>
      <c r="S3183" s="1" t="s">
        <v>49</v>
      </c>
      <c r="T3183" s="7">
        <v>355396.57861940039</v>
      </c>
      <c r="U3183" s="7">
        <v>493555.52201185218</v>
      </c>
      <c r="V3183" s="7">
        <v>505490.33264559938</v>
      </c>
      <c r="W3183" s="7">
        <v>374904.5675161641</v>
      </c>
      <c r="X3183" s="7">
        <v>355672.94496805826</v>
      </c>
      <c r="Y3183" s="7">
        <v>354698.55900803447</v>
      </c>
      <c r="Z3183" s="7">
        <v>354704.66721204366</v>
      </c>
      <c r="AA3183" s="7">
        <v>355396.57861940039</v>
      </c>
      <c r="AB3183" s="5">
        <v>36.625</v>
      </c>
      <c r="AC3183" s="8">
        <v>37.85</v>
      </c>
      <c r="AD3183" s="8">
        <v>1.401</v>
      </c>
      <c r="AE3183" s="8">
        <v>2.6230000000000002</v>
      </c>
      <c r="AF3183" s="7" t="s">
        <v>42</v>
      </c>
      <c r="AG3183" s="7" t="s">
        <v>42</v>
      </c>
      <c r="AH3183" s="7" t="s">
        <v>42</v>
      </c>
      <c r="AI3183" s="5">
        <v>22.66</v>
      </c>
      <c r="AJ3183" s="7">
        <v>10</v>
      </c>
      <c r="AK3183" s="7">
        <v>2495531</v>
      </c>
      <c r="AL3183" s="6">
        <v>10.679375</v>
      </c>
      <c r="AM3183" s="7">
        <v>4261105</v>
      </c>
      <c r="AN3183" s="5">
        <v>38.685940000000002</v>
      </c>
    </row>
    <row r="3184" spans="1:40" x14ac:dyDescent="0.3">
      <c r="A3184" s="4" t="s">
        <v>3233</v>
      </c>
      <c r="B3184" s="2">
        <v>8231426</v>
      </c>
      <c r="C3184" s="1" t="s">
        <v>54</v>
      </c>
      <c r="D3184" s="5">
        <v>49.917381653699998</v>
      </c>
      <c r="E3184" s="6">
        <v>465.53984100000002</v>
      </c>
      <c r="F3184" s="6" t="s">
        <v>42</v>
      </c>
      <c r="G3184" s="5">
        <v>-1.2110422415475164</v>
      </c>
      <c r="H3184" s="5" t="s">
        <v>799</v>
      </c>
      <c r="I3184" s="5">
        <v>-1.2110422415475164</v>
      </c>
      <c r="J3184" s="5" t="s">
        <v>799</v>
      </c>
      <c r="K3184" s="5" t="s">
        <v>799</v>
      </c>
      <c r="L3184" s="5" t="s">
        <v>799</v>
      </c>
      <c r="M3184" s="5" t="s">
        <v>799</v>
      </c>
      <c r="N3184" s="5" t="s">
        <v>42</v>
      </c>
      <c r="O3184" s="5" t="s">
        <v>42</v>
      </c>
      <c r="P3184" s="5">
        <v>0.39349000000000001</v>
      </c>
      <c r="Q3184" s="5" t="s">
        <v>799</v>
      </c>
      <c r="R3184" s="5" t="s">
        <v>799</v>
      </c>
      <c r="S3184" s="1" t="s">
        <v>49</v>
      </c>
      <c r="T3184" s="7">
        <v>1175158.2311985288</v>
      </c>
      <c r="U3184" s="7">
        <v>1152641.5171867542</v>
      </c>
      <c r="V3184" s="7">
        <v>1771400.3502257518</v>
      </c>
      <c r="W3184" s="7">
        <v>1526930.1872501206</v>
      </c>
      <c r="X3184" s="7">
        <v>1192504.4315034263</v>
      </c>
      <c r="Y3184" s="7">
        <v>1175158.2311985288</v>
      </c>
      <c r="Z3184" s="7">
        <v>1143594.11531972</v>
      </c>
      <c r="AA3184" s="7">
        <v>1131272.7771511397</v>
      </c>
      <c r="AB3184" s="8">
        <v>3.012</v>
      </c>
      <c r="AC3184" s="8">
        <v>3.677</v>
      </c>
      <c r="AD3184" s="5">
        <v>-8.0329999999999995</v>
      </c>
      <c r="AE3184" s="5">
        <v>-6.7939999999999996</v>
      </c>
      <c r="AF3184" s="7">
        <v>20093297</v>
      </c>
      <c r="AG3184" s="7">
        <v>19891100</v>
      </c>
      <c r="AH3184" s="7">
        <v>19840000</v>
      </c>
      <c r="AI3184" s="5">
        <v>13.31</v>
      </c>
      <c r="AJ3184" s="7">
        <v>20</v>
      </c>
      <c r="AK3184" s="7">
        <v>2506710</v>
      </c>
      <c r="AL3184" s="6">
        <v>6.6430319999999998</v>
      </c>
      <c r="AM3184" s="7">
        <v>8271903</v>
      </c>
      <c r="AN3184" s="5">
        <v>43.915309999999998</v>
      </c>
    </row>
    <row r="3185" spans="1:40" x14ac:dyDescent="0.3">
      <c r="A3185" s="4" t="s">
        <v>3234</v>
      </c>
      <c r="B3185" s="2">
        <v>19497499</v>
      </c>
      <c r="C3185" s="1" t="s">
        <v>41</v>
      </c>
      <c r="D3185" s="5">
        <v>42.1292349</v>
      </c>
      <c r="E3185" s="6">
        <v>-51.296765999999998</v>
      </c>
      <c r="F3185" s="6" t="s">
        <v>42</v>
      </c>
      <c r="G3185" s="5">
        <v>-0.42699999999999999</v>
      </c>
      <c r="H3185" s="5" t="s">
        <v>799</v>
      </c>
      <c r="I3185" s="5">
        <v>-0.42699999999999999</v>
      </c>
      <c r="J3185" s="5" t="s">
        <v>799</v>
      </c>
      <c r="K3185" s="5">
        <v>0.48040885999999999</v>
      </c>
      <c r="L3185" s="5">
        <v>0.48040885999999999</v>
      </c>
      <c r="M3185" s="5" t="s">
        <v>799</v>
      </c>
      <c r="N3185" s="5" t="s">
        <v>42</v>
      </c>
      <c r="O3185" s="5" t="s">
        <v>42</v>
      </c>
      <c r="P3185" s="5" t="s">
        <v>42</v>
      </c>
      <c r="Q3185" s="5" t="s">
        <v>42</v>
      </c>
      <c r="R3185" s="5" t="s">
        <v>42</v>
      </c>
      <c r="S3185" s="1" t="s">
        <v>49</v>
      </c>
      <c r="T3185" s="7" t="s">
        <v>42</v>
      </c>
      <c r="U3185" s="7" t="s">
        <v>42</v>
      </c>
      <c r="V3185" s="7" t="s">
        <v>42</v>
      </c>
      <c r="W3185" s="7" t="s">
        <v>42</v>
      </c>
      <c r="X3185" s="7" t="s">
        <v>42</v>
      </c>
      <c r="Y3185" s="7" t="s">
        <v>42</v>
      </c>
      <c r="Z3185" s="7" t="s">
        <v>42</v>
      </c>
      <c r="AA3185" s="7" t="s">
        <v>42</v>
      </c>
      <c r="AB3185" s="5" t="s">
        <v>42</v>
      </c>
      <c r="AC3185" s="5" t="s">
        <v>42</v>
      </c>
      <c r="AD3185" s="5" t="s">
        <v>42</v>
      </c>
      <c r="AE3185" s="5" t="s">
        <v>42</v>
      </c>
      <c r="AF3185" s="7">
        <v>29868583</v>
      </c>
      <c r="AG3185" s="7">
        <v>29829040</v>
      </c>
      <c r="AH3185" s="7">
        <v>29741445</v>
      </c>
      <c r="AI3185" s="8">
        <v>18.3</v>
      </c>
      <c r="AJ3185" s="7">
        <v>35</v>
      </c>
      <c r="AK3185" s="7">
        <v>5466562</v>
      </c>
      <c r="AL3185" s="6">
        <v>7.7078519999999999</v>
      </c>
      <c r="AM3185" s="7">
        <v>14942676</v>
      </c>
      <c r="AN3185" s="5">
        <v>50.010809999999999</v>
      </c>
    </row>
    <row r="3186" spans="1:40" x14ac:dyDescent="0.3">
      <c r="A3186" s="4" t="s">
        <v>3235</v>
      </c>
      <c r="B3186" s="2">
        <v>4088185</v>
      </c>
      <c r="C3186" s="1" t="s">
        <v>54</v>
      </c>
      <c r="D3186" s="5">
        <v>39.640428180000001</v>
      </c>
      <c r="E3186" s="6">
        <v>3230.081428</v>
      </c>
      <c r="F3186" s="6">
        <v>3359.8834279999996</v>
      </c>
      <c r="G3186" s="5">
        <v>-12.391999999999999</v>
      </c>
      <c r="H3186" s="5" t="s">
        <v>799</v>
      </c>
      <c r="I3186" s="5">
        <v>-12.391999999999999</v>
      </c>
      <c r="J3186" s="5" t="s">
        <v>799</v>
      </c>
      <c r="K3186" s="5" t="s">
        <v>799</v>
      </c>
      <c r="L3186" s="5" t="s">
        <v>799</v>
      </c>
      <c r="M3186" s="5" t="s">
        <v>799</v>
      </c>
      <c r="N3186" s="5" t="s">
        <v>42</v>
      </c>
      <c r="O3186" s="5" t="s">
        <v>42</v>
      </c>
      <c r="P3186" s="5">
        <v>2.6571579999999999</v>
      </c>
      <c r="Q3186" s="5">
        <v>13.764018999999999</v>
      </c>
      <c r="R3186" s="5">
        <v>6.2401605934672899</v>
      </c>
      <c r="S3186" s="1" t="s">
        <v>49</v>
      </c>
      <c r="T3186" s="7">
        <v>1373487</v>
      </c>
      <c r="U3186" s="7">
        <v>1260413</v>
      </c>
      <c r="V3186" s="7">
        <v>820313</v>
      </c>
      <c r="W3186" s="7">
        <v>509146</v>
      </c>
      <c r="X3186" s="7">
        <v>1216648</v>
      </c>
      <c r="Y3186" s="7">
        <v>1286696</v>
      </c>
      <c r="Z3186" s="7">
        <v>1357864</v>
      </c>
      <c r="AA3186" s="7">
        <v>1373487</v>
      </c>
      <c r="AB3186" s="5">
        <v>24.364000000000001</v>
      </c>
      <c r="AC3186" s="5">
        <v>21.968</v>
      </c>
      <c r="AD3186" s="5">
        <v>22.366</v>
      </c>
      <c r="AE3186" s="8">
        <v>18.97</v>
      </c>
      <c r="AF3186" s="7">
        <v>5443905</v>
      </c>
      <c r="AG3186" s="7">
        <v>4675796</v>
      </c>
      <c r="AH3186" s="7">
        <v>3451339</v>
      </c>
      <c r="AI3186" s="5">
        <v>13.17</v>
      </c>
      <c r="AJ3186" s="7">
        <v>55</v>
      </c>
      <c r="AK3186" s="7">
        <v>726993</v>
      </c>
      <c r="AL3186" s="6">
        <v>5.2198089999999997</v>
      </c>
      <c r="AM3186" s="7">
        <v>4962196</v>
      </c>
      <c r="AN3186" s="5">
        <v>89.879369999999994</v>
      </c>
    </row>
    <row r="3187" spans="1:40" x14ac:dyDescent="0.3">
      <c r="A3187" s="4" t="s">
        <v>3236</v>
      </c>
      <c r="B3187" s="2">
        <v>12982242</v>
      </c>
      <c r="C3187" s="1" t="s">
        <v>54</v>
      </c>
      <c r="D3187" s="5">
        <v>50.615214960000003</v>
      </c>
      <c r="E3187" s="6">
        <v>454.215214</v>
      </c>
      <c r="F3187" s="6" t="s">
        <v>42</v>
      </c>
      <c r="G3187" s="8">
        <v>2.15</v>
      </c>
      <c r="H3187" s="5" t="s">
        <v>799</v>
      </c>
      <c r="I3187" s="8">
        <v>2.15</v>
      </c>
      <c r="J3187" s="5" t="s">
        <v>799</v>
      </c>
      <c r="K3187" s="5">
        <v>0.14539707999999998</v>
      </c>
      <c r="L3187" s="5">
        <v>0.14456316999999999</v>
      </c>
      <c r="M3187" s="5" t="s">
        <v>799</v>
      </c>
      <c r="N3187" s="5" t="s">
        <v>42</v>
      </c>
      <c r="O3187" s="5" t="s">
        <v>42</v>
      </c>
      <c r="P3187" s="5">
        <v>16.577197999999999</v>
      </c>
      <c r="Q3187" s="5" t="s">
        <v>799</v>
      </c>
      <c r="R3187" s="5">
        <v>-4.8090549999999999</v>
      </c>
      <c r="S3187" s="1" t="s">
        <v>49</v>
      </c>
      <c r="T3187" s="7">
        <v>18300</v>
      </c>
      <c r="U3187" s="7">
        <v>35400</v>
      </c>
      <c r="V3187" s="7">
        <v>7300</v>
      </c>
      <c r="W3187" s="7">
        <v>800</v>
      </c>
      <c r="X3187" s="7">
        <v>27400</v>
      </c>
      <c r="Y3187" s="7">
        <v>23700</v>
      </c>
      <c r="Z3187" s="7">
        <v>18900</v>
      </c>
      <c r="AA3187" s="7">
        <v>18300</v>
      </c>
      <c r="AB3187" s="5" t="s">
        <v>799</v>
      </c>
      <c r="AC3187" s="5">
        <v>-187.95599999999999</v>
      </c>
      <c r="AD3187" s="5" t="s">
        <v>799</v>
      </c>
      <c r="AE3187" s="5" t="s">
        <v>799</v>
      </c>
      <c r="AF3187" s="7">
        <v>23200000</v>
      </c>
      <c r="AG3187" s="7">
        <v>22500000</v>
      </c>
      <c r="AH3187" s="7">
        <v>22275000</v>
      </c>
      <c r="AI3187" s="8">
        <v>9.4</v>
      </c>
      <c r="AJ3187" s="7">
        <v>78</v>
      </c>
      <c r="AK3187" s="7">
        <v>2584904</v>
      </c>
      <c r="AL3187" s="6">
        <v>4.7562230000000003</v>
      </c>
      <c r="AM3187" s="7">
        <v>23058323</v>
      </c>
      <c r="AN3187" s="5">
        <v>83.823239999999998</v>
      </c>
    </row>
    <row r="3188" spans="1:40" x14ac:dyDescent="0.3">
      <c r="A3188" s="4" t="s">
        <v>3237</v>
      </c>
      <c r="B3188" s="2">
        <v>14757730</v>
      </c>
      <c r="C3188" s="1" t="s">
        <v>41</v>
      </c>
      <c r="D3188" s="5">
        <v>44.481215524200003</v>
      </c>
      <c r="E3188" s="6">
        <v>142.23721499999999</v>
      </c>
      <c r="F3188" s="6" t="s">
        <v>42</v>
      </c>
      <c r="G3188" s="5">
        <v>-0.29799999999999999</v>
      </c>
      <c r="H3188" s="5" t="s">
        <v>799</v>
      </c>
      <c r="I3188" s="5">
        <v>-0.29799999999999999</v>
      </c>
      <c r="J3188" s="5" t="s">
        <v>799</v>
      </c>
      <c r="K3188" s="5">
        <v>3.8440191399999999</v>
      </c>
      <c r="L3188" s="5">
        <v>3.8440191399999999</v>
      </c>
      <c r="M3188" s="5" t="s">
        <v>799</v>
      </c>
      <c r="N3188" s="5" t="s">
        <v>42</v>
      </c>
      <c r="O3188" s="5" t="s">
        <v>42</v>
      </c>
      <c r="P3188" s="5">
        <v>17.570996000000001</v>
      </c>
      <c r="Q3188" s="5" t="s">
        <v>799</v>
      </c>
      <c r="R3188" s="5">
        <v>-2.6916440000000001</v>
      </c>
      <c r="S3188" s="1" t="s">
        <v>49</v>
      </c>
      <c r="T3188" s="7">
        <v>3094</v>
      </c>
      <c r="U3188" s="7">
        <v>2073</v>
      </c>
      <c r="V3188" s="7">
        <v>144</v>
      </c>
      <c r="W3188" s="7" t="s">
        <v>42</v>
      </c>
      <c r="X3188" s="7">
        <v>8095</v>
      </c>
      <c r="Y3188" s="7">
        <v>6314</v>
      </c>
      <c r="Z3188" s="7">
        <v>4938</v>
      </c>
      <c r="AA3188" s="7">
        <v>3094</v>
      </c>
      <c r="AB3188" s="5" t="s">
        <v>799</v>
      </c>
      <c r="AC3188" s="5" t="s">
        <v>799</v>
      </c>
      <c r="AD3188" s="5" t="s">
        <v>799</v>
      </c>
      <c r="AE3188" s="5" t="s">
        <v>799</v>
      </c>
      <c r="AF3188" s="7">
        <v>55159219</v>
      </c>
      <c r="AG3188" s="7">
        <v>55154985</v>
      </c>
      <c r="AH3188" s="7">
        <v>55141838</v>
      </c>
      <c r="AI3188" s="5">
        <v>28.57</v>
      </c>
      <c r="AJ3188" s="7">
        <v>58</v>
      </c>
      <c r="AK3188" s="7">
        <v>15818667</v>
      </c>
      <c r="AL3188" s="6">
        <v>12.708717</v>
      </c>
      <c r="AM3188" s="7">
        <v>21540751</v>
      </c>
      <c r="AN3188" s="5">
        <v>38.905949999999997</v>
      </c>
    </row>
    <row r="3189" spans="1:40" x14ac:dyDescent="0.3">
      <c r="A3189" s="4" t="s">
        <v>3238</v>
      </c>
      <c r="B3189" s="2">
        <v>10470749</v>
      </c>
      <c r="C3189" s="1" t="s">
        <v>54</v>
      </c>
      <c r="D3189" s="5">
        <v>43.918292520000001</v>
      </c>
      <c r="E3189" s="6">
        <v>42.552992000000003</v>
      </c>
      <c r="F3189" s="6" t="s">
        <v>42</v>
      </c>
      <c r="G3189" s="5">
        <v>0.11</v>
      </c>
      <c r="H3189" s="5">
        <v>8.4941180000000003</v>
      </c>
      <c r="I3189" s="5">
        <v>0.11</v>
      </c>
      <c r="J3189" s="5">
        <v>8.4941180000000003</v>
      </c>
      <c r="K3189" s="5">
        <v>0.59209446999999993</v>
      </c>
      <c r="L3189" s="5">
        <v>0.59209446999999993</v>
      </c>
      <c r="M3189" s="5" t="s">
        <v>42</v>
      </c>
      <c r="N3189" s="5" t="s">
        <v>42</v>
      </c>
      <c r="O3189" s="5" t="s">
        <v>42</v>
      </c>
      <c r="P3189" s="5">
        <v>7.0226639999999998</v>
      </c>
      <c r="Q3189" s="5" t="s">
        <v>42</v>
      </c>
      <c r="R3189" s="5" t="s">
        <v>42</v>
      </c>
      <c r="S3189" s="1" t="s">
        <v>49</v>
      </c>
      <c r="T3189" s="7">
        <v>7186.1909999999998</v>
      </c>
      <c r="U3189" s="7">
        <v>3188.1559999999999</v>
      </c>
      <c r="V3189" s="7">
        <v>10449.66</v>
      </c>
      <c r="W3189" s="7">
        <v>16238.785</v>
      </c>
      <c r="X3189" s="7">
        <v>6059.38</v>
      </c>
      <c r="Y3189" s="7">
        <v>6201.6679999999997</v>
      </c>
      <c r="Z3189" s="7">
        <v>6117.1570000000002</v>
      </c>
      <c r="AA3189" s="7">
        <v>7186.1909999999998</v>
      </c>
      <c r="AB3189" s="8">
        <v>100</v>
      </c>
      <c r="AC3189" s="8">
        <v>100</v>
      </c>
      <c r="AD3189" s="5" t="s">
        <v>42</v>
      </c>
      <c r="AE3189" s="5" t="s">
        <v>42</v>
      </c>
      <c r="AF3189" s="7">
        <v>12165732</v>
      </c>
      <c r="AG3189" s="7">
        <v>12165732</v>
      </c>
      <c r="AH3189" s="7">
        <v>12165732</v>
      </c>
      <c r="AI3189" s="8">
        <v>2.06</v>
      </c>
      <c r="AJ3189" s="7">
        <v>17</v>
      </c>
      <c r="AK3189" s="7">
        <v>250715</v>
      </c>
      <c r="AL3189" s="6">
        <v>0.90508100000000002</v>
      </c>
      <c r="AM3189" s="7">
        <v>7272071</v>
      </c>
      <c r="AN3189" s="5">
        <v>59.775039999999997</v>
      </c>
    </row>
    <row r="3190" spans="1:40" x14ac:dyDescent="0.3">
      <c r="A3190" s="4" t="s">
        <v>3239</v>
      </c>
      <c r="B3190" s="2">
        <v>29340503</v>
      </c>
      <c r="C3190" s="1" t="s">
        <v>41</v>
      </c>
      <c r="D3190" s="5">
        <v>38.541967393999997</v>
      </c>
      <c r="E3190" s="6">
        <v>-36.367032999999999</v>
      </c>
      <c r="F3190" s="6" t="s">
        <v>42</v>
      </c>
      <c r="G3190" s="5">
        <v>-0.25700000000000001</v>
      </c>
      <c r="H3190" s="5" t="s">
        <v>799</v>
      </c>
      <c r="I3190" s="5">
        <v>-0.25700000000000001</v>
      </c>
      <c r="J3190" s="5" t="s">
        <v>799</v>
      </c>
      <c r="K3190" s="5">
        <v>0.54422963999999996</v>
      </c>
      <c r="L3190" s="5">
        <v>0.54422963999999996</v>
      </c>
      <c r="M3190" s="5" t="s">
        <v>799</v>
      </c>
      <c r="N3190" s="5" t="s">
        <v>42</v>
      </c>
      <c r="O3190" s="5" t="s">
        <v>42</v>
      </c>
      <c r="P3190" s="5" t="s">
        <v>799</v>
      </c>
      <c r="Q3190" s="5">
        <v>0.52870600000000001</v>
      </c>
      <c r="R3190" s="5">
        <v>0.52870600000000001</v>
      </c>
      <c r="S3190" s="1" t="s">
        <v>49</v>
      </c>
      <c r="T3190" s="7" t="s">
        <v>42</v>
      </c>
      <c r="U3190" s="7" t="s">
        <v>42</v>
      </c>
      <c r="V3190" s="7" t="s">
        <v>42</v>
      </c>
      <c r="W3190" s="7" t="s">
        <v>42</v>
      </c>
      <c r="X3190" s="7">
        <v>598</v>
      </c>
      <c r="Y3190" s="7">
        <v>299</v>
      </c>
      <c r="Z3190" s="7" t="s">
        <v>42</v>
      </c>
      <c r="AA3190" s="7" t="s">
        <v>42</v>
      </c>
      <c r="AB3190" s="5" t="s">
        <v>42</v>
      </c>
      <c r="AC3190" s="5">
        <v>1019.398</v>
      </c>
      <c r="AD3190" s="5" t="s">
        <v>42</v>
      </c>
      <c r="AE3190" s="5" t="s">
        <v>799</v>
      </c>
      <c r="AF3190" s="7">
        <v>41487586</v>
      </c>
      <c r="AG3190" s="7">
        <v>41487586</v>
      </c>
      <c r="AH3190" s="7">
        <v>37800856</v>
      </c>
      <c r="AI3190" s="5">
        <v>26.76</v>
      </c>
      <c r="AJ3190" s="7">
        <v>49</v>
      </c>
      <c r="AK3190" s="7">
        <v>11102921</v>
      </c>
      <c r="AL3190" s="6">
        <v>10.314613</v>
      </c>
      <c r="AM3190" s="7">
        <v>18975304</v>
      </c>
      <c r="AN3190" s="5">
        <v>45.737310000000001</v>
      </c>
    </row>
    <row r="3191" spans="1:40" x14ac:dyDescent="0.3">
      <c r="A3191" s="4" t="s">
        <v>3240</v>
      </c>
      <c r="B3191" s="2">
        <v>5316572</v>
      </c>
      <c r="C3191" s="1" t="s">
        <v>41</v>
      </c>
      <c r="D3191" s="5">
        <v>42.639331779999999</v>
      </c>
      <c r="E3191" s="6">
        <v>-10.204669000000001</v>
      </c>
      <c r="F3191" s="6" t="s">
        <v>42</v>
      </c>
      <c r="G3191" s="5">
        <v>-0.221</v>
      </c>
      <c r="H3191" s="5" t="s">
        <v>799</v>
      </c>
      <c r="I3191" s="5">
        <v>-0.221</v>
      </c>
      <c r="J3191" s="5" t="s">
        <v>799</v>
      </c>
      <c r="K3191" s="5">
        <v>2.03354298</v>
      </c>
      <c r="L3191" s="5">
        <v>2.03354298</v>
      </c>
      <c r="M3191" s="5" t="s">
        <v>799</v>
      </c>
      <c r="N3191" s="5" t="s">
        <v>42</v>
      </c>
      <c r="O3191" s="5" t="s">
        <v>42</v>
      </c>
      <c r="P3191" s="5" t="s">
        <v>799</v>
      </c>
      <c r="Q3191" s="5">
        <v>0.16950200000000001</v>
      </c>
      <c r="R3191" s="5">
        <v>0.16950200000000001</v>
      </c>
      <c r="S3191" s="1" t="s">
        <v>49</v>
      </c>
      <c r="T3191" s="7" t="s">
        <v>42</v>
      </c>
      <c r="U3191" s="7" t="s">
        <v>42</v>
      </c>
      <c r="V3191" s="7" t="s">
        <v>42</v>
      </c>
      <c r="W3191" s="7" t="s">
        <v>42</v>
      </c>
      <c r="X3191" s="7">
        <v>4620</v>
      </c>
      <c r="Y3191" s="7">
        <v>2357</v>
      </c>
      <c r="Z3191" s="7" t="s">
        <v>42</v>
      </c>
      <c r="AA3191" s="7" t="s">
        <v>42</v>
      </c>
      <c r="AB3191" s="5" t="s">
        <v>42</v>
      </c>
      <c r="AC3191" s="8">
        <v>100</v>
      </c>
      <c r="AD3191" s="5" t="s">
        <v>42</v>
      </c>
      <c r="AE3191" s="5" t="s">
        <v>799</v>
      </c>
      <c r="AF3191" s="7">
        <v>43958074</v>
      </c>
      <c r="AG3191" s="7">
        <v>43951922</v>
      </c>
      <c r="AH3191" s="7">
        <v>27528926</v>
      </c>
      <c r="AI3191" s="5">
        <v>22.76</v>
      </c>
      <c r="AJ3191" s="7">
        <v>34</v>
      </c>
      <c r="AK3191" s="7">
        <v>10002747</v>
      </c>
      <c r="AL3191" s="6">
        <v>9.7026640000000004</v>
      </c>
      <c r="AM3191" s="7">
        <v>20081914</v>
      </c>
      <c r="AN3191" s="5">
        <v>45.684240000000003</v>
      </c>
    </row>
    <row r="3192" spans="1:40" x14ac:dyDescent="0.3">
      <c r="A3192" s="4" t="s">
        <v>3241</v>
      </c>
      <c r="B3192" s="2">
        <v>7561862</v>
      </c>
      <c r="C3192" s="1" t="s">
        <v>54</v>
      </c>
      <c r="D3192" s="5">
        <v>56.923992720000001</v>
      </c>
      <c r="E3192" s="6">
        <v>550.61699199999998</v>
      </c>
      <c r="F3192" s="6" t="s">
        <v>42</v>
      </c>
      <c r="G3192" s="5">
        <v>-2.883</v>
      </c>
      <c r="H3192" s="5" t="s">
        <v>799</v>
      </c>
      <c r="I3192" s="5">
        <v>-2.883</v>
      </c>
      <c r="J3192" s="5" t="s">
        <v>799</v>
      </c>
      <c r="K3192" s="5">
        <v>0.40567413000000002</v>
      </c>
      <c r="L3192" s="5">
        <v>0.38054968</v>
      </c>
      <c r="M3192" s="5" t="s">
        <v>799</v>
      </c>
      <c r="N3192" s="5" t="s">
        <v>42</v>
      </c>
      <c r="O3192" s="5" t="s">
        <v>42</v>
      </c>
      <c r="P3192" s="5">
        <v>7.097226</v>
      </c>
      <c r="Q3192" s="5">
        <v>122.00010899999999</v>
      </c>
      <c r="R3192" s="5">
        <v>122.00010899999999</v>
      </c>
      <c r="S3192" s="1" t="s">
        <v>49</v>
      </c>
      <c r="T3192" s="7">
        <v>79859</v>
      </c>
      <c r="U3192" s="7">
        <v>23194</v>
      </c>
      <c r="V3192" s="7" t="s">
        <v>42</v>
      </c>
      <c r="W3192" s="7">
        <v>20338</v>
      </c>
      <c r="X3192" s="7">
        <v>77582</v>
      </c>
      <c r="Y3192" s="7">
        <v>79719</v>
      </c>
      <c r="Z3192" s="7">
        <v>80051</v>
      </c>
      <c r="AA3192" s="7">
        <v>79859</v>
      </c>
      <c r="AB3192" s="8">
        <v>52.65</v>
      </c>
      <c r="AC3192" s="5">
        <v>48.369</v>
      </c>
      <c r="AD3192" s="8">
        <v>9.4039999999999999</v>
      </c>
      <c r="AE3192" s="8">
        <v>3.7469999999999999</v>
      </c>
      <c r="AF3192" s="7">
        <v>18597728</v>
      </c>
      <c r="AG3192" s="7">
        <v>18557200</v>
      </c>
      <c r="AH3192" s="7">
        <v>18194379</v>
      </c>
      <c r="AI3192" s="5">
        <v>23.28</v>
      </c>
      <c r="AJ3192" s="7">
        <v>52</v>
      </c>
      <c r="AK3192" s="7">
        <v>4330047</v>
      </c>
      <c r="AL3192" s="6">
        <v>13.249943</v>
      </c>
      <c r="AM3192" s="7">
        <v>16653681</v>
      </c>
      <c r="AN3192" s="5">
        <v>89.523349999999994</v>
      </c>
    </row>
    <row r="3193" spans="1:40" x14ac:dyDescent="0.3">
      <c r="A3193" s="4" t="s">
        <v>3242</v>
      </c>
      <c r="B3193" s="2">
        <v>5292838</v>
      </c>
      <c r="C3193" s="1" t="s">
        <v>41</v>
      </c>
      <c r="D3193" s="5">
        <v>61.474168079999998</v>
      </c>
      <c r="E3193" s="6">
        <v>87.925167999999999</v>
      </c>
      <c r="F3193" s="6" t="s">
        <v>42</v>
      </c>
      <c r="G3193" s="5">
        <v>-0.55300000000000005</v>
      </c>
      <c r="H3193" s="5" t="s">
        <v>799</v>
      </c>
      <c r="I3193" s="5">
        <v>-0.55300000000000005</v>
      </c>
      <c r="J3193" s="5" t="s">
        <v>799</v>
      </c>
      <c r="K3193" s="5">
        <v>1.28571429</v>
      </c>
      <c r="L3193" s="5">
        <v>1.28571429</v>
      </c>
      <c r="M3193" s="5" t="s">
        <v>799</v>
      </c>
      <c r="N3193" s="5" t="s">
        <v>42</v>
      </c>
      <c r="O3193" s="5" t="s">
        <v>42</v>
      </c>
      <c r="P3193" s="5">
        <v>0.76637299999999997</v>
      </c>
      <c r="Q3193" s="5" t="s">
        <v>799</v>
      </c>
      <c r="R3193" s="5">
        <v>-0.72874399999999995</v>
      </c>
      <c r="S3193" s="1" t="s">
        <v>49</v>
      </c>
      <c r="T3193" s="7">
        <v>130376</v>
      </c>
      <c r="U3193" s="7">
        <v>115375</v>
      </c>
      <c r="V3193" s="7">
        <v>102602</v>
      </c>
      <c r="W3193" s="7">
        <v>49935</v>
      </c>
      <c r="X3193" s="7">
        <v>114729</v>
      </c>
      <c r="Y3193" s="7">
        <v>116425</v>
      </c>
      <c r="Z3193" s="7">
        <v>125077</v>
      </c>
      <c r="AA3193" s="7">
        <v>130376</v>
      </c>
      <c r="AB3193" s="5">
        <v>22.242999999999999</v>
      </c>
      <c r="AC3193" s="5">
        <v>30.968</v>
      </c>
      <c r="AD3193" s="5">
        <v>-125.759</v>
      </c>
      <c r="AE3193" s="5">
        <v>-107.29600000000001</v>
      </c>
      <c r="AF3193" s="7">
        <v>52538000</v>
      </c>
      <c r="AG3193" s="7">
        <v>52084000</v>
      </c>
      <c r="AH3193" s="7">
        <v>50173000</v>
      </c>
      <c r="AI3193" s="5">
        <v>53.44</v>
      </c>
      <c r="AJ3193" s="7">
        <v>108</v>
      </c>
      <c r="AK3193" s="7">
        <v>28080954</v>
      </c>
      <c r="AL3193" s="6">
        <v>32.854716000000003</v>
      </c>
      <c r="AM3193" s="7">
        <v>51581670</v>
      </c>
      <c r="AN3193" s="5">
        <v>98.172219999999996</v>
      </c>
    </row>
    <row r="3194" spans="1:40" x14ac:dyDescent="0.3">
      <c r="A3194" s="4" t="s">
        <v>3243</v>
      </c>
      <c r="B3194" s="2">
        <v>5288408</v>
      </c>
      <c r="C3194" s="1" t="s">
        <v>54</v>
      </c>
      <c r="D3194" s="5">
        <v>40.486551300000002</v>
      </c>
      <c r="E3194" s="6">
        <v>46.806550999999999</v>
      </c>
      <c r="F3194" s="6" t="s">
        <v>42</v>
      </c>
      <c r="G3194" s="5">
        <v>-0.82099999999999995</v>
      </c>
      <c r="H3194" s="5" t="s">
        <v>799</v>
      </c>
      <c r="I3194" s="5">
        <v>-0.82099999999999995</v>
      </c>
      <c r="J3194" s="5" t="s">
        <v>799</v>
      </c>
      <c r="K3194" s="5">
        <v>0.14713094999999998</v>
      </c>
      <c r="L3194" s="5">
        <v>0.13878894</v>
      </c>
      <c r="M3194" s="5" t="s">
        <v>42</v>
      </c>
      <c r="N3194" s="5" t="s">
        <v>42</v>
      </c>
      <c r="O3194" s="5" t="s">
        <v>42</v>
      </c>
      <c r="P3194" s="5">
        <v>0.22401299999999999</v>
      </c>
      <c r="Q3194" s="5" t="s">
        <v>799</v>
      </c>
      <c r="R3194" s="5">
        <v>-1.8879429999999999</v>
      </c>
      <c r="S3194" s="1" t="s">
        <v>49</v>
      </c>
      <c r="T3194" s="7">
        <v>352627.84965552209</v>
      </c>
      <c r="U3194" s="7">
        <v>616630.98447113496</v>
      </c>
      <c r="V3194" s="7">
        <v>968983.38743433065</v>
      </c>
      <c r="W3194" s="7">
        <v>933043.10772708862</v>
      </c>
      <c r="X3194" s="7">
        <v>208946.095</v>
      </c>
      <c r="Y3194" s="7">
        <v>237238.26</v>
      </c>
      <c r="Z3194" s="7">
        <v>298365.61755753279</v>
      </c>
      <c r="AA3194" s="7">
        <v>352627.84965552209</v>
      </c>
      <c r="AB3194" s="8">
        <v>26.36</v>
      </c>
      <c r="AC3194" s="5">
        <v>37.595999999999997</v>
      </c>
      <c r="AD3194" s="5">
        <v>-6.1180000000000003</v>
      </c>
      <c r="AE3194" s="5">
        <v>-13.976000000000001</v>
      </c>
      <c r="AF3194" s="7">
        <v>16149137</v>
      </c>
      <c r="AG3194" s="7">
        <v>16274988</v>
      </c>
      <c r="AH3194" s="7">
        <v>15197119</v>
      </c>
      <c r="AI3194" s="5">
        <v>16.05</v>
      </c>
      <c r="AJ3194" s="7">
        <v>19</v>
      </c>
      <c r="AK3194" s="7">
        <v>2405976</v>
      </c>
      <c r="AL3194" s="6">
        <v>6.4961349999999998</v>
      </c>
      <c r="AM3194" s="7">
        <v>7116431</v>
      </c>
      <c r="AN3194" s="5">
        <v>47.458629999999999</v>
      </c>
    </row>
    <row r="3195" spans="1:40" x14ac:dyDescent="0.3">
      <c r="A3195" s="4" t="s">
        <v>3244</v>
      </c>
      <c r="B3195" s="2">
        <v>5721523</v>
      </c>
      <c r="C3195" s="1" t="s">
        <v>54</v>
      </c>
      <c r="D3195" s="5">
        <v>44.331677730000003</v>
      </c>
      <c r="E3195" s="6">
        <v>44.129877</v>
      </c>
      <c r="F3195" s="6" t="s">
        <v>42</v>
      </c>
      <c r="G3195" s="5">
        <v>0.127</v>
      </c>
      <c r="H3195" s="5">
        <v>46.290984000000002</v>
      </c>
      <c r="I3195" s="5">
        <v>0.127</v>
      </c>
      <c r="J3195" s="5">
        <v>46.290984000000002</v>
      </c>
      <c r="K3195" s="5">
        <v>0.88504936999999995</v>
      </c>
      <c r="L3195" s="5">
        <v>0.88504936999999995</v>
      </c>
      <c r="M3195" s="5" t="s">
        <v>42</v>
      </c>
      <c r="N3195" s="5" t="s">
        <v>42</v>
      </c>
      <c r="O3195" s="5" t="s">
        <v>42</v>
      </c>
      <c r="P3195" s="5">
        <v>21.372852999999999</v>
      </c>
      <c r="Q3195" s="5" t="s">
        <v>42</v>
      </c>
      <c r="R3195" s="5" t="s">
        <v>42</v>
      </c>
      <c r="S3195" s="1" t="s">
        <v>315</v>
      </c>
      <c r="T3195" s="7">
        <v>1957.2260000000001</v>
      </c>
      <c r="U3195" s="7">
        <v>1842.433</v>
      </c>
      <c r="V3195" s="7">
        <v>2044.1079999999999</v>
      </c>
      <c r="W3195" s="7">
        <v>2143.6460000000002</v>
      </c>
      <c r="X3195" s="7">
        <v>2064.7629999999999</v>
      </c>
      <c r="Y3195" s="7">
        <v>2010.9939999999999</v>
      </c>
      <c r="Z3195" s="7">
        <v>1957.2260000000001</v>
      </c>
      <c r="AA3195" s="7">
        <v>1842.433</v>
      </c>
      <c r="AB3195" s="8">
        <v>100</v>
      </c>
      <c r="AC3195" s="8">
        <v>100</v>
      </c>
      <c r="AD3195" s="5" t="s">
        <v>42</v>
      </c>
      <c r="AE3195" s="5" t="s">
        <v>42</v>
      </c>
      <c r="AF3195" s="7">
        <v>3924894</v>
      </c>
      <c r="AG3195" s="7">
        <v>3924894</v>
      </c>
      <c r="AH3195" s="7">
        <v>3924895</v>
      </c>
      <c r="AI3195" s="5">
        <v>17.489999999999998</v>
      </c>
      <c r="AJ3195" s="7">
        <v>23</v>
      </c>
      <c r="AK3195" s="7">
        <v>686425</v>
      </c>
      <c r="AL3195" s="6">
        <v>7.7531699999999999</v>
      </c>
      <c r="AM3195" s="7" t="s">
        <v>42</v>
      </c>
      <c r="AN3195" s="5" t="s">
        <v>42</v>
      </c>
    </row>
    <row r="3196" spans="1:40" x14ac:dyDescent="0.3">
      <c r="A3196" s="4" t="s">
        <v>3245</v>
      </c>
      <c r="B3196" s="2">
        <v>4978040</v>
      </c>
      <c r="C3196" s="1" t="s">
        <v>41</v>
      </c>
      <c r="D3196" s="5">
        <v>41.207971209999997</v>
      </c>
      <c r="E3196" s="6">
        <v>39.088971000000001</v>
      </c>
      <c r="F3196" s="6" t="s">
        <v>42</v>
      </c>
      <c r="G3196" s="5">
        <v>-0.182</v>
      </c>
      <c r="H3196" s="5" t="s">
        <v>799</v>
      </c>
      <c r="I3196" s="5">
        <v>-0.182</v>
      </c>
      <c r="J3196" s="5" t="s">
        <v>799</v>
      </c>
      <c r="K3196" s="5">
        <v>2.3010380599999998</v>
      </c>
      <c r="L3196" s="5">
        <v>2.2542372900000003</v>
      </c>
      <c r="M3196" s="5" t="s">
        <v>799</v>
      </c>
      <c r="N3196" s="5" t="s">
        <v>42</v>
      </c>
      <c r="O3196" s="5" t="s">
        <v>42</v>
      </c>
      <c r="P3196" s="5">
        <v>0.47223199999999999</v>
      </c>
      <c r="Q3196" s="5">
        <v>11.698905999999999</v>
      </c>
      <c r="R3196" s="5">
        <v>11.698905999999999</v>
      </c>
      <c r="S3196" s="1" t="s">
        <v>49</v>
      </c>
      <c r="T3196" s="7">
        <v>96846</v>
      </c>
      <c r="U3196" s="7">
        <v>51630</v>
      </c>
      <c r="V3196" s="7">
        <v>24695</v>
      </c>
      <c r="W3196" s="7">
        <v>86100</v>
      </c>
      <c r="X3196" s="7">
        <v>82775</v>
      </c>
      <c r="Y3196" s="7">
        <v>91315</v>
      </c>
      <c r="Z3196" s="7">
        <v>99022</v>
      </c>
      <c r="AA3196" s="7">
        <v>96846</v>
      </c>
      <c r="AB3196" s="8">
        <v>9.0890000000000004</v>
      </c>
      <c r="AC3196" s="8">
        <v>13.58</v>
      </c>
      <c r="AD3196" s="5">
        <v>-2.714</v>
      </c>
      <c r="AE3196" s="8">
        <v>2.6230000000000002</v>
      </c>
      <c r="AF3196" s="7">
        <v>30906777</v>
      </c>
      <c r="AG3196" s="7">
        <v>30906777</v>
      </c>
      <c r="AH3196" s="7">
        <v>30812329</v>
      </c>
      <c r="AI3196" s="5">
        <v>86.39</v>
      </c>
      <c r="AJ3196" s="7">
        <v>22</v>
      </c>
      <c r="AK3196" s="7">
        <v>26767859</v>
      </c>
      <c r="AL3196" s="6">
        <v>35.601252000000002</v>
      </c>
      <c r="AM3196" s="7">
        <v>30906428</v>
      </c>
      <c r="AN3196" s="5">
        <v>99.751450000000006</v>
      </c>
    </row>
    <row r="3197" spans="1:40" x14ac:dyDescent="0.3">
      <c r="A3197" s="4" t="s">
        <v>3246</v>
      </c>
      <c r="B3197" s="2">
        <v>9081956</v>
      </c>
      <c r="C3197" s="1" t="s">
        <v>54</v>
      </c>
      <c r="D3197" s="5">
        <v>42.686279499999998</v>
      </c>
      <c r="E3197" s="6">
        <v>40.783279</v>
      </c>
      <c r="F3197" s="6" t="s">
        <v>42</v>
      </c>
      <c r="G3197" s="5">
        <v>-0.374</v>
      </c>
      <c r="H3197" s="5" t="s">
        <v>799</v>
      </c>
      <c r="I3197" s="5">
        <v>-0.374</v>
      </c>
      <c r="J3197" s="5" t="s">
        <v>799</v>
      </c>
      <c r="K3197" s="5">
        <v>0.61918397000000003</v>
      </c>
      <c r="L3197" s="5">
        <v>0.57820855999999998</v>
      </c>
      <c r="M3197" s="5" t="s">
        <v>799</v>
      </c>
      <c r="N3197" s="5" t="s">
        <v>42</v>
      </c>
      <c r="O3197" s="5" t="s">
        <v>42</v>
      </c>
      <c r="P3197" s="5">
        <v>58.512594999999997</v>
      </c>
      <c r="Q3197" s="5" t="s">
        <v>799</v>
      </c>
      <c r="R3197" s="5">
        <v>-0.57305600000000001</v>
      </c>
      <c r="S3197" s="1" t="s">
        <v>80</v>
      </c>
      <c r="T3197" s="7">
        <v>637</v>
      </c>
      <c r="U3197" s="7">
        <v>279</v>
      </c>
      <c r="V3197" s="7">
        <v>410</v>
      </c>
      <c r="W3197" s="7">
        <v>802</v>
      </c>
      <c r="X3197" s="7">
        <v>697</v>
      </c>
      <c r="Y3197" s="7">
        <v>637</v>
      </c>
      <c r="Z3197" s="7">
        <v>540</v>
      </c>
      <c r="AA3197" s="7">
        <v>275</v>
      </c>
      <c r="AB3197" s="5">
        <v>75.823999999999998</v>
      </c>
      <c r="AC3197" s="5">
        <v>72.596999999999994</v>
      </c>
      <c r="AD3197" s="5" t="s">
        <v>799</v>
      </c>
      <c r="AE3197" s="5" t="s">
        <v>799</v>
      </c>
      <c r="AF3197" s="7">
        <v>24572206</v>
      </c>
      <c r="AG3197" s="7">
        <v>24607111</v>
      </c>
      <c r="AH3197" s="7">
        <v>23644632</v>
      </c>
      <c r="AI3197" s="8">
        <v>10.029999999999999</v>
      </c>
      <c r="AJ3197" s="7">
        <v>41</v>
      </c>
      <c r="AK3197" s="7">
        <v>2474143</v>
      </c>
      <c r="AL3197" s="6">
        <v>4.2802670000000003</v>
      </c>
      <c r="AM3197" s="7">
        <v>18942344</v>
      </c>
      <c r="AN3197" s="8">
        <v>76.77</v>
      </c>
    </row>
    <row r="3198" spans="1:40" x14ac:dyDescent="0.3">
      <c r="A3198" s="4" t="s">
        <v>3247</v>
      </c>
      <c r="B3198" s="2">
        <v>4419700</v>
      </c>
      <c r="C3198" s="1" t="s">
        <v>41</v>
      </c>
      <c r="D3198" s="5">
        <v>43.65091932</v>
      </c>
      <c r="E3198" s="6">
        <v>152.79317900000001</v>
      </c>
      <c r="F3198" s="6">
        <v>152.79291900000001</v>
      </c>
      <c r="G3198" s="5">
        <v>0.45900000000000002</v>
      </c>
      <c r="H3198" s="5">
        <v>10.376711999999999</v>
      </c>
      <c r="I3198" s="5">
        <v>0.45900000000000002</v>
      </c>
      <c r="J3198" s="5">
        <v>10.376711999999999</v>
      </c>
      <c r="K3198" s="5">
        <v>0.54633969999999998</v>
      </c>
      <c r="L3198" s="5">
        <v>0.54633969999999998</v>
      </c>
      <c r="M3198" s="5">
        <v>1.6211880000000001</v>
      </c>
      <c r="N3198" s="5" t="s">
        <v>42</v>
      </c>
      <c r="O3198" s="5" t="s">
        <v>42</v>
      </c>
      <c r="P3198" s="5">
        <v>6.154223</v>
      </c>
      <c r="Q3198" s="5" t="s">
        <v>42</v>
      </c>
      <c r="R3198" s="5">
        <v>11.3499420086168</v>
      </c>
      <c r="S3198" s="1" t="s">
        <v>47</v>
      </c>
      <c r="T3198" s="7">
        <v>23878.302</v>
      </c>
      <c r="U3198" s="7">
        <v>26684.152999999998</v>
      </c>
      <c r="V3198" s="7">
        <v>24431.365000000002</v>
      </c>
      <c r="W3198" s="7">
        <v>26688.974999999999</v>
      </c>
      <c r="X3198" s="7">
        <v>24827.370999999999</v>
      </c>
      <c r="Y3198" s="7">
        <v>23878.302</v>
      </c>
      <c r="Z3198" s="7">
        <v>25358.841</v>
      </c>
      <c r="AA3198" s="7">
        <v>25746.592000000001</v>
      </c>
      <c r="AB3198" s="8">
        <v>100</v>
      </c>
      <c r="AC3198" s="8">
        <v>100</v>
      </c>
      <c r="AD3198" s="5" t="s">
        <v>42</v>
      </c>
      <c r="AE3198" s="5" t="s">
        <v>42</v>
      </c>
      <c r="AF3198" s="7">
        <v>14403752</v>
      </c>
      <c r="AG3198" s="7">
        <v>14403752</v>
      </c>
      <c r="AH3198" s="7">
        <v>14392841</v>
      </c>
      <c r="AI3198" s="5">
        <v>27.86</v>
      </c>
      <c r="AJ3198" s="7">
        <v>17</v>
      </c>
      <c r="AK3198" s="7">
        <v>4014039</v>
      </c>
      <c r="AL3198" s="6">
        <v>12.162538</v>
      </c>
      <c r="AM3198" s="7" t="s">
        <v>42</v>
      </c>
      <c r="AN3198" s="5" t="s">
        <v>42</v>
      </c>
    </row>
    <row r="3199" spans="1:40" x14ac:dyDescent="0.3">
      <c r="A3199" s="4" t="s">
        <v>3248</v>
      </c>
      <c r="B3199" s="2">
        <v>4912000</v>
      </c>
      <c r="C3199" s="1" t="s">
        <v>41</v>
      </c>
      <c r="D3199" s="5">
        <v>38.495483630000003</v>
      </c>
      <c r="E3199" s="6">
        <v>92.961483000000001</v>
      </c>
      <c r="F3199" s="6" t="s">
        <v>42</v>
      </c>
      <c r="G3199" s="5">
        <v>-0.23499999999999999</v>
      </c>
      <c r="H3199" s="5" t="s">
        <v>799</v>
      </c>
      <c r="I3199" s="5">
        <v>-0.23499999999999999</v>
      </c>
      <c r="J3199" s="5" t="s">
        <v>799</v>
      </c>
      <c r="K3199" s="5">
        <v>1.2728551299999999</v>
      </c>
      <c r="L3199" s="5">
        <v>0.94074844000000002</v>
      </c>
      <c r="M3199" s="5" t="s">
        <v>799</v>
      </c>
      <c r="N3199" s="5" t="s">
        <v>42</v>
      </c>
      <c r="O3199" s="5" t="s">
        <v>42</v>
      </c>
      <c r="P3199" s="5">
        <v>0.27002300000000001</v>
      </c>
      <c r="Q3199" s="5">
        <v>6.962885</v>
      </c>
      <c r="R3199" s="5">
        <v>6.962885</v>
      </c>
      <c r="S3199" s="1" t="s">
        <v>47</v>
      </c>
      <c r="T3199" s="7">
        <v>341094</v>
      </c>
      <c r="U3199" s="7">
        <v>339964</v>
      </c>
      <c r="V3199" s="7">
        <v>314783</v>
      </c>
      <c r="W3199" s="7">
        <v>261911</v>
      </c>
      <c r="X3199" s="7">
        <v>344272</v>
      </c>
      <c r="Y3199" s="7">
        <v>341094</v>
      </c>
      <c r="Z3199" s="7">
        <v>342194</v>
      </c>
      <c r="AA3199" s="7">
        <v>342558</v>
      </c>
      <c r="AB3199" s="5">
        <v>39.253999999999998</v>
      </c>
      <c r="AC3199" s="5">
        <v>40.787999999999997</v>
      </c>
      <c r="AD3199" s="5">
        <v>-2.5609999999999999</v>
      </c>
      <c r="AE3199" s="5">
        <v>-0.753</v>
      </c>
      <c r="AF3199" s="7">
        <v>21268223</v>
      </c>
      <c r="AG3199" s="7">
        <v>21264327</v>
      </c>
      <c r="AH3199" s="7">
        <v>20576483</v>
      </c>
      <c r="AI3199" s="5">
        <v>33.07</v>
      </c>
      <c r="AJ3199" s="7">
        <v>52</v>
      </c>
      <c r="AK3199" s="7">
        <v>7032895</v>
      </c>
      <c r="AL3199" s="6">
        <v>12.729539000000001</v>
      </c>
      <c r="AM3199" s="7">
        <v>16127420</v>
      </c>
      <c r="AN3199" s="5">
        <v>75.828710000000001</v>
      </c>
    </row>
    <row r="3200" spans="1:40" x14ac:dyDescent="0.3">
      <c r="A3200" s="4" t="s">
        <v>3249</v>
      </c>
      <c r="B3200" s="2">
        <v>25922779</v>
      </c>
      <c r="C3200" s="1" t="s">
        <v>54</v>
      </c>
      <c r="D3200" s="5">
        <v>42.095481919999997</v>
      </c>
      <c r="E3200" s="6">
        <v>32.655481000000002</v>
      </c>
      <c r="F3200" s="6" t="s">
        <v>42</v>
      </c>
      <c r="G3200" s="5">
        <v>-1.7549999999999999</v>
      </c>
      <c r="H3200" s="5" t="s">
        <v>799</v>
      </c>
      <c r="I3200" s="5">
        <v>-1.7549999999999999</v>
      </c>
      <c r="J3200" s="5" t="s">
        <v>799</v>
      </c>
      <c r="K3200" s="5" t="s">
        <v>799</v>
      </c>
      <c r="L3200" s="5">
        <v>0.72037914999999997</v>
      </c>
      <c r="M3200" s="5" t="s">
        <v>799</v>
      </c>
      <c r="N3200" s="5" t="s">
        <v>42</v>
      </c>
      <c r="O3200" s="5" t="s">
        <v>42</v>
      </c>
      <c r="P3200" s="5">
        <v>7.2338E-2</v>
      </c>
      <c r="Q3200" s="5">
        <v>4.3025770000000003</v>
      </c>
      <c r="R3200" s="5">
        <v>4.3025770000000003</v>
      </c>
      <c r="S3200" s="1" t="s">
        <v>49</v>
      </c>
      <c r="T3200" s="7">
        <v>527109</v>
      </c>
      <c r="U3200" s="7">
        <v>692199</v>
      </c>
      <c r="V3200" s="7">
        <v>873645</v>
      </c>
      <c r="W3200" s="7">
        <v>863582</v>
      </c>
      <c r="X3200" s="7">
        <v>451432</v>
      </c>
      <c r="Y3200" s="7">
        <v>477489</v>
      </c>
      <c r="Z3200" s="7">
        <v>502254</v>
      </c>
      <c r="AA3200" s="7">
        <v>527109</v>
      </c>
      <c r="AB3200" s="5">
        <v>61.805999999999997</v>
      </c>
      <c r="AC3200" s="5">
        <v>67.150999999999996</v>
      </c>
      <c r="AD3200" s="5">
        <v>-4.8129999999999997</v>
      </c>
      <c r="AE3200" s="8">
        <v>1.2210000000000001</v>
      </c>
      <c r="AF3200" s="7">
        <v>6916171</v>
      </c>
      <c r="AG3200" s="7">
        <v>6914927</v>
      </c>
      <c r="AH3200" s="7">
        <v>6254302</v>
      </c>
      <c r="AI3200" s="5">
        <v>15.88</v>
      </c>
      <c r="AJ3200" s="7">
        <v>47</v>
      </c>
      <c r="AK3200" s="7">
        <v>1099790</v>
      </c>
      <c r="AL3200" s="6">
        <v>6.6867229999999998</v>
      </c>
      <c r="AM3200" s="7">
        <v>3039322</v>
      </c>
      <c r="AN3200" s="5">
        <v>43.898009999999999</v>
      </c>
    </row>
    <row r="3201" spans="1:40" x14ac:dyDescent="0.3">
      <c r="A3201" s="4" t="s">
        <v>3250</v>
      </c>
      <c r="B3201" s="2">
        <v>4004417</v>
      </c>
      <c r="C3201" s="1" t="s">
        <v>54</v>
      </c>
      <c r="D3201" s="5">
        <v>45.814978920000001</v>
      </c>
      <c r="E3201" s="6">
        <v>181.421978</v>
      </c>
      <c r="F3201" s="6" t="s">
        <v>42</v>
      </c>
      <c r="G3201" s="5">
        <v>-0.1</v>
      </c>
      <c r="H3201" s="5" t="s">
        <v>799</v>
      </c>
      <c r="I3201" s="5">
        <v>-0.1</v>
      </c>
      <c r="J3201" s="5" t="s">
        <v>799</v>
      </c>
      <c r="K3201" s="5">
        <v>0.80394921999999991</v>
      </c>
      <c r="L3201" s="5">
        <v>0.74267101000000002</v>
      </c>
      <c r="M3201" s="5">
        <v>18.387097000000001</v>
      </c>
      <c r="N3201" s="5" t="s">
        <v>42</v>
      </c>
      <c r="O3201" s="5" t="s">
        <v>42</v>
      </c>
      <c r="P3201" s="5">
        <v>0.42639700000000003</v>
      </c>
      <c r="Q3201" s="5">
        <v>6.0081959999999999</v>
      </c>
      <c r="R3201" s="5">
        <v>6.0081959999999999</v>
      </c>
      <c r="S3201" s="1" t="s">
        <v>49</v>
      </c>
      <c r="T3201" s="7">
        <v>422340</v>
      </c>
      <c r="U3201" s="7">
        <v>390189</v>
      </c>
      <c r="V3201" s="7">
        <v>344920</v>
      </c>
      <c r="W3201" s="7">
        <v>328544</v>
      </c>
      <c r="X3201" s="7">
        <v>425477</v>
      </c>
      <c r="Y3201" s="7">
        <v>431529</v>
      </c>
      <c r="Z3201" s="7">
        <v>427752</v>
      </c>
      <c r="AA3201" s="7">
        <v>422340</v>
      </c>
      <c r="AB3201" s="5">
        <v>17.654</v>
      </c>
      <c r="AC3201" s="5">
        <v>18.207000000000001</v>
      </c>
      <c r="AD3201" s="8">
        <v>6.7939999999999996</v>
      </c>
      <c r="AE3201" s="8">
        <v>6.9720000000000004</v>
      </c>
      <c r="AF3201" s="7">
        <v>19980000</v>
      </c>
      <c r="AG3201" s="7">
        <v>19980000</v>
      </c>
      <c r="AH3201" s="7">
        <v>19729000</v>
      </c>
      <c r="AI3201" s="5">
        <v>41.66</v>
      </c>
      <c r="AJ3201" s="7">
        <v>35</v>
      </c>
      <c r="AK3201" s="7">
        <v>8371188</v>
      </c>
      <c r="AL3201" s="6">
        <v>19.086307999999999</v>
      </c>
      <c r="AM3201" s="7">
        <v>14861950</v>
      </c>
      <c r="AN3201" s="5">
        <v>73.961060000000003</v>
      </c>
    </row>
    <row r="3202" spans="1:40" x14ac:dyDescent="0.3">
      <c r="A3202" s="4" t="s">
        <v>3251</v>
      </c>
      <c r="B3202" s="2">
        <v>4170811</v>
      </c>
      <c r="C3202" s="1" t="s">
        <v>41</v>
      </c>
      <c r="D3202" s="5">
        <v>53.559336319499998</v>
      </c>
      <c r="E3202" s="6">
        <v>57.501336000000002</v>
      </c>
      <c r="F3202" s="6" t="s">
        <v>42</v>
      </c>
      <c r="G3202" s="5">
        <v>-0.17</v>
      </c>
      <c r="H3202" s="5" t="s">
        <v>799</v>
      </c>
      <c r="I3202" s="5">
        <v>-0.17</v>
      </c>
      <c r="J3202" s="5" t="s">
        <v>799</v>
      </c>
      <c r="K3202" s="5" t="s">
        <v>799</v>
      </c>
      <c r="L3202" s="5" t="s">
        <v>799</v>
      </c>
      <c r="M3202" s="5" t="s">
        <v>799</v>
      </c>
      <c r="N3202" s="5" t="s">
        <v>42</v>
      </c>
      <c r="O3202" s="5" t="s">
        <v>42</v>
      </c>
      <c r="P3202" s="5">
        <v>0.31942500000000001</v>
      </c>
      <c r="Q3202" s="5" t="s">
        <v>799</v>
      </c>
      <c r="R3202" s="5">
        <v>-0.59043299999999999</v>
      </c>
      <c r="S3202" s="1" t="s">
        <v>49</v>
      </c>
      <c r="T3202" s="7">
        <v>147752</v>
      </c>
      <c r="U3202" s="7">
        <v>140734</v>
      </c>
      <c r="V3202" s="7">
        <v>235309</v>
      </c>
      <c r="W3202" s="7">
        <v>176319</v>
      </c>
      <c r="X3202" s="7">
        <v>180015</v>
      </c>
      <c r="Y3202" s="7">
        <v>173816</v>
      </c>
      <c r="Z3202" s="7">
        <v>167493</v>
      </c>
      <c r="AA3202" s="7">
        <v>147752</v>
      </c>
      <c r="AB3202" s="5">
        <v>-109.364</v>
      </c>
      <c r="AC3202" s="8">
        <v>-8.42</v>
      </c>
      <c r="AD3202" s="5">
        <v>-192.15600000000001</v>
      </c>
      <c r="AE3202" s="5">
        <v>-63.784999999999997</v>
      </c>
      <c r="AF3202" s="7">
        <v>100770153</v>
      </c>
      <c r="AG3202" s="7">
        <v>100400000</v>
      </c>
      <c r="AH3202" s="7">
        <v>98339123</v>
      </c>
      <c r="AI3202" s="5">
        <v>38.99</v>
      </c>
      <c r="AJ3202" s="7">
        <v>88</v>
      </c>
      <c r="AK3202" s="7">
        <v>39288877</v>
      </c>
      <c r="AL3202" s="6">
        <v>20.882038000000001</v>
      </c>
      <c r="AM3202" s="7">
        <v>92907515</v>
      </c>
      <c r="AN3202" s="5">
        <v>92.197450000000003</v>
      </c>
    </row>
    <row r="3203" spans="1:40" x14ac:dyDescent="0.3">
      <c r="A3203" s="4" t="s">
        <v>3252</v>
      </c>
      <c r="B3203" s="2">
        <v>9394445</v>
      </c>
      <c r="C3203" s="1" t="s">
        <v>41</v>
      </c>
      <c r="D3203" s="5">
        <v>26.035678350000001</v>
      </c>
      <c r="E3203" s="6">
        <v>-46.558321999999997</v>
      </c>
      <c r="F3203" s="6" t="s">
        <v>42</v>
      </c>
      <c r="G3203" s="5">
        <v>-0.45800000000000002</v>
      </c>
      <c r="H3203" s="5" t="s">
        <v>799</v>
      </c>
      <c r="I3203" s="5">
        <v>-0.45800000000000002</v>
      </c>
      <c r="J3203" s="5" t="s">
        <v>799</v>
      </c>
      <c r="K3203" s="5">
        <v>0.78884462</v>
      </c>
      <c r="L3203" s="5">
        <v>0.78884462</v>
      </c>
      <c r="M3203" s="5" t="s">
        <v>799</v>
      </c>
      <c r="N3203" s="5" t="s">
        <v>42</v>
      </c>
      <c r="O3203" s="5" t="s">
        <v>42</v>
      </c>
      <c r="P3203" s="5" t="s">
        <v>799</v>
      </c>
      <c r="Q3203" s="5">
        <v>1.7243820000000001</v>
      </c>
      <c r="R3203" s="5">
        <v>1.7243820000000001</v>
      </c>
      <c r="S3203" s="1" t="s">
        <v>49</v>
      </c>
      <c r="T3203" s="7">
        <v>6769</v>
      </c>
      <c r="U3203" s="7">
        <v>19391</v>
      </c>
      <c r="V3203" s="7">
        <v>5350</v>
      </c>
      <c r="W3203" s="7">
        <v>3747</v>
      </c>
      <c r="X3203" s="7">
        <v>7345</v>
      </c>
      <c r="Y3203" s="7">
        <v>7398</v>
      </c>
      <c r="Z3203" s="7">
        <v>12537</v>
      </c>
      <c r="AA3203" s="7">
        <v>6769</v>
      </c>
      <c r="AB3203" s="8">
        <v>48.56</v>
      </c>
      <c r="AC3203" s="5">
        <v>97.903000000000006</v>
      </c>
      <c r="AD3203" s="5" t="s">
        <v>799</v>
      </c>
      <c r="AE3203" s="5" t="s">
        <v>799</v>
      </c>
      <c r="AF3203" s="7">
        <v>26298665</v>
      </c>
      <c r="AG3203" s="7">
        <v>26297322</v>
      </c>
      <c r="AH3203" s="7">
        <v>26289087</v>
      </c>
      <c r="AI3203" s="5">
        <v>6.43</v>
      </c>
      <c r="AJ3203" s="7">
        <v>22</v>
      </c>
      <c r="AK3203" s="7">
        <v>1691911</v>
      </c>
      <c r="AL3203" s="6">
        <v>1.6749909999999999</v>
      </c>
      <c r="AM3203" s="7">
        <v>12093243</v>
      </c>
      <c r="AN3203" s="5">
        <v>45.984250000000003</v>
      </c>
    </row>
    <row r="3204" spans="1:40" x14ac:dyDescent="0.3">
      <c r="A3204" s="4" t="s">
        <v>3253</v>
      </c>
      <c r="B3204" s="2">
        <v>4853756</v>
      </c>
      <c r="C3204" s="1" t="s">
        <v>54</v>
      </c>
      <c r="D3204" s="5">
        <v>61.074964126200001</v>
      </c>
      <c r="E3204" s="6">
        <v>1126.396964</v>
      </c>
      <c r="F3204" s="6">
        <v>1114.3639639999999</v>
      </c>
      <c r="G3204" s="5">
        <v>-6.7759999999999998</v>
      </c>
      <c r="H3204" s="5">
        <v>2.177781</v>
      </c>
      <c r="I3204" s="5">
        <v>-8.5090000000000003</v>
      </c>
      <c r="J3204" s="5" t="s">
        <v>799</v>
      </c>
      <c r="K3204" s="5" t="s">
        <v>799</v>
      </c>
      <c r="L3204" s="5" t="s">
        <v>799</v>
      </c>
      <c r="M3204" s="5" t="s">
        <v>799</v>
      </c>
      <c r="N3204" s="5" t="s">
        <v>42</v>
      </c>
      <c r="O3204" s="5" t="s">
        <v>42</v>
      </c>
      <c r="P3204" s="5">
        <v>1.1299110000000001</v>
      </c>
      <c r="Q3204" s="5" t="s">
        <v>799</v>
      </c>
      <c r="R3204" s="5">
        <v>-12.476844</v>
      </c>
      <c r="S3204" s="1" t="s">
        <v>49</v>
      </c>
      <c r="T3204" s="7">
        <v>1160802</v>
      </c>
      <c r="U3204" s="7">
        <v>751163</v>
      </c>
      <c r="V3204" s="7">
        <v>1513033</v>
      </c>
      <c r="W3204" s="7">
        <v>514887</v>
      </c>
      <c r="X3204" s="7">
        <v>996890</v>
      </c>
      <c r="Y3204" s="7">
        <v>1033356</v>
      </c>
      <c r="Z3204" s="7">
        <v>1105347</v>
      </c>
      <c r="AA3204" s="7">
        <v>1160802</v>
      </c>
      <c r="AB3204" s="5">
        <v>14.147</v>
      </c>
      <c r="AC3204" s="5">
        <v>17.532</v>
      </c>
      <c r="AD3204" s="5">
        <v>-12.444000000000001</v>
      </c>
      <c r="AE3204" s="5">
        <v>-9.0559999999999992</v>
      </c>
      <c r="AF3204" s="7">
        <v>8252959</v>
      </c>
      <c r="AG3204" s="7">
        <v>8247647</v>
      </c>
      <c r="AH3204" s="7">
        <v>7950276</v>
      </c>
      <c r="AI3204" s="5">
        <v>12.51</v>
      </c>
      <c r="AJ3204" s="7">
        <v>41</v>
      </c>
      <c r="AK3204" s="7">
        <v>1032147</v>
      </c>
      <c r="AL3204" s="6">
        <v>7.6379910000000004</v>
      </c>
      <c r="AM3204" s="7">
        <v>3365187</v>
      </c>
      <c r="AN3204" s="5">
        <v>40.77402</v>
      </c>
    </row>
    <row r="3205" spans="1:40" x14ac:dyDescent="0.3">
      <c r="A3205" s="4" t="s">
        <v>3254</v>
      </c>
      <c r="B3205" s="2">
        <v>19823224</v>
      </c>
      <c r="C3205" s="1" t="s">
        <v>41</v>
      </c>
      <c r="D3205" s="5">
        <v>34.979599579999999</v>
      </c>
      <c r="E3205" s="6">
        <v>1451.440599</v>
      </c>
      <c r="F3205" s="6" t="s">
        <v>42</v>
      </c>
      <c r="G3205" s="8">
        <v>2.9369999999999998</v>
      </c>
      <c r="H3205" s="5" t="s">
        <v>799</v>
      </c>
      <c r="I3205" s="8">
        <v>2.9369999999999998</v>
      </c>
      <c r="J3205" s="5" t="s">
        <v>799</v>
      </c>
      <c r="K3205" s="5" t="s">
        <v>799</v>
      </c>
      <c r="L3205" s="5" t="s">
        <v>799</v>
      </c>
      <c r="M3205" s="5" t="s">
        <v>799</v>
      </c>
      <c r="N3205" s="5" t="s">
        <v>42</v>
      </c>
      <c r="O3205" s="5" t="s">
        <v>42</v>
      </c>
      <c r="P3205" s="5">
        <v>2.3288630000000001</v>
      </c>
      <c r="Q3205" s="5">
        <v>9.8807360000000006</v>
      </c>
      <c r="R3205" s="5">
        <v>9.8807360000000006</v>
      </c>
      <c r="S3205" s="1" t="s">
        <v>49</v>
      </c>
      <c r="T3205" s="7">
        <v>602066</v>
      </c>
      <c r="U3205" s="7">
        <v>115678</v>
      </c>
      <c r="V3205" s="7">
        <v>142910</v>
      </c>
      <c r="W3205" s="7" t="s">
        <v>42</v>
      </c>
      <c r="X3205" s="7">
        <v>623240</v>
      </c>
      <c r="Y3205" s="7">
        <v>616042</v>
      </c>
      <c r="Z3205" s="7">
        <v>602066</v>
      </c>
      <c r="AA3205" s="7">
        <v>576466</v>
      </c>
      <c r="AB3205" s="5">
        <v>-0.622</v>
      </c>
      <c r="AC3205" s="8">
        <v>2.6709999999999998</v>
      </c>
      <c r="AD3205" s="5">
        <v>-32.323999999999998</v>
      </c>
      <c r="AE3205" s="5">
        <v>-27.675999999999998</v>
      </c>
      <c r="AF3205" s="7">
        <v>10571057</v>
      </c>
      <c r="AG3205" s="7">
        <v>10409147</v>
      </c>
      <c r="AH3205" s="7">
        <v>10051019</v>
      </c>
      <c r="AI3205" s="5">
        <v>28.54</v>
      </c>
      <c r="AJ3205" s="7">
        <v>39</v>
      </c>
      <c r="AK3205" s="7">
        <v>3149049</v>
      </c>
      <c r="AL3205" s="6">
        <v>9.9824850000000005</v>
      </c>
      <c r="AM3205" s="7">
        <v>8542933</v>
      </c>
      <c r="AN3205" s="5">
        <v>77.419690000000003</v>
      </c>
    </row>
    <row r="3206" spans="1:40" x14ac:dyDescent="0.3">
      <c r="A3206" s="4" t="s">
        <v>3255</v>
      </c>
      <c r="B3206" s="2">
        <v>4157365</v>
      </c>
      <c r="C3206" s="1" t="s">
        <v>41</v>
      </c>
      <c r="D3206" s="5">
        <v>27.631596200000001</v>
      </c>
      <c r="E3206" s="6">
        <v>250.12759600000001</v>
      </c>
      <c r="F3206" s="6">
        <v>250.12759599999995</v>
      </c>
      <c r="G3206" s="5">
        <v>-12.79</v>
      </c>
      <c r="H3206" s="5" t="s">
        <v>799</v>
      </c>
      <c r="I3206" s="5">
        <v>-12.79</v>
      </c>
      <c r="J3206" s="5" t="s">
        <v>799</v>
      </c>
      <c r="K3206" s="5" t="s">
        <v>799</v>
      </c>
      <c r="L3206" s="5" t="s">
        <v>799</v>
      </c>
      <c r="M3206" s="5">
        <v>13.516745999999999</v>
      </c>
      <c r="N3206" s="5" t="s">
        <v>42</v>
      </c>
      <c r="O3206" s="5" t="s">
        <v>42</v>
      </c>
      <c r="P3206" s="5">
        <v>0.70218700000000001</v>
      </c>
      <c r="Q3206" s="5">
        <v>8.4513990000000003</v>
      </c>
      <c r="R3206" s="5">
        <v>8.4513990000000003</v>
      </c>
      <c r="S3206" s="1" t="s">
        <v>49</v>
      </c>
      <c r="T3206" s="7">
        <v>371343</v>
      </c>
      <c r="U3206" s="7">
        <v>376423</v>
      </c>
      <c r="V3206" s="7">
        <v>367013</v>
      </c>
      <c r="W3206" s="7">
        <v>356036</v>
      </c>
      <c r="X3206" s="7">
        <v>356212</v>
      </c>
      <c r="Y3206" s="7">
        <v>358733</v>
      </c>
      <c r="Z3206" s="7">
        <v>366580</v>
      </c>
      <c r="AA3206" s="7">
        <v>371343</v>
      </c>
      <c r="AB3206" s="5">
        <v>45.311</v>
      </c>
      <c r="AC3206" s="5">
        <v>43.363</v>
      </c>
      <c r="AD3206" s="8">
        <v>5.7910000000000004</v>
      </c>
      <c r="AE3206" s="8">
        <v>6.3159999999999998</v>
      </c>
      <c r="AF3206" s="7">
        <v>4890548</v>
      </c>
      <c r="AG3206" s="7">
        <v>4889637</v>
      </c>
      <c r="AH3206" s="7">
        <v>4754317</v>
      </c>
      <c r="AI3206" s="5">
        <v>23.22</v>
      </c>
      <c r="AJ3206" s="7">
        <v>31</v>
      </c>
      <c r="AK3206" s="7">
        <v>1135390</v>
      </c>
      <c r="AL3206" s="6">
        <v>6.4149529999999997</v>
      </c>
      <c r="AM3206" s="7">
        <v>2684140</v>
      </c>
      <c r="AN3206" s="5">
        <v>54.884140000000002</v>
      </c>
    </row>
    <row r="3207" spans="1:40" x14ac:dyDescent="0.3">
      <c r="A3207" s="4" t="s">
        <v>3256</v>
      </c>
      <c r="B3207" s="2">
        <v>4295442</v>
      </c>
      <c r="C3207" s="1" t="s">
        <v>54</v>
      </c>
      <c r="D3207" s="5">
        <v>21.79281198</v>
      </c>
      <c r="E3207" s="6">
        <v>214.869811</v>
      </c>
      <c r="F3207" s="6" t="s">
        <v>42</v>
      </c>
      <c r="G3207" s="5">
        <v>-0.22</v>
      </c>
      <c r="H3207" s="5" t="s">
        <v>799</v>
      </c>
      <c r="I3207" s="5">
        <v>-0.22</v>
      </c>
      <c r="J3207" s="5" t="s">
        <v>799</v>
      </c>
      <c r="K3207" s="5" t="s">
        <v>799</v>
      </c>
      <c r="L3207" s="5" t="s">
        <v>799</v>
      </c>
      <c r="M3207" s="5" t="s">
        <v>799</v>
      </c>
      <c r="N3207" s="5" t="s">
        <v>42</v>
      </c>
      <c r="O3207" s="5" t="s">
        <v>42</v>
      </c>
      <c r="P3207" s="5">
        <v>1.7387239999999999</v>
      </c>
      <c r="Q3207" s="5">
        <v>63.234200000000001</v>
      </c>
      <c r="R3207" s="5">
        <v>63.234200000000001</v>
      </c>
      <c r="S3207" s="1" t="s">
        <v>152</v>
      </c>
      <c r="T3207" s="7">
        <v>118724</v>
      </c>
      <c r="U3207" s="7">
        <v>111273</v>
      </c>
      <c r="V3207" s="7">
        <v>77098</v>
      </c>
      <c r="W3207" s="7">
        <v>25017</v>
      </c>
      <c r="X3207" s="7">
        <v>123579</v>
      </c>
      <c r="Y3207" s="7">
        <v>118724</v>
      </c>
      <c r="Z3207" s="7">
        <v>116696</v>
      </c>
      <c r="AA3207" s="7">
        <v>112031</v>
      </c>
      <c r="AB3207" s="5">
        <v>45.807000000000002</v>
      </c>
      <c r="AC3207" s="5">
        <v>45.137999999999998</v>
      </c>
      <c r="AD3207" s="5">
        <v>-11.316000000000001</v>
      </c>
      <c r="AE3207" s="5">
        <v>-15.618</v>
      </c>
      <c r="AF3207" s="7">
        <v>40087785</v>
      </c>
      <c r="AG3207" s="7">
        <v>40087785</v>
      </c>
      <c r="AH3207" s="7">
        <v>6178962</v>
      </c>
      <c r="AI3207" s="5">
        <v>21.48</v>
      </c>
      <c r="AJ3207" s="7">
        <v>47</v>
      </c>
      <c r="AK3207" s="7">
        <v>10939446</v>
      </c>
      <c r="AL3207" s="6">
        <v>4.6820820000000003</v>
      </c>
      <c r="AM3207" s="7">
        <v>24192936</v>
      </c>
      <c r="AN3207" s="5">
        <v>47.513719999999999</v>
      </c>
    </row>
    <row r="3208" spans="1:40" x14ac:dyDescent="0.3">
      <c r="A3208" s="4" t="s">
        <v>3257</v>
      </c>
      <c r="B3208" s="2">
        <v>4335346</v>
      </c>
      <c r="C3208" s="1" t="s">
        <v>41</v>
      </c>
      <c r="D3208" s="5">
        <v>35.204974649999997</v>
      </c>
      <c r="E3208" s="6">
        <v>20.669974</v>
      </c>
      <c r="F3208" s="6" t="s">
        <v>42</v>
      </c>
      <c r="G3208" s="5">
        <v>-0.28399999999999997</v>
      </c>
      <c r="H3208" s="5" t="s">
        <v>799</v>
      </c>
      <c r="I3208" s="5">
        <v>-0.28399999999999997</v>
      </c>
      <c r="J3208" s="5" t="s">
        <v>799</v>
      </c>
      <c r="K3208" s="5">
        <v>1.02301587</v>
      </c>
      <c r="L3208" s="5">
        <v>0.81981809999999999</v>
      </c>
      <c r="M3208" s="5" t="s">
        <v>799</v>
      </c>
      <c r="N3208" s="5" t="s">
        <v>42</v>
      </c>
      <c r="O3208" s="5" t="s">
        <v>42</v>
      </c>
      <c r="P3208" s="5">
        <v>0.14719399999999999</v>
      </c>
      <c r="Q3208" s="5" t="s">
        <v>799</v>
      </c>
      <c r="R3208" s="5">
        <v>-8.9364349999999995</v>
      </c>
      <c r="S3208" s="1" t="s">
        <v>49</v>
      </c>
      <c r="T3208" s="7">
        <v>161338</v>
      </c>
      <c r="U3208" s="7">
        <v>200917</v>
      </c>
      <c r="V3208" s="7">
        <v>169207</v>
      </c>
      <c r="W3208" s="7">
        <v>101448</v>
      </c>
      <c r="X3208" s="7">
        <v>140427</v>
      </c>
      <c r="Y3208" s="7">
        <v>142972</v>
      </c>
      <c r="Z3208" s="7">
        <v>152157</v>
      </c>
      <c r="AA3208" s="7">
        <v>161338</v>
      </c>
      <c r="AB3208" s="8">
        <v>10.79</v>
      </c>
      <c r="AC3208" s="8">
        <v>7.8659999999999997</v>
      </c>
      <c r="AD3208" s="8">
        <v>1.766</v>
      </c>
      <c r="AE3208" s="5">
        <v>-2.613</v>
      </c>
      <c r="AF3208" s="7">
        <v>2731000</v>
      </c>
      <c r="AG3208" s="7">
        <v>2751000</v>
      </c>
      <c r="AH3208" s="7">
        <v>2815000</v>
      </c>
      <c r="AI3208" s="5">
        <v>48.28</v>
      </c>
      <c r="AJ3208" s="7">
        <v>28</v>
      </c>
      <c r="AK3208" s="7">
        <v>1318502</v>
      </c>
      <c r="AL3208" s="6">
        <v>16.99549</v>
      </c>
      <c r="AM3208" s="7">
        <v>2187523</v>
      </c>
      <c r="AN3208" s="5">
        <v>80.094279999999998</v>
      </c>
    </row>
    <row r="3209" spans="1:40" x14ac:dyDescent="0.3">
      <c r="A3209" s="4" t="s">
        <v>3258</v>
      </c>
      <c r="B3209" s="2">
        <v>108197</v>
      </c>
      <c r="C3209" s="1" t="s">
        <v>41</v>
      </c>
      <c r="D3209" s="5">
        <v>39.957270000000001</v>
      </c>
      <c r="E3209" s="6" t="s">
        <v>42</v>
      </c>
      <c r="F3209" s="6">
        <v>21.04027</v>
      </c>
      <c r="G3209" s="5">
        <v>-0.19</v>
      </c>
      <c r="H3209" s="5" t="s">
        <v>799</v>
      </c>
      <c r="I3209" s="5">
        <v>-7.0000000000000007E-2</v>
      </c>
      <c r="J3209" s="5" t="s">
        <v>799</v>
      </c>
      <c r="K3209" s="5">
        <v>1.2760305999999999</v>
      </c>
      <c r="L3209" s="5">
        <v>0.75859019999999999</v>
      </c>
      <c r="M3209" s="5" t="s">
        <v>799</v>
      </c>
      <c r="N3209" s="5" t="s">
        <v>42</v>
      </c>
      <c r="O3209" s="5" t="s">
        <v>42</v>
      </c>
      <c r="P3209" s="5" t="s">
        <v>42</v>
      </c>
      <c r="Q3209" s="5" t="s">
        <v>42</v>
      </c>
      <c r="R3209" s="5" t="s">
        <v>799</v>
      </c>
      <c r="S3209" s="1" t="s">
        <v>98</v>
      </c>
      <c r="T3209" s="7">
        <v>18738</v>
      </c>
      <c r="U3209" s="7">
        <v>-319</v>
      </c>
      <c r="V3209" s="7">
        <v>38448</v>
      </c>
      <c r="W3209" s="7">
        <v>42790</v>
      </c>
      <c r="X3209" s="7">
        <v>22181</v>
      </c>
      <c r="Y3209" s="7">
        <v>19227</v>
      </c>
      <c r="Z3209" s="7">
        <v>18738</v>
      </c>
      <c r="AA3209" s="7">
        <v>5531</v>
      </c>
      <c r="AB3209" s="5">
        <v>23.577999999999999</v>
      </c>
      <c r="AC3209" s="5">
        <v>30.504000000000001</v>
      </c>
      <c r="AD3209" s="5" t="s">
        <v>42</v>
      </c>
      <c r="AE3209" s="5" t="s">
        <v>42</v>
      </c>
      <c r="AF3209" s="7">
        <v>6654000</v>
      </c>
      <c r="AG3209" s="7">
        <v>7306000</v>
      </c>
      <c r="AH3209" s="7">
        <v>7289000</v>
      </c>
      <c r="AI3209" s="8">
        <v>28.3</v>
      </c>
      <c r="AJ3209" s="7">
        <v>22</v>
      </c>
      <c r="AK3209" s="7">
        <v>1883190</v>
      </c>
      <c r="AL3209" s="6">
        <v>11.308555</v>
      </c>
      <c r="AM3209" s="7">
        <v>2649815</v>
      </c>
      <c r="AN3209" s="5">
        <v>39.822890000000001</v>
      </c>
    </row>
    <row r="3210" spans="1:40" x14ac:dyDescent="0.3">
      <c r="A3210" s="4" t="s">
        <v>3259</v>
      </c>
      <c r="B3210" s="2">
        <v>5724553</v>
      </c>
      <c r="C3210" s="1" t="s">
        <v>54</v>
      </c>
      <c r="D3210" s="5">
        <v>36.599435290000002</v>
      </c>
      <c r="E3210" s="6">
        <v>36.691074999999998</v>
      </c>
      <c r="F3210" s="6" t="s">
        <v>42</v>
      </c>
      <c r="G3210" s="5">
        <v>-8.9999999999999993E-3</v>
      </c>
      <c r="H3210" s="5">
        <v>47.756098000000001</v>
      </c>
      <c r="I3210" s="5">
        <v>-8.9999999999999993E-3</v>
      </c>
      <c r="J3210" s="5">
        <v>47.756098000000001</v>
      </c>
      <c r="K3210" s="5">
        <v>0.97180862000000001</v>
      </c>
      <c r="L3210" s="5">
        <v>0.97180862000000001</v>
      </c>
      <c r="M3210" s="5">
        <v>9.8490950000000002</v>
      </c>
      <c r="N3210" s="5" t="s">
        <v>42</v>
      </c>
      <c r="O3210" s="5" t="s">
        <v>42</v>
      </c>
      <c r="P3210" s="5">
        <v>20.279389999999999</v>
      </c>
      <c r="Q3210" s="5" t="s">
        <v>42</v>
      </c>
      <c r="R3210" s="5" t="s">
        <v>42</v>
      </c>
      <c r="S3210" s="1" t="s">
        <v>49</v>
      </c>
      <c r="T3210" s="7">
        <v>1905.617</v>
      </c>
      <c r="U3210" s="7">
        <v>1899.279</v>
      </c>
      <c r="V3210" s="7">
        <v>1781.386</v>
      </c>
      <c r="W3210" s="7">
        <v>2188.8820000000001</v>
      </c>
      <c r="X3210" s="7">
        <v>1809.279</v>
      </c>
      <c r="Y3210" s="7">
        <v>1857.4480000000001</v>
      </c>
      <c r="Z3210" s="7">
        <v>1905.617</v>
      </c>
      <c r="AA3210" s="7">
        <v>1933.296</v>
      </c>
      <c r="AB3210" s="8">
        <v>100</v>
      </c>
      <c r="AC3210" s="8">
        <v>100</v>
      </c>
      <c r="AD3210" s="5" t="s">
        <v>42</v>
      </c>
      <c r="AE3210" s="5" t="s">
        <v>42</v>
      </c>
      <c r="AF3210" s="7">
        <v>3738451</v>
      </c>
      <c r="AG3210" s="7">
        <v>3738451</v>
      </c>
      <c r="AH3210" s="7">
        <v>3935211</v>
      </c>
      <c r="AI3210" s="5">
        <v>78.48</v>
      </c>
      <c r="AJ3210" s="7">
        <v>12</v>
      </c>
      <c r="AK3210" s="7">
        <v>2934055</v>
      </c>
      <c r="AL3210" s="6">
        <v>28.724398000000001</v>
      </c>
      <c r="AM3210" s="7" t="s">
        <v>42</v>
      </c>
      <c r="AN3210" s="5" t="s">
        <v>42</v>
      </c>
    </row>
    <row r="3211" spans="1:40" x14ac:dyDescent="0.3">
      <c r="A3211" s="4" t="s">
        <v>3260</v>
      </c>
      <c r="B3211" s="2">
        <v>4067211</v>
      </c>
      <c r="C3211" s="1" t="s">
        <v>41</v>
      </c>
      <c r="D3211" s="5">
        <v>38.279695500000003</v>
      </c>
      <c r="E3211" s="6">
        <v>319.49669499999999</v>
      </c>
      <c r="F3211" s="6" t="s">
        <v>42</v>
      </c>
      <c r="G3211" s="5">
        <v>-1.36</v>
      </c>
      <c r="H3211" s="5" t="s">
        <v>799</v>
      </c>
      <c r="I3211" s="5">
        <v>-1.36</v>
      </c>
      <c r="J3211" s="5" t="s">
        <v>799</v>
      </c>
      <c r="K3211" s="5">
        <v>0.19548365000000001</v>
      </c>
      <c r="L3211" s="5">
        <v>0.19548365000000001</v>
      </c>
      <c r="M3211" s="5" t="s">
        <v>799</v>
      </c>
      <c r="N3211" s="5" t="s">
        <v>42</v>
      </c>
      <c r="O3211" s="5" t="s">
        <v>42</v>
      </c>
      <c r="P3211" s="5">
        <v>0.394343</v>
      </c>
      <c r="Q3211" s="5">
        <v>4.3046090000000001</v>
      </c>
      <c r="R3211" s="5">
        <v>4.3046090000000001</v>
      </c>
      <c r="S3211" s="1" t="s">
        <v>49</v>
      </c>
      <c r="T3211" s="7">
        <v>884745</v>
      </c>
      <c r="U3211" s="7">
        <v>995538</v>
      </c>
      <c r="V3211" s="7">
        <v>1161820</v>
      </c>
      <c r="W3211" s="7">
        <v>1041212</v>
      </c>
      <c r="X3211" s="7">
        <v>810199</v>
      </c>
      <c r="Y3211" s="7">
        <v>829490</v>
      </c>
      <c r="Z3211" s="7">
        <v>853233</v>
      </c>
      <c r="AA3211" s="7">
        <v>884745</v>
      </c>
      <c r="AB3211" s="5">
        <v>32.274000000000001</v>
      </c>
      <c r="AC3211" s="8">
        <v>29.94</v>
      </c>
      <c r="AD3211" s="5">
        <v>0.78900000000000003</v>
      </c>
      <c r="AE3211" s="8">
        <v>-3.6269999999999998</v>
      </c>
      <c r="AF3211" s="7">
        <v>21999825</v>
      </c>
      <c r="AG3211" s="7">
        <v>21999825</v>
      </c>
      <c r="AH3211" s="7">
        <v>21803360</v>
      </c>
      <c r="AI3211" s="5">
        <v>21.88</v>
      </c>
      <c r="AJ3211" s="7">
        <v>71</v>
      </c>
      <c r="AK3211" s="7">
        <v>4814508</v>
      </c>
      <c r="AL3211" s="6">
        <v>8.377243</v>
      </c>
      <c r="AM3211" s="7">
        <v>20705972</v>
      </c>
      <c r="AN3211" s="8">
        <v>94.118799999999993</v>
      </c>
    </row>
    <row r="3212" spans="1:40" x14ac:dyDescent="0.3">
      <c r="A3212" s="4" t="s">
        <v>3261</v>
      </c>
      <c r="B3212" s="2">
        <v>4979156</v>
      </c>
      <c r="C3212" s="1" t="s">
        <v>54</v>
      </c>
      <c r="D3212" s="5">
        <v>36.027112799999998</v>
      </c>
      <c r="E3212" s="6">
        <v>32.998482000000003</v>
      </c>
      <c r="F3212" s="6" t="s">
        <v>42</v>
      </c>
      <c r="G3212" s="5">
        <v>0.252</v>
      </c>
      <c r="H3212" s="5">
        <v>8.2352939999999997</v>
      </c>
      <c r="I3212" s="5">
        <v>0.252</v>
      </c>
      <c r="J3212" s="5">
        <v>8.2352939999999997</v>
      </c>
      <c r="K3212" s="5">
        <v>32.666666669999998</v>
      </c>
      <c r="L3212" s="5">
        <v>32.666666669999998</v>
      </c>
      <c r="M3212" s="5">
        <v>6.9626999999999999</v>
      </c>
      <c r="N3212" s="5" t="s">
        <v>42</v>
      </c>
      <c r="O3212" s="5" t="s">
        <v>42</v>
      </c>
      <c r="P3212" s="5">
        <v>6.3735330000000001</v>
      </c>
      <c r="Q3212" s="5" t="s">
        <v>42</v>
      </c>
      <c r="R3212" s="5" t="s">
        <v>42</v>
      </c>
      <c r="S3212" s="1" t="s">
        <v>56</v>
      </c>
      <c r="T3212" s="7">
        <v>22141.106</v>
      </c>
      <c r="U3212" s="7">
        <v>17802.363000000001</v>
      </c>
      <c r="V3212" s="7">
        <v>4603.0510000000004</v>
      </c>
      <c r="W3212" s="7">
        <v>4052.87</v>
      </c>
      <c r="X3212" s="7">
        <v>5177.424</v>
      </c>
      <c r="Y3212" s="7">
        <v>5216.335</v>
      </c>
      <c r="Z3212" s="7">
        <v>12784.67</v>
      </c>
      <c r="AA3212" s="7">
        <v>22141.106</v>
      </c>
      <c r="AB3212" s="8">
        <v>100</v>
      </c>
      <c r="AC3212" s="8">
        <v>100</v>
      </c>
      <c r="AD3212" s="5" t="s">
        <v>42</v>
      </c>
      <c r="AE3212" s="5" t="s">
        <v>42</v>
      </c>
      <c r="AF3212" s="7">
        <v>9190590</v>
      </c>
      <c r="AG3212" s="7">
        <v>9190590</v>
      </c>
      <c r="AH3212" s="7">
        <v>9190590</v>
      </c>
      <c r="AI3212" s="8">
        <v>5.22</v>
      </c>
      <c r="AJ3212" s="7">
        <v>29</v>
      </c>
      <c r="AK3212" s="7">
        <v>479300</v>
      </c>
      <c r="AL3212" s="6">
        <v>1.8788560000000001</v>
      </c>
      <c r="AM3212" s="7">
        <v>8897340</v>
      </c>
      <c r="AN3212" s="5">
        <v>96.809240000000003</v>
      </c>
    </row>
    <row r="3213" spans="1:40" x14ac:dyDescent="0.3">
      <c r="A3213" s="4" t="s">
        <v>3262</v>
      </c>
      <c r="B3213" s="2">
        <v>22297367</v>
      </c>
      <c r="C3213" s="1" t="s">
        <v>41</v>
      </c>
      <c r="D3213" s="5">
        <v>33.703773255500003</v>
      </c>
      <c r="E3213" s="6">
        <v>-38.345227000000001</v>
      </c>
      <c r="F3213" s="6" t="s">
        <v>42</v>
      </c>
      <c r="G3213" s="5">
        <v>-0.218</v>
      </c>
      <c r="H3213" s="5" t="s">
        <v>799</v>
      </c>
      <c r="I3213" s="5">
        <v>-0.218</v>
      </c>
      <c r="J3213" s="5" t="s">
        <v>799</v>
      </c>
      <c r="K3213" s="5">
        <v>0.48601875999999999</v>
      </c>
      <c r="L3213" s="5">
        <v>0.48601875999999999</v>
      </c>
      <c r="M3213" s="5" t="s">
        <v>799</v>
      </c>
      <c r="N3213" s="5" t="s">
        <v>42</v>
      </c>
      <c r="O3213" s="5" t="s">
        <v>42</v>
      </c>
      <c r="P3213" s="5" t="s">
        <v>42</v>
      </c>
      <c r="Q3213" s="5">
        <v>0.91346000000000005</v>
      </c>
      <c r="R3213" s="5">
        <v>0.91346000000000005</v>
      </c>
      <c r="S3213" s="1" t="s">
        <v>49</v>
      </c>
      <c r="T3213" s="7" t="s">
        <v>42</v>
      </c>
      <c r="U3213" s="7" t="s">
        <v>42</v>
      </c>
      <c r="V3213" s="7" t="s">
        <v>42</v>
      </c>
      <c r="W3213" s="7" t="s">
        <v>42</v>
      </c>
      <c r="X3213" s="7" t="s">
        <v>42</v>
      </c>
      <c r="Y3213" s="7" t="s">
        <v>42</v>
      </c>
      <c r="Z3213" s="7" t="s">
        <v>42</v>
      </c>
      <c r="AA3213" s="7" t="s">
        <v>42</v>
      </c>
      <c r="AB3213" s="5" t="s">
        <v>42</v>
      </c>
      <c r="AC3213" s="5" t="s">
        <v>42</v>
      </c>
      <c r="AD3213" s="5" t="s">
        <v>42</v>
      </c>
      <c r="AE3213" s="5" t="s">
        <v>42</v>
      </c>
      <c r="AF3213" s="7">
        <v>59119055</v>
      </c>
      <c r="AG3213" s="7">
        <v>54654495</v>
      </c>
      <c r="AH3213" s="7">
        <v>42414741</v>
      </c>
      <c r="AI3213" s="5">
        <v>61.14</v>
      </c>
      <c r="AJ3213" s="7">
        <v>86</v>
      </c>
      <c r="AK3213" s="7">
        <v>36146333</v>
      </c>
      <c r="AL3213" s="6">
        <v>20.607023999999999</v>
      </c>
      <c r="AM3213" s="7">
        <v>38512586</v>
      </c>
      <c r="AN3213" s="5">
        <v>65.144120000000001</v>
      </c>
    </row>
    <row r="3214" spans="1:40" x14ac:dyDescent="0.3">
      <c r="A3214" s="4" t="s">
        <v>3263</v>
      </c>
      <c r="B3214" s="2">
        <v>5721526</v>
      </c>
      <c r="C3214" s="1" t="s">
        <v>54</v>
      </c>
      <c r="D3214" s="5">
        <v>35.401001467699999</v>
      </c>
      <c r="E3214" s="6">
        <v>35.400891000000001</v>
      </c>
      <c r="F3214" s="6" t="s">
        <v>42</v>
      </c>
      <c r="G3214" s="5">
        <v>-0.98299999999999998</v>
      </c>
      <c r="H3214" s="5" t="s">
        <v>799</v>
      </c>
      <c r="I3214" s="5">
        <v>-0.98299999999999998</v>
      </c>
      <c r="J3214" s="5" t="s">
        <v>799</v>
      </c>
      <c r="K3214" s="5">
        <v>0.61499006000000001</v>
      </c>
      <c r="L3214" s="5">
        <v>0.61499006000000001</v>
      </c>
      <c r="M3214" s="5" t="s">
        <v>42</v>
      </c>
      <c r="N3214" s="5" t="s">
        <v>42</v>
      </c>
      <c r="O3214" s="5" t="s">
        <v>42</v>
      </c>
      <c r="P3214" s="5">
        <v>10.732431</v>
      </c>
      <c r="Q3214" s="5" t="s">
        <v>42</v>
      </c>
      <c r="R3214" s="5" t="s">
        <v>42</v>
      </c>
      <c r="S3214" s="1" t="s">
        <v>80</v>
      </c>
      <c r="T3214" s="7">
        <v>3298.4969999999998</v>
      </c>
      <c r="U3214" s="7">
        <v>3078.5790000000002</v>
      </c>
      <c r="V3214" s="7">
        <v>1495.38</v>
      </c>
      <c r="W3214" s="7">
        <v>487.709</v>
      </c>
      <c r="X3214" s="7">
        <v>3298.4969999999998</v>
      </c>
      <c r="Y3214" s="7">
        <v>2796.83</v>
      </c>
      <c r="Z3214" s="7">
        <v>2295.1619999999998</v>
      </c>
      <c r="AA3214" s="7">
        <v>2686.87</v>
      </c>
      <c r="AB3214" s="8">
        <v>100</v>
      </c>
      <c r="AC3214" s="8">
        <v>100</v>
      </c>
      <c r="AD3214" s="5" t="s">
        <v>42</v>
      </c>
      <c r="AE3214" s="5" t="s">
        <v>42</v>
      </c>
      <c r="AF3214" s="7">
        <v>4400209</v>
      </c>
      <c r="AG3214" s="7">
        <v>4400209</v>
      </c>
      <c r="AH3214" s="7">
        <v>4400209</v>
      </c>
      <c r="AI3214" s="5">
        <v>39.86</v>
      </c>
      <c r="AJ3214" s="7">
        <v>25</v>
      </c>
      <c r="AK3214" s="7">
        <v>1754077</v>
      </c>
      <c r="AL3214" s="6">
        <v>14.112075000000001</v>
      </c>
      <c r="AM3214" s="7" t="s">
        <v>42</v>
      </c>
      <c r="AN3214" s="5" t="s">
        <v>42</v>
      </c>
    </row>
    <row r="3215" spans="1:40" x14ac:dyDescent="0.3">
      <c r="A3215" s="4" t="s">
        <v>3264</v>
      </c>
      <c r="B3215" s="2">
        <v>4988609</v>
      </c>
      <c r="C3215" s="1" t="s">
        <v>54</v>
      </c>
      <c r="D3215" s="5">
        <v>30.4746156</v>
      </c>
      <c r="E3215" s="6">
        <v>31.550615000000001</v>
      </c>
      <c r="F3215" s="6" t="s">
        <v>42</v>
      </c>
      <c r="G3215" s="5">
        <v>1E-3</v>
      </c>
      <c r="H3215" s="5" t="s">
        <v>799</v>
      </c>
      <c r="I3215" s="5">
        <v>0.84599999999999997</v>
      </c>
      <c r="J3215" s="5" t="s">
        <v>799</v>
      </c>
      <c r="K3215" s="5">
        <v>0.68535826</v>
      </c>
      <c r="L3215" s="5">
        <v>0.66415093999999997</v>
      </c>
      <c r="M3215" s="5" t="s">
        <v>799</v>
      </c>
      <c r="N3215" s="5" t="s">
        <v>42</v>
      </c>
      <c r="O3215" s="5" t="s">
        <v>42</v>
      </c>
      <c r="P3215" s="5">
        <v>0.76200000000000001</v>
      </c>
      <c r="Q3215" s="5" t="s">
        <v>799</v>
      </c>
      <c r="R3215" s="5">
        <v>-3.3689930000000001</v>
      </c>
      <c r="S3215" s="1" t="s">
        <v>49</v>
      </c>
      <c r="T3215" s="7">
        <v>43101</v>
      </c>
      <c r="U3215" s="7">
        <v>57025</v>
      </c>
      <c r="V3215" s="7">
        <v>53770</v>
      </c>
      <c r="W3215" s="7">
        <v>2167</v>
      </c>
      <c r="X3215" s="7">
        <v>41405</v>
      </c>
      <c r="Y3215" s="7">
        <v>-20091.5</v>
      </c>
      <c r="Z3215" s="7">
        <v>43101</v>
      </c>
      <c r="AA3215" s="7">
        <v>284997</v>
      </c>
      <c r="AB3215" s="8">
        <v>7.0670000000000002</v>
      </c>
      <c r="AC3215" s="5">
        <v>14.641</v>
      </c>
      <c r="AD3215" s="5">
        <v>-43.628</v>
      </c>
      <c r="AE3215" s="5">
        <v>-26.369</v>
      </c>
      <c r="AF3215" s="7">
        <v>11543416</v>
      </c>
      <c r="AG3215" s="7">
        <v>11543416</v>
      </c>
      <c r="AH3215" s="7">
        <v>11112323</v>
      </c>
      <c r="AI3215" s="5">
        <v>3.39</v>
      </c>
      <c r="AJ3215" s="7">
        <v>13</v>
      </c>
      <c r="AK3215" s="7">
        <v>391666</v>
      </c>
      <c r="AL3215" s="6">
        <v>1.033998</v>
      </c>
      <c r="AM3215" s="7">
        <v>9948544</v>
      </c>
      <c r="AN3215" s="5">
        <v>86.183719999999994</v>
      </c>
    </row>
    <row r="3216" spans="1:40" x14ac:dyDescent="0.3">
      <c r="A3216" s="4" t="s">
        <v>3265</v>
      </c>
      <c r="B3216" s="2">
        <v>4392322</v>
      </c>
      <c r="C3216" s="1" t="s">
        <v>54</v>
      </c>
      <c r="D3216" s="5">
        <v>31.437602729999998</v>
      </c>
      <c r="E3216" s="6">
        <v>21.494602</v>
      </c>
      <c r="F3216" s="6">
        <v>21.494602999999998</v>
      </c>
      <c r="G3216" s="5">
        <v>1.4E-2</v>
      </c>
      <c r="H3216" s="5" t="s">
        <v>799</v>
      </c>
      <c r="I3216" s="5">
        <v>1.4E-2</v>
      </c>
      <c r="J3216" s="5" t="s">
        <v>799</v>
      </c>
      <c r="K3216" s="5" t="s">
        <v>799</v>
      </c>
      <c r="L3216" s="5" t="s">
        <v>799</v>
      </c>
      <c r="M3216" s="5" t="s">
        <v>42</v>
      </c>
      <c r="N3216" s="5" t="s">
        <v>42</v>
      </c>
      <c r="O3216" s="5" t="s">
        <v>42</v>
      </c>
      <c r="P3216" s="5">
        <v>6.4530000000000004E-2</v>
      </c>
      <c r="Q3216" s="5">
        <v>31.242153999999999</v>
      </c>
      <c r="R3216" s="5">
        <v>31.242153999999999</v>
      </c>
      <c r="S3216" s="1" t="s">
        <v>49</v>
      </c>
      <c r="T3216" s="7">
        <v>629428</v>
      </c>
      <c r="U3216" s="7">
        <v>503568</v>
      </c>
      <c r="V3216" s="7">
        <v>446103</v>
      </c>
      <c r="W3216" s="7">
        <v>398151</v>
      </c>
      <c r="X3216" s="7">
        <v>333093</v>
      </c>
      <c r="Y3216" s="7">
        <v>430411</v>
      </c>
      <c r="Z3216" s="7">
        <v>552816</v>
      </c>
      <c r="AA3216" s="7">
        <v>629428</v>
      </c>
      <c r="AB3216" s="5">
        <v>57.183999999999997</v>
      </c>
      <c r="AC3216" s="8">
        <v>58.53</v>
      </c>
      <c r="AD3216" s="5">
        <v>-1.147</v>
      </c>
      <c r="AE3216" s="5">
        <v>-1.401</v>
      </c>
      <c r="AF3216" s="7">
        <v>18387571</v>
      </c>
      <c r="AG3216" s="7">
        <v>18390405</v>
      </c>
      <c r="AH3216" s="7">
        <v>18845914</v>
      </c>
      <c r="AI3216" s="8">
        <v>2.15</v>
      </c>
      <c r="AJ3216" s="7">
        <v>4</v>
      </c>
      <c r="AK3216" s="7">
        <v>395417</v>
      </c>
      <c r="AL3216" s="6">
        <v>0.67616299999999996</v>
      </c>
      <c r="AM3216" s="7">
        <v>5736872</v>
      </c>
      <c r="AN3216" s="5">
        <v>31.217320000000001</v>
      </c>
    </row>
    <row r="3217" spans="1:40" x14ac:dyDescent="0.3">
      <c r="A3217" s="4" t="s">
        <v>3266</v>
      </c>
      <c r="B3217" s="2">
        <v>5721281</v>
      </c>
      <c r="C3217" s="1" t="s">
        <v>54</v>
      </c>
      <c r="D3217" s="5">
        <v>32.479437449999999</v>
      </c>
      <c r="E3217" s="6">
        <v>58.462437000000001</v>
      </c>
      <c r="F3217" s="6" t="s">
        <v>42</v>
      </c>
      <c r="G3217" s="5">
        <v>-3.9E-2</v>
      </c>
      <c r="H3217" s="5">
        <v>11.483739999999999</v>
      </c>
      <c r="I3217" s="5">
        <v>-3.9E-2</v>
      </c>
      <c r="J3217" s="5">
        <v>11.483739999999999</v>
      </c>
      <c r="K3217" s="5">
        <v>0.83765752000000004</v>
      </c>
      <c r="L3217" s="5">
        <v>0.83765752000000004</v>
      </c>
      <c r="M3217" s="5" t="s">
        <v>42</v>
      </c>
      <c r="N3217" s="5" t="s">
        <v>42</v>
      </c>
      <c r="O3217" s="5" t="s">
        <v>42</v>
      </c>
      <c r="P3217" s="5">
        <v>20.117837999999999</v>
      </c>
      <c r="Q3217" s="5" t="s">
        <v>42</v>
      </c>
      <c r="R3217" s="5" t="s">
        <v>42</v>
      </c>
      <c r="S3217" s="1" t="s">
        <v>49</v>
      </c>
      <c r="T3217" s="7">
        <v>2906</v>
      </c>
      <c r="U3217" s="7">
        <v>3145</v>
      </c>
      <c r="V3217" s="7">
        <v>3367</v>
      </c>
      <c r="W3217" s="7">
        <v>3672</v>
      </c>
      <c r="X3217" s="7">
        <v>2906</v>
      </c>
      <c r="Y3217" s="7">
        <v>3145</v>
      </c>
      <c r="Z3217" s="7">
        <v>3237</v>
      </c>
      <c r="AA3217" s="7">
        <v>3329</v>
      </c>
      <c r="AB3217" s="8">
        <v>100</v>
      </c>
      <c r="AC3217" s="8">
        <v>100</v>
      </c>
      <c r="AD3217" s="5" t="s">
        <v>42</v>
      </c>
      <c r="AE3217" s="5" t="s">
        <v>42</v>
      </c>
      <c r="AF3217" s="7">
        <v>5747000</v>
      </c>
      <c r="AG3217" s="7">
        <v>5747000</v>
      </c>
      <c r="AH3217" s="7">
        <v>5740000</v>
      </c>
      <c r="AI3217" s="5">
        <v>79.010000000000005</v>
      </c>
      <c r="AJ3217" s="7">
        <v>29</v>
      </c>
      <c r="AK3217" s="7">
        <v>4540338</v>
      </c>
      <c r="AL3217" s="6">
        <v>25.652909000000001</v>
      </c>
      <c r="AM3217" s="7" t="s">
        <v>42</v>
      </c>
      <c r="AN3217" s="5" t="s">
        <v>42</v>
      </c>
    </row>
    <row r="3218" spans="1:40" x14ac:dyDescent="0.3">
      <c r="A3218" s="4" t="s">
        <v>3267</v>
      </c>
      <c r="B3218" s="2">
        <v>5311707</v>
      </c>
      <c r="C3218" s="1" t="s">
        <v>41</v>
      </c>
      <c r="D3218" s="5">
        <v>23.245547720000001</v>
      </c>
      <c r="E3218" s="6">
        <v>-45.942453</v>
      </c>
      <c r="F3218" s="6" t="s">
        <v>42</v>
      </c>
      <c r="G3218" s="5">
        <v>-0.41199999999999998</v>
      </c>
      <c r="H3218" s="5" t="s">
        <v>799</v>
      </c>
      <c r="I3218" s="5">
        <v>-0.41199999999999998</v>
      </c>
      <c r="J3218" s="5" t="s">
        <v>799</v>
      </c>
      <c r="K3218" s="5">
        <v>0.30717987000000002</v>
      </c>
      <c r="L3218" s="5">
        <v>0.30717987000000002</v>
      </c>
      <c r="M3218" s="5" t="s">
        <v>799</v>
      </c>
      <c r="N3218" s="5" t="s">
        <v>42</v>
      </c>
      <c r="O3218" s="5" t="s">
        <v>42</v>
      </c>
      <c r="P3218" s="5" t="s">
        <v>42</v>
      </c>
      <c r="Q3218" s="5">
        <v>0.81367400000000001</v>
      </c>
      <c r="R3218" s="5">
        <v>0.81367400000000001</v>
      </c>
      <c r="S3218" s="1" t="s">
        <v>49</v>
      </c>
      <c r="T3218" s="7" t="s">
        <v>42</v>
      </c>
      <c r="U3218" s="7" t="s">
        <v>42</v>
      </c>
      <c r="V3218" s="7" t="s">
        <v>42</v>
      </c>
      <c r="W3218" s="7">
        <v>22378</v>
      </c>
      <c r="X3218" s="7" t="s">
        <v>42</v>
      </c>
      <c r="Y3218" s="7" t="s">
        <v>42</v>
      </c>
      <c r="Z3218" s="7" t="s">
        <v>42</v>
      </c>
      <c r="AA3218" s="7" t="s">
        <v>42</v>
      </c>
      <c r="AB3218" s="5" t="s">
        <v>42</v>
      </c>
      <c r="AC3218" s="5" t="s">
        <v>42</v>
      </c>
      <c r="AD3218" s="5" t="s">
        <v>42</v>
      </c>
      <c r="AE3218" s="5" t="s">
        <v>42</v>
      </c>
      <c r="AF3218" s="7">
        <v>27975840</v>
      </c>
      <c r="AG3218" s="7">
        <v>27975840</v>
      </c>
      <c r="AH3218" s="7">
        <v>27839968</v>
      </c>
      <c r="AI3218" s="5">
        <v>30.21</v>
      </c>
      <c r="AJ3218" s="7">
        <v>45</v>
      </c>
      <c r="AK3218" s="7">
        <v>8461240</v>
      </c>
      <c r="AL3218" s="6">
        <v>7.0228289999999998</v>
      </c>
      <c r="AM3218" s="7">
        <v>18055567</v>
      </c>
      <c r="AN3218" s="5">
        <v>64.468779999999995</v>
      </c>
    </row>
    <row r="3219" spans="1:40" x14ac:dyDescent="0.3">
      <c r="A3219" s="4" t="s">
        <v>3268</v>
      </c>
      <c r="B3219" s="2">
        <v>9322631</v>
      </c>
      <c r="C3219" s="1" t="s">
        <v>54</v>
      </c>
      <c r="D3219" s="5">
        <v>31.152750099999999</v>
      </c>
      <c r="E3219" s="6">
        <v>46.152720000000002</v>
      </c>
      <c r="F3219" s="6" t="s">
        <v>42</v>
      </c>
      <c r="G3219" s="5">
        <v>5.2999999999999999E-2</v>
      </c>
      <c r="H3219" s="5">
        <v>8.4803920000000002</v>
      </c>
      <c r="I3219" s="5">
        <v>5.2999999999999999E-2</v>
      </c>
      <c r="J3219" s="5">
        <v>8.4803920000000002</v>
      </c>
      <c r="K3219" s="5">
        <v>0.94226579999999993</v>
      </c>
      <c r="L3219" s="5">
        <v>0.94226579999999993</v>
      </c>
      <c r="M3219" s="5">
        <v>6.3369960000000001</v>
      </c>
      <c r="N3219" s="5" t="s">
        <v>42</v>
      </c>
      <c r="O3219" s="5" t="s">
        <v>42</v>
      </c>
      <c r="P3219" s="5">
        <v>14.25126</v>
      </c>
      <c r="Q3219" s="5" t="s">
        <v>42</v>
      </c>
      <c r="R3219" s="5" t="s">
        <v>42</v>
      </c>
      <c r="S3219" s="1" t="s">
        <v>82</v>
      </c>
      <c r="T3219" s="7">
        <v>3174.723</v>
      </c>
      <c r="U3219" s="7">
        <v>3031.259</v>
      </c>
      <c r="V3219" s="7">
        <v>3258.8429999999998</v>
      </c>
      <c r="W3219" s="7">
        <v>3546.8220000000001</v>
      </c>
      <c r="X3219" s="7">
        <v>3238.5010000000002</v>
      </c>
      <c r="Y3219" s="7">
        <v>3206.6120000000001</v>
      </c>
      <c r="Z3219" s="7">
        <v>3174.723</v>
      </c>
      <c r="AA3219" s="7">
        <v>3125.3319999999999</v>
      </c>
      <c r="AB3219" s="8">
        <v>100</v>
      </c>
      <c r="AC3219" s="8">
        <v>100</v>
      </c>
      <c r="AD3219" s="5" t="s">
        <v>42</v>
      </c>
      <c r="AE3219" s="5" t="s">
        <v>42</v>
      </c>
      <c r="AF3219" s="7">
        <v>18080354</v>
      </c>
      <c r="AG3219" s="7">
        <v>18080354</v>
      </c>
      <c r="AH3219" s="7">
        <v>19137381</v>
      </c>
      <c r="AI3219" s="5">
        <v>7.35</v>
      </c>
      <c r="AJ3219" s="7">
        <v>23</v>
      </c>
      <c r="AK3219" s="7">
        <v>1324087</v>
      </c>
      <c r="AL3219" s="6">
        <v>2.29067</v>
      </c>
      <c r="AM3219" s="7" t="s">
        <v>42</v>
      </c>
      <c r="AN3219" s="5" t="s">
        <v>42</v>
      </c>
    </row>
    <row r="3220" spans="1:40" x14ac:dyDescent="0.3">
      <c r="A3220" s="4" t="s">
        <v>3269</v>
      </c>
      <c r="B3220" s="2">
        <v>6329916</v>
      </c>
      <c r="C3220" s="1" t="s">
        <v>41</v>
      </c>
      <c r="D3220" s="5">
        <v>68.883030000000005</v>
      </c>
      <c r="E3220" s="6">
        <v>134.75603000000001</v>
      </c>
      <c r="F3220" s="6">
        <v>134.71403000000001</v>
      </c>
      <c r="G3220" s="5">
        <v>-0.19600000000000001</v>
      </c>
      <c r="H3220" s="5" t="s">
        <v>799</v>
      </c>
      <c r="I3220" s="5">
        <v>-0.19600000000000001</v>
      </c>
      <c r="J3220" s="5" t="s">
        <v>799</v>
      </c>
      <c r="K3220" s="5">
        <v>33.333333330000002</v>
      </c>
      <c r="L3220" s="5">
        <v>33.333333330000002</v>
      </c>
      <c r="M3220" s="5" t="s">
        <v>799</v>
      </c>
      <c r="N3220" s="5" t="s">
        <v>799</v>
      </c>
      <c r="O3220" s="5" t="s">
        <v>799</v>
      </c>
      <c r="P3220" s="5" t="s">
        <v>42</v>
      </c>
      <c r="Q3220" s="5" t="s">
        <v>799</v>
      </c>
      <c r="R3220" s="5">
        <v>-4.3837359999999999</v>
      </c>
      <c r="S3220" s="1" t="s">
        <v>47</v>
      </c>
      <c r="T3220" s="7" t="s">
        <v>42</v>
      </c>
      <c r="U3220" s="7" t="s">
        <v>42</v>
      </c>
      <c r="V3220" s="7" t="s">
        <v>42</v>
      </c>
      <c r="W3220" s="7" t="s">
        <v>42</v>
      </c>
      <c r="X3220" s="7" t="s">
        <v>42</v>
      </c>
      <c r="Y3220" s="7" t="s">
        <v>42</v>
      </c>
      <c r="Z3220" s="7" t="s">
        <v>42</v>
      </c>
      <c r="AA3220" s="7" t="s">
        <v>42</v>
      </c>
      <c r="AB3220" s="5" t="s">
        <v>42</v>
      </c>
      <c r="AC3220" s="5" t="s">
        <v>42</v>
      </c>
      <c r="AD3220" s="5" t="s">
        <v>42</v>
      </c>
      <c r="AE3220" s="5" t="s">
        <v>42</v>
      </c>
      <c r="AF3220" s="7">
        <v>68883030</v>
      </c>
      <c r="AG3220" s="7">
        <v>63318000</v>
      </c>
      <c r="AH3220" s="7">
        <v>44237000</v>
      </c>
      <c r="AI3220" s="5">
        <v>6.41</v>
      </c>
      <c r="AJ3220" s="7">
        <v>38</v>
      </c>
      <c r="AK3220" s="7">
        <v>4414941</v>
      </c>
      <c r="AL3220" s="6">
        <v>4.4149409999999998</v>
      </c>
      <c r="AM3220" s="7">
        <v>54093251</v>
      </c>
      <c r="AN3220" s="5">
        <v>78.529139999999998</v>
      </c>
    </row>
    <row r="3221" spans="1:40" x14ac:dyDescent="0.3">
      <c r="A3221" s="4" t="s">
        <v>3270</v>
      </c>
      <c r="B3221" s="2">
        <v>4099382</v>
      </c>
      <c r="C3221" s="1" t="s">
        <v>41</v>
      </c>
      <c r="D3221" s="5">
        <v>27.338739057000002</v>
      </c>
      <c r="E3221" s="6">
        <v>313.33473900000001</v>
      </c>
      <c r="F3221" s="6" t="s">
        <v>42</v>
      </c>
      <c r="G3221" s="5">
        <v>-0.15</v>
      </c>
      <c r="H3221" s="5" t="s">
        <v>799</v>
      </c>
      <c r="I3221" s="5">
        <v>-0.15</v>
      </c>
      <c r="J3221" s="5" t="s">
        <v>799</v>
      </c>
      <c r="K3221" s="5" t="s">
        <v>799</v>
      </c>
      <c r="L3221" s="5">
        <v>7.2987804900000004</v>
      </c>
      <c r="M3221" s="5" t="s">
        <v>799</v>
      </c>
      <c r="N3221" s="5" t="s">
        <v>42</v>
      </c>
      <c r="O3221" s="5" t="s">
        <v>42</v>
      </c>
      <c r="P3221" s="5">
        <v>0.63195599999999996</v>
      </c>
      <c r="Q3221" s="5">
        <v>4.9932230000000004</v>
      </c>
      <c r="R3221" s="5">
        <v>4.9932230000000004</v>
      </c>
      <c r="S3221" s="1" t="s">
        <v>49</v>
      </c>
      <c r="T3221" s="7">
        <v>503405</v>
      </c>
      <c r="U3221" s="7">
        <v>509480</v>
      </c>
      <c r="V3221" s="7">
        <v>475152</v>
      </c>
      <c r="W3221" s="7">
        <v>393655</v>
      </c>
      <c r="X3221" s="7">
        <v>495817</v>
      </c>
      <c r="Y3221" s="7">
        <v>500920</v>
      </c>
      <c r="Z3221" s="7">
        <v>498723</v>
      </c>
      <c r="AA3221" s="7">
        <v>503405</v>
      </c>
      <c r="AB3221" s="5">
        <v>16.728000000000002</v>
      </c>
      <c r="AC3221" s="5">
        <v>15.819000000000001</v>
      </c>
      <c r="AD3221" s="8">
        <v>6.3010000000000002</v>
      </c>
      <c r="AE3221" s="8">
        <v>5.226</v>
      </c>
      <c r="AF3221" s="7">
        <v>45678762</v>
      </c>
      <c r="AG3221" s="7">
        <v>45623260</v>
      </c>
      <c r="AH3221" s="7">
        <v>44929009</v>
      </c>
      <c r="AI3221" s="5">
        <v>22.09</v>
      </c>
      <c r="AJ3221" s="7">
        <v>61</v>
      </c>
      <c r="AK3221" s="7">
        <v>10088341</v>
      </c>
      <c r="AL3221" s="6">
        <v>6.0378720000000001</v>
      </c>
      <c r="AM3221" s="7">
        <v>24049694</v>
      </c>
      <c r="AN3221" s="5">
        <v>52.649619999999999</v>
      </c>
    </row>
    <row r="3222" spans="1:40" x14ac:dyDescent="0.3">
      <c r="A3222" s="4" t="s">
        <v>3271</v>
      </c>
      <c r="B3222" s="2">
        <v>5227127</v>
      </c>
      <c r="C3222" s="1" t="s">
        <v>54</v>
      </c>
      <c r="D3222" s="5">
        <v>35.888437072499997</v>
      </c>
      <c r="E3222" s="6">
        <v>85.259437000000005</v>
      </c>
      <c r="F3222" s="6" t="s">
        <v>42</v>
      </c>
      <c r="G3222" s="5">
        <v>-0.14000000000000001</v>
      </c>
      <c r="H3222" s="5" t="s">
        <v>799</v>
      </c>
      <c r="I3222" s="5">
        <v>-0.14000000000000001</v>
      </c>
      <c r="J3222" s="5" t="s">
        <v>799</v>
      </c>
      <c r="K3222" s="5" t="s">
        <v>799</v>
      </c>
      <c r="L3222" s="5" t="s">
        <v>799</v>
      </c>
      <c r="M3222" s="5" t="s">
        <v>799</v>
      </c>
      <c r="N3222" s="5" t="s">
        <v>42</v>
      </c>
      <c r="O3222" s="5" t="s">
        <v>42</v>
      </c>
      <c r="P3222" s="5">
        <v>2.453227</v>
      </c>
      <c r="Q3222" s="5" t="s">
        <v>799</v>
      </c>
      <c r="R3222" s="5">
        <v>-1.733479</v>
      </c>
      <c r="S3222" s="1" t="s">
        <v>49</v>
      </c>
      <c r="T3222" s="7">
        <v>53467</v>
      </c>
      <c r="U3222" s="7">
        <v>64211</v>
      </c>
      <c r="V3222" s="7">
        <v>38242</v>
      </c>
      <c r="W3222" s="7" t="s">
        <v>42</v>
      </c>
      <c r="X3222" s="7">
        <v>34754</v>
      </c>
      <c r="Y3222" s="7">
        <v>47588</v>
      </c>
      <c r="Z3222" s="7">
        <v>48782</v>
      </c>
      <c r="AA3222" s="7">
        <v>53467</v>
      </c>
      <c r="AB3222" s="5">
        <v>77.611999999999995</v>
      </c>
      <c r="AC3222" s="5">
        <v>73.084999999999994</v>
      </c>
      <c r="AD3222" s="5">
        <v>-146.505</v>
      </c>
      <c r="AE3222" s="5">
        <v>-145.178</v>
      </c>
      <c r="AF3222" s="7">
        <v>64369381</v>
      </c>
      <c r="AG3222" s="7">
        <v>47972989</v>
      </c>
      <c r="AH3222" s="7">
        <v>47460941</v>
      </c>
      <c r="AI3222" s="5">
        <v>13.59</v>
      </c>
      <c r="AJ3222" s="7">
        <v>29</v>
      </c>
      <c r="AK3222" s="7">
        <v>8748318</v>
      </c>
      <c r="AL3222" s="6">
        <v>3.979609</v>
      </c>
      <c r="AM3222" s="7">
        <v>39224927</v>
      </c>
      <c r="AN3222" s="5">
        <v>60.917490000000001</v>
      </c>
    </row>
    <row r="3223" spans="1:40" x14ac:dyDescent="0.3">
      <c r="A3223" s="4" t="s">
        <v>3272</v>
      </c>
      <c r="B3223" s="2">
        <v>4971850</v>
      </c>
      <c r="C3223" s="1" t="s">
        <v>54</v>
      </c>
      <c r="D3223" s="5">
        <v>27.670851628200001</v>
      </c>
      <c r="E3223" s="6">
        <v>-111.230429</v>
      </c>
      <c r="F3223" s="6" t="s">
        <v>42</v>
      </c>
      <c r="G3223" s="5">
        <v>-0.21484626978123286</v>
      </c>
      <c r="H3223" s="5" t="s">
        <v>799</v>
      </c>
      <c r="I3223" s="5">
        <v>-0.21484626978123286</v>
      </c>
      <c r="J3223" s="5" t="s">
        <v>799</v>
      </c>
      <c r="K3223" s="5">
        <v>0.16736567999999999</v>
      </c>
      <c r="L3223" s="5">
        <v>0.16530112999999999</v>
      </c>
      <c r="M3223" s="5" t="s">
        <v>42</v>
      </c>
      <c r="N3223" s="5" t="s">
        <v>42</v>
      </c>
      <c r="O3223" s="5" t="s">
        <v>42</v>
      </c>
      <c r="P3223" s="5" t="s">
        <v>799</v>
      </c>
      <c r="Q3223" s="5">
        <v>33.709612999999997</v>
      </c>
      <c r="R3223" s="5">
        <v>33.709612999999997</v>
      </c>
      <c r="S3223" s="1" t="s">
        <v>49</v>
      </c>
      <c r="T3223" s="7">
        <v>97793.200444116781</v>
      </c>
      <c r="U3223" s="7">
        <v>116946.03414640942</v>
      </c>
      <c r="V3223" s="7">
        <v>159736.99379620439</v>
      </c>
      <c r="W3223" s="7">
        <v>175321.13383938579</v>
      </c>
      <c r="X3223" s="7">
        <v>96852.272471967299</v>
      </c>
      <c r="Y3223" s="7">
        <v>95102.19742496332</v>
      </c>
      <c r="Z3223" s="7">
        <v>97527.309377459242</v>
      </c>
      <c r="AA3223" s="7">
        <v>97793.200444116781</v>
      </c>
      <c r="AB3223" s="5">
        <v>32.929000000000002</v>
      </c>
      <c r="AC3223" s="8">
        <v>37.71</v>
      </c>
      <c r="AD3223" s="5">
        <v>-15.052</v>
      </c>
      <c r="AE3223" s="5">
        <v>-4.3739999999999997</v>
      </c>
      <c r="AF3223" s="7">
        <v>12010776</v>
      </c>
      <c r="AG3223" s="7">
        <v>12010776</v>
      </c>
      <c r="AH3223" s="7">
        <v>12131757</v>
      </c>
      <c r="AI3223" s="8">
        <v>2.25</v>
      </c>
      <c r="AJ3223" s="7">
        <v>8</v>
      </c>
      <c r="AK3223" s="7">
        <v>270756</v>
      </c>
      <c r="AL3223" s="6">
        <v>0.62276500000000001</v>
      </c>
      <c r="AM3223" s="7">
        <v>5243023</v>
      </c>
      <c r="AN3223" s="5">
        <v>43.651730000000001</v>
      </c>
    </row>
    <row r="3224" spans="1:40" x14ac:dyDescent="0.3">
      <c r="A3224" s="4" t="s">
        <v>3273</v>
      </c>
      <c r="B3224" s="2">
        <v>4963694</v>
      </c>
      <c r="C3224" s="1" t="s">
        <v>41</v>
      </c>
      <c r="D3224" s="5">
        <v>25.476028199999998</v>
      </c>
      <c r="E3224" s="6">
        <v>-19.195972000000001</v>
      </c>
      <c r="F3224" s="6" t="s">
        <v>42</v>
      </c>
      <c r="G3224" s="5">
        <v>-0.11</v>
      </c>
      <c r="H3224" s="5" t="s">
        <v>799</v>
      </c>
      <c r="I3224" s="5">
        <v>-0.11</v>
      </c>
      <c r="J3224" s="5" t="s">
        <v>799</v>
      </c>
      <c r="K3224" s="5">
        <v>0.51030050999999998</v>
      </c>
      <c r="L3224" s="5">
        <v>0.51030050999999998</v>
      </c>
      <c r="M3224" s="5" t="s">
        <v>799</v>
      </c>
      <c r="N3224" s="5" t="s">
        <v>42</v>
      </c>
      <c r="O3224" s="5" t="s">
        <v>42</v>
      </c>
      <c r="P3224" s="5" t="s">
        <v>799</v>
      </c>
      <c r="Q3224" s="5">
        <v>3.9071790000000002</v>
      </c>
      <c r="R3224" s="5">
        <v>3.9071790000000002</v>
      </c>
      <c r="S3224" s="1" t="s">
        <v>49</v>
      </c>
      <c r="T3224" s="7">
        <v>15753</v>
      </c>
      <c r="U3224" s="7">
        <v>14052</v>
      </c>
      <c r="V3224" s="7">
        <v>15921</v>
      </c>
      <c r="W3224" s="7">
        <v>24310</v>
      </c>
      <c r="X3224" s="7">
        <v>14958</v>
      </c>
      <c r="Y3224" s="7">
        <v>15355.5</v>
      </c>
      <c r="Z3224" s="7">
        <v>15753</v>
      </c>
      <c r="AA3224" s="7">
        <v>14413.5</v>
      </c>
      <c r="AB3224" s="5">
        <v>27.867999999999999</v>
      </c>
      <c r="AC3224" s="8">
        <v>28.64</v>
      </c>
      <c r="AD3224" s="5">
        <v>-41.762999999999998</v>
      </c>
      <c r="AE3224" s="5">
        <v>-41.536000000000001</v>
      </c>
      <c r="AF3224" s="7">
        <v>9141000</v>
      </c>
      <c r="AG3224" s="7">
        <v>9141000</v>
      </c>
      <c r="AH3224" s="7">
        <v>9098000</v>
      </c>
      <c r="AI3224" s="8">
        <v>1.9</v>
      </c>
      <c r="AJ3224" s="7">
        <v>15</v>
      </c>
      <c r="AK3224" s="7">
        <v>173305</v>
      </c>
      <c r="AL3224" s="6">
        <v>0.46792299999999998</v>
      </c>
      <c r="AM3224" s="7">
        <v>3062110</v>
      </c>
      <c r="AN3224" s="5">
        <v>33.59872</v>
      </c>
    </row>
    <row r="3225" spans="1:40" x14ac:dyDescent="0.3">
      <c r="A3225" s="4" t="s">
        <v>3274</v>
      </c>
      <c r="B3225" s="2">
        <v>27737665</v>
      </c>
      <c r="C3225" s="1" t="s">
        <v>41</v>
      </c>
      <c r="D3225" s="5">
        <v>19.098828080000001</v>
      </c>
      <c r="E3225" s="6">
        <v>81.063828000000001</v>
      </c>
      <c r="F3225" s="6" t="s">
        <v>42</v>
      </c>
      <c r="G3225" s="5">
        <v>-0.6</v>
      </c>
      <c r="H3225" s="5" t="s">
        <v>799</v>
      </c>
      <c r="I3225" s="5">
        <v>-0.60399999999999998</v>
      </c>
      <c r="J3225" s="5" t="s">
        <v>799</v>
      </c>
      <c r="K3225" s="5" t="s">
        <v>799</v>
      </c>
      <c r="L3225" s="5" t="s">
        <v>799</v>
      </c>
      <c r="M3225" s="5" t="s">
        <v>799</v>
      </c>
      <c r="N3225" s="5" t="s">
        <v>42</v>
      </c>
      <c r="O3225" s="5" t="s">
        <v>42</v>
      </c>
      <c r="P3225" s="5">
        <v>1.2590870000000001</v>
      </c>
      <c r="Q3225" s="5">
        <v>44.200561</v>
      </c>
      <c r="R3225" s="5">
        <v>44.200561</v>
      </c>
      <c r="S3225" s="1" t="s">
        <v>49</v>
      </c>
      <c r="T3225" s="7">
        <v>70388</v>
      </c>
      <c r="U3225" s="7">
        <v>89979</v>
      </c>
      <c r="V3225" s="7">
        <v>97325</v>
      </c>
      <c r="W3225" s="7">
        <v>20114</v>
      </c>
      <c r="X3225" s="7">
        <v>64383</v>
      </c>
      <c r="Y3225" s="7">
        <v>72911</v>
      </c>
      <c r="Z3225" s="7">
        <v>74564</v>
      </c>
      <c r="AA3225" s="7">
        <v>70388</v>
      </c>
      <c r="AB3225" s="5">
        <v>27.536999999999999</v>
      </c>
      <c r="AC3225" s="8">
        <v>29</v>
      </c>
      <c r="AD3225" s="5">
        <v>-9.6379999999999999</v>
      </c>
      <c r="AE3225" s="8">
        <v>2.8490000000000002</v>
      </c>
      <c r="AF3225" s="7">
        <v>10671337</v>
      </c>
      <c r="AG3225" s="7">
        <v>10623987</v>
      </c>
      <c r="AH3225" s="7">
        <v>7310481</v>
      </c>
      <c r="AI3225" s="8">
        <v>4.22</v>
      </c>
      <c r="AJ3225" s="7">
        <v>24</v>
      </c>
      <c r="AK3225" s="7">
        <v>482304</v>
      </c>
      <c r="AL3225" s="6">
        <v>0.80544700000000002</v>
      </c>
      <c r="AM3225" s="7">
        <v>8515999</v>
      </c>
      <c r="AN3225" s="5">
        <v>74.463830000000002</v>
      </c>
    </row>
    <row r="3226" spans="1:40" x14ac:dyDescent="0.3">
      <c r="A3226" s="4" t="s">
        <v>3275</v>
      </c>
      <c r="B3226" s="2">
        <v>6626859</v>
      </c>
      <c r="C3226" s="1" t="s">
        <v>54</v>
      </c>
      <c r="D3226" s="5">
        <v>46.262728320000001</v>
      </c>
      <c r="E3226" s="6">
        <v>477.999728</v>
      </c>
      <c r="F3226" s="6">
        <v>477.999728</v>
      </c>
      <c r="G3226" s="5">
        <v>-1</v>
      </c>
      <c r="H3226" s="5" t="s">
        <v>799</v>
      </c>
      <c r="I3226" s="5">
        <v>-1</v>
      </c>
      <c r="J3226" s="5" t="s">
        <v>799</v>
      </c>
      <c r="K3226" s="5" t="s">
        <v>799</v>
      </c>
      <c r="L3226" s="5" t="s">
        <v>799</v>
      </c>
      <c r="M3226" s="5" t="s">
        <v>799</v>
      </c>
      <c r="N3226" s="5" t="s">
        <v>799</v>
      </c>
      <c r="O3226" s="5" t="s">
        <v>799</v>
      </c>
      <c r="P3226" s="5">
        <v>1.675845</v>
      </c>
      <c r="Q3226" s="5">
        <v>18.689568000000001</v>
      </c>
      <c r="R3226" s="5">
        <v>18.689568000000001</v>
      </c>
      <c r="S3226" s="1" t="s">
        <v>49</v>
      </c>
      <c r="T3226" s="7">
        <v>276610</v>
      </c>
      <c r="U3226" s="7">
        <v>268447</v>
      </c>
      <c r="V3226" s="7">
        <v>248435</v>
      </c>
      <c r="W3226" s="7">
        <v>213760</v>
      </c>
      <c r="X3226" s="7">
        <v>285229</v>
      </c>
      <c r="Y3226" s="7">
        <v>284942</v>
      </c>
      <c r="Z3226" s="7">
        <v>286610</v>
      </c>
      <c r="AA3226" s="7">
        <v>276610</v>
      </c>
      <c r="AB3226" s="5">
        <v>53.521999999999998</v>
      </c>
      <c r="AC3226" s="5">
        <v>54.524000000000001</v>
      </c>
      <c r="AD3226" s="8">
        <v>6.4560000000000004</v>
      </c>
      <c r="AE3226" s="8">
        <v>7.367</v>
      </c>
      <c r="AF3226" s="7">
        <v>16919432</v>
      </c>
      <c r="AG3226" s="7">
        <v>16982993</v>
      </c>
      <c r="AH3226" s="7">
        <v>17344871</v>
      </c>
      <c r="AI3226" s="5">
        <v>42.92</v>
      </c>
      <c r="AJ3226" s="7">
        <v>22</v>
      </c>
      <c r="AK3226" s="7">
        <v>7299599</v>
      </c>
      <c r="AL3226" s="6">
        <v>19.854908999999999</v>
      </c>
      <c r="AM3226" s="7">
        <v>6903411</v>
      </c>
      <c r="AN3226" s="5">
        <v>40.588349999999998</v>
      </c>
    </row>
    <row r="3227" spans="1:40" x14ac:dyDescent="0.3">
      <c r="A3227" s="4" t="s">
        <v>3276</v>
      </c>
      <c r="B3227" s="2">
        <v>4980767</v>
      </c>
      <c r="C3227" s="1" t="s">
        <v>54</v>
      </c>
      <c r="D3227" s="5">
        <v>15.237344139999999</v>
      </c>
      <c r="E3227" s="6">
        <v>-23.558616000000001</v>
      </c>
      <c r="F3227" s="6" t="s">
        <v>42</v>
      </c>
      <c r="G3227" s="5">
        <v>-0.125</v>
      </c>
      <c r="H3227" s="5" t="s">
        <v>799</v>
      </c>
      <c r="I3227" s="5">
        <v>-0.125</v>
      </c>
      <c r="J3227" s="5" t="s">
        <v>799</v>
      </c>
      <c r="K3227" s="5">
        <v>0.17069936999999999</v>
      </c>
      <c r="L3227" s="5">
        <v>0.14794599</v>
      </c>
      <c r="M3227" s="5" t="s">
        <v>799</v>
      </c>
      <c r="N3227" s="5" t="s">
        <v>42</v>
      </c>
      <c r="O3227" s="5" t="s">
        <v>42</v>
      </c>
      <c r="P3227" s="5" t="s">
        <v>799</v>
      </c>
      <c r="Q3227" s="5">
        <v>0.84582800000000002</v>
      </c>
      <c r="R3227" s="5">
        <v>0.84582800000000002</v>
      </c>
      <c r="S3227" s="1" t="s">
        <v>47</v>
      </c>
      <c r="T3227" s="7">
        <v>95845.788</v>
      </c>
      <c r="U3227" s="7">
        <v>124140.355</v>
      </c>
      <c r="V3227" s="7">
        <v>168450.90400000001</v>
      </c>
      <c r="W3227" s="7">
        <v>181282.753</v>
      </c>
      <c r="X3227" s="7">
        <v>90812.865000000005</v>
      </c>
      <c r="Y3227" s="7">
        <v>95845.788</v>
      </c>
      <c r="Z3227" s="7">
        <v>99878.156000000003</v>
      </c>
      <c r="AA3227" s="7">
        <v>112201.799</v>
      </c>
      <c r="AB3227" s="5">
        <v>20.577000000000002</v>
      </c>
      <c r="AC3227" s="5">
        <v>20.986999999999998</v>
      </c>
      <c r="AD3227" s="5">
        <v>-29.138000000000002</v>
      </c>
      <c r="AE3227" s="8">
        <v>-30.67</v>
      </c>
      <c r="AF3227" s="7">
        <v>14793538</v>
      </c>
      <c r="AG3227" s="7">
        <v>14793538</v>
      </c>
      <c r="AH3227" s="7">
        <v>13380914</v>
      </c>
      <c r="AI3227" s="5">
        <v>0.09</v>
      </c>
      <c r="AJ3227" s="7">
        <v>8</v>
      </c>
      <c r="AK3227" s="7">
        <v>13848</v>
      </c>
      <c r="AL3227" s="6">
        <v>1.4263E-2</v>
      </c>
      <c r="AM3227" s="7">
        <v>8157137</v>
      </c>
      <c r="AN3227" s="5">
        <v>55.139870000000002</v>
      </c>
    </row>
    <row r="3228" spans="1:40" x14ac:dyDescent="0.3">
      <c r="A3228" s="4" t="s">
        <v>3277</v>
      </c>
      <c r="B3228" s="2">
        <v>5279622</v>
      </c>
      <c r="C3228" s="1" t="s">
        <v>41</v>
      </c>
      <c r="D3228" s="5">
        <v>21.190652004</v>
      </c>
      <c r="E3228" s="6">
        <v>-46.351348000000002</v>
      </c>
      <c r="F3228" s="6" t="s">
        <v>42</v>
      </c>
      <c r="G3228" s="5">
        <v>-0.746</v>
      </c>
      <c r="H3228" s="5" t="s">
        <v>799</v>
      </c>
      <c r="I3228" s="5">
        <v>-0.746</v>
      </c>
      <c r="J3228" s="5" t="s">
        <v>799</v>
      </c>
      <c r="K3228" s="5">
        <v>0.36803224000000001</v>
      </c>
      <c r="L3228" s="5">
        <v>0.36803224000000001</v>
      </c>
      <c r="M3228" s="5" t="s">
        <v>799</v>
      </c>
      <c r="N3228" s="5" t="s">
        <v>42</v>
      </c>
      <c r="O3228" s="5" t="s">
        <v>42</v>
      </c>
      <c r="P3228" s="5" t="s">
        <v>42</v>
      </c>
      <c r="Q3228" s="5">
        <v>0.41993999999999998</v>
      </c>
      <c r="R3228" s="5">
        <v>0.41993999999999998</v>
      </c>
      <c r="S3228" s="1" t="s">
        <v>49</v>
      </c>
      <c r="T3228" s="7" t="s">
        <v>42</v>
      </c>
      <c r="U3228" s="7" t="s">
        <v>42</v>
      </c>
      <c r="V3228" s="7" t="s">
        <v>42</v>
      </c>
      <c r="W3228" s="7" t="s">
        <v>42</v>
      </c>
      <c r="X3228" s="7" t="s">
        <v>42</v>
      </c>
      <c r="Y3228" s="7" t="s">
        <v>42</v>
      </c>
      <c r="Z3228" s="7" t="s">
        <v>42</v>
      </c>
      <c r="AA3228" s="7" t="s">
        <v>42</v>
      </c>
      <c r="AB3228" s="5" t="s">
        <v>42</v>
      </c>
      <c r="AC3228" s="5" t="s">
        <v>42</v>
      </c>
      <c r="AD3228" s="5" t="s">
        <v>42</v>
      </c>
      <c r="AE3228" s="5" t="s">
        <v>42</v>
      </c>
      <c r="AF3228" s="7">
        <v>38669073</v>
      </c>
      <c r="AG3228" s="7">
        <v>38439375</v>
      </c>
      <c r="AH3228" s="7">
        <v>38054583</v>
      </c>
      <c r="AI3228" s="5">
        <v>28.25</v>
      </c>
      <c r="AJ3228" s="7">
        <v>68</v>
      </c>
      <c r="AK3228" s="7">
        <v>10922651</v>
      </c>
      <c r="AL3228" s="6">
        <v>5.9856119999999997</v>
      </c>
      <c r="AM3228" s="7">
        <v>27931670</v>
      </c>
      <c r="AN3228" s="5">
        <v>72.232579999999999</v>
      </c>
    </row>
    <row r="3229" spans="1:40" x14ac:dyDescent="0.3">
      <c r="A3229" s="4" t="s">
        <v>3278</v>
      </c>
      <c r="B3229" s="2">
        <v>5721592</v>
      </c>
      <c r="C3229" s="1" t="s">
        <v>54</v>
      </c>
      <c r="D3229" s="5">
        <v>26.671704202400001</v>
      </c>
      <c r="E3229" s="6">
        <v>45.524594</v>
      </c>
      <c r="F3229" s="6" t="s">
        <v>42</v>
      </c>
      <c r="G3229" s="5" t="s">
        <v>42</v>
      </c>
      <c r="H3229" s="5">
        <v>31.266390999999999</v>
      </c>
      <c r="I3229" s="5" t="s">
        <v>42</v>
      </c>
      <c r="J3229" s="5">
        <v>31.266390999999999</v>
      </c>
      <c r="K3229" s="5">
        <v>0.99037522</v>
      </c>
      <c r="L3229" s="5">
        <v>0.99037522</v>
      </c>
      <c r="M3229" s="5">
        <v>61.349730000000001</v>
      </c>
      <c r="N3229" s="5" t="s">
        <v>42</v>
      </c>
      <c r="O3229" s="5" t="s">
        <v>42</v>
      </c>
      <c r="P3229" s="5">
        <v>23.365369000000001</v>
      </c>
      <c r="Q3229" s="5" t="s">
        <v>42</v>
      </c>
      <c r="R3229" s="5" t="s">
        <v>42</v>
      </c>
      <c r="S3229" s="1" t="s">
        <v>63</v>
      </c>
      <c r="T3229" s="7">
        <v>1948.3789999999999</v>
      </c>
      <c r="U3229" s="7">
        <v>1864.106</v>
      </c>
      <c r="V3229" s="7">
        <v>1803.366</v>
      </c>
      <c r="W3229" s="7">
        <v>1928.5450000000001</v>
      </c>
      <c r="X3229" s="7">
        <v>1948.3789999999999</v>
      </c>
      <c r="Y3229" s="7">
        <v>1864.106</v>
      </c>
      <c r="Z3229" s="7">
        <v>1833.902</v>
      </c>
      <c r="AA3229" s="7">
        <v>1803.6990000000001</v>
      </c>
      <c r="AB3229" s="8">
        <v>100</v>
      </c>
      <c r="AC3229" s="8">
        <v>100</v>
      </c>
      <c r="AD3229" s="5" t="s">
        <v>42</v>
      </c>
      <c r="AE3229" s="5" t="s">
        <v>42</v>
      </c>
      <c r="AF3229" s="7">
        <v>2349992</v>
      </c>
      <c r="AG3229" s="7">
        <v>2349992</v>
      </c>
      <c r="AH3229" s="7">
        <v>2349022</v>
      </c>
      <c r="AI3229" s="8">
        <v>13.2</v>
      </c>
      <c r="AJ3229" s="7">
        <v>18</v>
      </c>
      <c r="AK3229" s="7">
        <v>310104</v>
      </c>
      <c r="AL3229" s="6">
        <v>3.519587</v>
      </c>
      <c r="AM3229" s="7">
        <v>2123090</v>
      </c>
      <c r="AN3229" s="5">
        <v>90.555189999999996</v>
      </c>
    </row>
    <row r="3230" spans="1:40" x14ac:dyDescent="0.3">
      <c r="A3230" s="4" t="s">
        <v>3279</v>
      </c>
      <c r="B3230" s="2">
        <v>8696343</v>
      </c>
      <c r="C3230" s="1" t="s">
        <v>41</v>
      </c>
      <c r="D3230" s="5">
        <v>21.815611140000001</v>
      </c>
      <c r="E3230" s="6">
        <v>-13.805389</v>
      </c>
      <c r="F3230" s="6" t="s">
        <v>42</v>
      </c>
      <c r="G3230" s="5">
        <v>-0.39700000000000002</v>
      </c>
      <c r="H3230" s="5" t="s">
        <v>799</v>
      </c>
      <c r="I3230" s="5">
        <v>-0.39700000000000002</v>
      </c>
      <c r="J3230" s="5" t="s">
        <v>799</v>
      </c>
      <c r="K3230" s="5">
        <v>0.30286929000000001</v>
      </c>
      <c r="L3230" s="5">
        <v>0.30286929000000001</v>
      </c>
      <c r="M3230" s="5" t="s">
        <v>799</v>
      </c>
      <c r="N3230" s="5" t="s">
        <v>42</v>
      </c>
      <c r="O3230" s="5" t="s">
        <v>42</v>
      </c>
      <c r="P3230" s="5" t="s">
        <v>799</v>
      </c>
      <c r="Q3230" s="5">
        <v>0.206565</v>
      </c>
      <c r="R3230" s="5">
        <v>0.206565</v>
      </c>
      <c r="S3230" s="1" t="s">
        <v>49</v>
      </c>
      <c r="T3230" s="7">
        <v>7876</v>
      </c>
      <c r="U3230" s="7">
        <v>5729</v>
      </c>
      <c r="V3230" s="7">
        <v>1260</v>
      </c>
      <c r="W3230" s="7">
        <v>231</v>
      </c>
      <c r="X3230" s="7">
        <v>9779</v>
      </c>
      <c r="Y3230" s="7">
        <v>11166</v>
      </c>
      <c r="Z3230" s="7">
        <v>11324</v>
      </c>
      <c r="AA3230" s="7">
        <v>7876</v>
      </c>
      <c r="AB3230" s="5" t="s">
        <v>799</v>
      </c>
      <c r="AC3230" s="5" t="s">
        <v>799</v>
      </c>
      <c r="AD3230" s="5" t="s">
        <v>799</v>
      </c>
      <c r="AE3230" s="5" t="s">
        <v>799</v>
      </c>
      <c r="AF3230" s="7">
        <v>38273002</v>
      </c>
      <c r="AG3230" s="7">
        <v>38264843</v>
      </c>
      <c r="AH3230" s="7">
        <v>37965870</v>
      </c>
      <c r="AI3230" s="5">
        <v>24.71</v>
      </c>
      <c r="AJ3230" s="7">
        <v>32</v>
      </c>
      <c r="AK3230" s="7">
        <v>9455767</v>
      </c>
      <c r="AL3230" s="6">
        <v>5.3897870000000001</v>
      </c>
      <c r="AM3230" s="7">
        <v>27414550</v>
      </c>
      <c r="AN3230" s="5">
        <v>71.628950000000003</v>
      </c>
    </row>
    <row r="3231" spans="1:40" x14ac:dyDescent="0.3">
      <c r="A3231" s="4" t="s">
        <v>3280</v>
      </c>
      <c r="B3231" s="2">
        <v>4239596</v>
      </c>
      <c r="C3231" s="1" t="s">
        <v>41</v>
      </c>
      <c r="D3231" s="5">
        <v>19.374967171000002</v>
      </c>
      <c r="E3231" s="6">
        <v>221.33596700000001</v>
      </c>
      <c r="F3231" s="6">
        <v>221.33596700000001</v>
      </c>
      <c r="G3231" s="5">
        <v>-0.33</v>
      </c>
      <c r="H3231" s="5" t="s">
        <v>799</v>
      </c>
      <c r="I3231" s="5">
        <v>-0.33</v>
      </c>
      <c r="J3231" s="5" t="s">
        <v>799</v>
      </c>
      <c r="K3231" s="5" t="s">
        <v>799</v>
      </c>
      <c r="L3231" s="5" t="s">
        <v>799</v>
      </c>
      <c r="M3231" s="5" t="s">
        <v>799</v>
      </c>
      <c r="N3231" s="5" t="s">
        <v>799</v>
      </c>
      <c r="O3231" s="5" t="s">
        <v>799</v>
      </c>
      <c r="P3231" s="5">
        <v>1.4440170000000001</v>
      </c>
      <c r="Q3231" s="5">
        <v>23.753592000000001</v>
      </c>
      <c r="R3231" s="5">
        <v>23.866289321867601</v>
      </c>
      <c r="S3231" s="1" t="s">
        <v>49</v>
      </c>
      <c r="T3231" s="7">
        <v>145066</v>
      </c>
      <c r="U3231" s="7">
        <v>153120</v>
      </c>
      <c r="V3231" s="7">
        <v>178453</v>
      </c>
      <c r="W3231" s="7">
        <v>365547</v>
      </c>
      <c r="X3231" s="7">
        <v>153278</v>
      </c>
      <c r="Y3231" s="7">
        <v>148960</v>
      </c>
      <c r="Z3231" s="7">
        <v>145074</v>
      </c>
      <c r="AA3231" s="7">
        <v>145066</v>
      </c>
      <c r="AB3231" s="8">
        <v>20.440000000000001</v>
      </c>
      <c r="AC3231" s="5">
        <v>29.696000000000002</v>
      </c>
      <c r="AD3231" s="5">
        <v>-6.3380000000000001</v>
      </c>
      <c r="AE3231" s="8">
        <v>4.0119999999999996</v>
      </c>
      <c r="AF3231" s="7">
        <v>27171000</v>
      </c>
      <c r="AG3231" s="7">
        <v>27110000</v>
      </c>
      <c r="AH3231" s="7">
        <v>26482000</v>
      </c>
      <c r="AI3231" s="5">
        <v>19.03</v>
      </c>
      <c r="AJ3231" s="7">
        <v>33</v>
      </c>
      <c r="AK3231" s="7">
        <v>5169980</v>
      </c>
      <c r="AL3231" s="6">
        <v>3.6861950000000001</v>
      </c>
      <c r="AM3231" s="7">
        <v>14829714</v>
      </c>
      <c r="AN3231" s="5">
        <v>54.573439999999998</v>
      </c>
    </row>
    <row r="3232" spans="1:40" x14ac:dyDescent="0.3">
      <c r="A3232" s="4" t="s">
        <v>3281</v>
      </c>
      <c r="B3232" s="2">
        <v>4069210</v>
      </c>
      <c r="C3232" s="1" t="s">
        <v>41</v>
      </c>
      <c r="D3232" s="5">
        <v>21.644604300000001</v>
      </c>
      <c r="E3232" s="6">
        <v>233.444604</v>
      </c>
      <c r="F3232" s="6" t="s">
        <v>42</v>
      </c>
      <c r="G3232" s="5">
        <v>-0.59</v>
      </c>
      <c r="H3232" s="5" t="s">
        <v>799</v>
      </c>
      <c r="I3232" s="5">
        <v>-0.59</v>
      </c>
      <c r="J3232" s="5" t="s">
        <v>799</v>
      </c>
      <c r="K3232" s="5" t="s">
        <v>799</v>
      </c>
      <c r="L3232" s="5" t="s">
        <v>799</v>
      </c>
      <c r="M3232" s="5" t="s">
        <v>799</v>
      </c>
      <c r="N3232" s="5" t="s">
        <v>42</v>
      </c>
      <c r="O3232" s="5" t="s">
        <v>42</v>
      </c>
      <c r="P3232" s="5">
        <v>0.50924700000000001</v>
      </c>
      <c r="Q3232" s="5">
        <v>4.8475739999999998</v>
      </c>
      <c r="R3232" s="5">
        <v>4.8475739999999998</v>
      </c>
      <c r="S3232" s="1" t="s">
        <v>45</v>
      </c>
      <c r="T3232" s="7">
        <v>468690</v>
      </c>
      <c r="U3232" s="7">
        <v>498825</v>
      </c>
      <c r="V3232" s="7">
        <v>558180</v>
      </c>
      <c r="W3232" s="7">
        <v>543496</v>
      </c>
      <c r="X3232" s="7">
        <v>458411</v>
      </c>
      <c r="Y3232" s="7">
        <v>460353</v>
      </c>
      <c r="Z3232" s="7">
        <v>463568</v>
      </c>
      <c r="AA3232" s="7">
        <v>468690</v>
      </c>
      <c r="AB3232" s="5">
        <v>27.094999999999999</v>
      </c>
      <c r="AC3232" s="5">
        <v>28.335000000000001</v>
      </c>
      <c r="AD3232" s="5">
        <v>-2.2549999999999999</v>
      </c>
      <c r="AE3232" s="5">
        <v>-0.40600000000000003</v>
      </c>
      <c r="AF3232" s="7">
        <v>13117942</v>
      </c>
      <c r="AG3232" s="7">
        <v>13111638</v>
      </c>
      <c r="AH3232" s="7">
        <v>12923677</v>
      </c>
      <c r="AI3232" s="5">
        <v>14.97</v>
      </c>
      <c r="AJ3232" s="7">
        <v>38</v>
      </c>
      <c r="AK3232" s="7">
        <v>1963216</v>
      </c>
      <c r="AL3232" s="6">
        <v>3.239306</v>
      </c>
      <c r="AM3232" s="7">
        <v>11302035</v>
      </c>
      <c r="AN3232" s="5">
        <v>86.157070000000004</v>
      </c>
    </row>
    <row r="3233" spans="1:40" x14ac:dyDescent="0.3">
      <c r="A3233" s="4" t="s">
        <v>3282</v>
      </c>
      <c r="B3233" s="2">
        <v>4433631</v>
      </c>
      <c r="C3233" s="1" t="s">
        <v>54</v>
      </c>
      <c r="D3233" s="5">
        <v>23.975819999999999</v>
      </c>
      <c r="E3233" s="6">
        <v>470.76382000000001</v>
      </c>
      <c r="F3233" s="6">
        <v>470.76382000000001</v>
      </c>
      <c r="G3233" s="5">
        <v>-13.516999999999999</v>
      </c>
      <c r="H3233" s="5" t="s">
        <v>799</v>
      </c>
      <c r="I3233" s="5">
        <v>-13.516999999999999</v>
      </c>
      <c r="J3233" s="5" t="s">
        <v>799</v>
      </c>
      <c r="K3233" s="5">
        <v>0.25955441525120998</v>
      </c>
      <c r="L3233" s="5">
        <v>0.25955441525120998</v>
      </c>
      <c r="M3233" s="5" t="s">
        <v>799</v>
      </c>
      <c r="N3233" s="5" t="s">
        <v>42</v>
      </c>
      <c r="O3233" s="5" t="s">
        <v>42</v>
      </c>
      <c r="P3233" s="5">
        <v>7.5856240000000001</v>
      </c>
      <c r="Q3233" s="5">
        <v>28.762988</v>
      </c>
      <c r="R3233" s="5" t="s">
        <v>799</v>
      </c>
      <c r="S3233" s="1" t="s">
        <v>49</v>
      </c>
      <c r="T3233" s="7">
        <v>62746</v>
      </c>
      <c r="U3233" s="7">
        <v>64016</v>
      </c>
      <c r="V3233" s="7">
        <v>70266</v>
      </c>
      <c r="W3233" s="7">
        <v>63682</v>
      </c>
      <c r="X3233" s="7">
        <v>62098</v>
      </c>
      <c r="Y3233" s="7">
        <v>62665</v>
      </c>
      <c r="Z3233" s="7">
        <v>62694</v>
      </c>
      <c r="AA3233" s="7">
        <v>62746</v>
      </c>
      <c r="AB3233" s="5">
        <v>33.859000000000002</v>
      </c>
      <c r="AC3233" s="5">
        <v>33.258000000000003</v>
      </c>
      <c r="AD3233" s="8">
        <v>9.4480000000000004</v>
      </c>
      <c r="AE3233" s="5">
        <v>18.477</v>
      </c>
      <c r="AF3233" s="7">
        <v>2663980</v>
      </c>
      <c r="AG3233" s="7">
        <v>2642764</v>
      </c>
      <c r="AH3233" s="7">
        <v>2324201</v>
      </c>
      <c r="AI3233" s="5">
        <v>36.08</v>
      </c>
      <c r="AJ3233" s="7">
        <v>25</v>
      </c>
      <c r="AK3233" s="7">
        <v>961255</v>
      </c>
      <c r="AL3233" s="6">
        <v>8.6512949999999993</v>
      </c>
      <c r="AM3233" s="7">
        <v>2018459</v>
      </c>
      <c r="AN3233" s="5">
        <v>75.768550000000005</v>
      </c>
    </row>
    <row r="3234" spans="1:40" x14ac:dyDescent="0.3">
      <c r="A3234" s="4" t="s">
        <v>3283</v>
      </c>
      <c r="B3234" s="2">
        <v>8874706</v>
      </c>
      <c r="C3234" s="1" t="s">
        <v>54</v>
      </c>
      <c r="D3234" s="5">
        <v>21.004684425000001</v>
      </c>
      <c r="E3234" s="6">
        <v>-0.44794600000000001</v>
      </c>
      <c r="F3234" s="6" t="s">
        <v>42</v>
      </c>
      <c r="G3234" s="5">
        <v>6.8013976056523318E-2</v>
      </c>
      <c r="H3234" s="5" t="s">
        <v>42</v>
      </c>
      <c r="I3234" s="5">
        <v>6.8013976056523318E-2</v>
      </c>
      <c r="J3234" s="5" t="s">
        <v>42</v>
      </c>
      <c r="K3234" s="5" t="s">
        <v>42</v>
      </c>
      <c r="L3234" s="5" t="s">
        <v>42</v>
      </c>
      <c r="M3234" s="5" t="s">
        <v>42</v>
      </c>
      <c r="N3234" s="5" t="s">
        <v>42</v>
      </c>
      <c r="O3234" s="5" t="s">
        <v>42</v>
      </c>
      <c r="P3234" s="5" t="s">
        <v>42</v>
      </c>
      <c r="Q3234" s="5" t="s">
        <v>42</v>
      </c>
      <c r="R3234" s="5" t="s">
        <v>42</v>
      </c>
      <c r="S3234" s="1" t="s">
        <v>315</v>
      </c>
      <c r="T3234" s="7">
        <v>17579.53677829267</v>
      </c>
      <c r="U3234" s="7">
        <v>5034.8786082144288</v>
      </c>
      <c r="V3234" s="7">
        <v>38904.838256140261</v>
      </c>
      <c r="W3234" s="7">
        <v>41135.483040684383</v>
      </c>
      <c r="X3234" s="7">
        <v>27469.265033861055</v>
      </c>
      <c r="Y3234" s="7">
        <v>22438.913330028608</v>
      </c>
      <c r="Z3234" s="7">
        <v>17579.53677829267</v>
      </c>
      <c r="AA3234" s="7">
        <v>14702.750957046594</v>
      </c>
      <c r="AB3234" s="5">
        <v>36.265999999999998</v>
      </c>
      <c r="AC3234" s="8">
        <v>24.44</v>
      </c>
      <c r="AD3234" s="5">
        <v>-0.99099999999999999</v>
      </c>
      <c r="AE3234" s="5">
        <v>-3.7410000000000001</v>
      </c>
      <c r="AF3234" s="7">
        <v>2118944</v>
      </c>
      <c r="AG3234" s="7">
        <v>2118944</v>
      </c>
      <c r="AH3234" s="7">
        <v>2118922</v>
      </c>
      <c r="AI3234" s="5">
        <v>3.93</v>
      </c>
      <c r="AJ3234" s="7">
        <v>3</v>
      </c>
      <c r="AK3234" s="7">
        <v>83078</v>
      </c>
      <c r="AL3234" s="6">
        <v>0.82454899999999998</v>
      </c>
      <c r="AM3234" s="7">
        <v>348996</v>
      </c>
      <c r="AN3234" s="5">
        <v>16.490559999999999</v>
      </c>
    </row>
    <row r="3235" spans="1:40" x14ac:dyDescent="0.3">
      <c r="A3235" s="4" t="s">
        <v>3284</v>
      </c>
      <c r="B3235" s="2">
        <v>4979890</v>
      </c>
      <c r="C3235" s="1" t="s">
        <v>54</v>
      </c>
      <c r="D3235" s="5">
        <v>12.0482</v>
      </c>
      <c r="E3235" s="6">
        <v>7.7831999999999999</v>
      </c>
      <c r="F3235" s="6" t="s">
        <v>42</v>
      </c>
      <c r="G3235" s="5">
        <v>-1.2999999999999999E-2</v>
      </c>
      <c r="H3235" s="5" t="s">
        <v>799</v>
      </c>
      <c r="I3235" s="5">
        <v>-1.2999999999999999E-2</v>
      </c>
      <c r="J3235" s="5" t="s">
        <v>799</v>
      </c>
      <c r="K3235" s="5">
        <v>2.9322916700000001</v>
      </c>
      <c r="L3235" s="5">
        <v>2.9322916700000001</v>
      </c>
      <c r="M3235" s="5" t="s">
        <v>42</v>
      </c>
      <c r="N3235" s="5" t="s">
        <v>42</v>
      </c>
      <c r="O3235" s="5" t="s">
        <v>42</v>
      </c>
      <c r="P3235" s="5">
        <v>30.284825000000001</v>
      </c>
      <c r="Q3235" s="5" t="s">
        <v>42</v>
      </c>
      <c r="R3235" s="5" t="s">
        <v>42</v>
      </c>
      <c r="S3235" s="1" t="s">
        <v>49</v>
      </c>
      <c r="T3235" s="7">
        <v>6927</v>
      </c>
      <c r="U3235" s="7">
        <v>82352</v>
      </c>
      <c r="V3235" s="7">
        <v>9417</v>
      </c>
      <c r="W3235" s="7">
        <v>9280</v>
      </c>
      <c r="X3235" s="7">
        <v>257</v>
      </c>
      <c r="Y3235" s="7">
        <v>271</v>
      </c>
      <c r="Z3235" s="7">
        <v>351</v>
      </c>
      <c r="AA3235" s="7">
        <v>6927</v>
      </c>
      <c r="AB3235" s="8">
        <v>100</v>
      </c>
      <c r="AC3235" s="8">
        <v>100</v>
      </c>
      <c r="AD3235" s="5" t="s">
        <v>42</v>
      </c>
      <c r="AE3235" s="5" t="s">
        <v>42</v>
      </c>
      <c r="AF3235" s="7">
        <v>21400000</v>
      </c>
      <c r="AG3235" s="7">
        <v>21400000</v>
      </c>
      <c r="AH3235" s="7">
        <v>21400000</v>
      </c>
      <c r="AI3235" s="8">
        <v>5.08</v>
      </c>
      <c r="AJ3235" s="7">
        <v>52</v>
      </c>
      <c r="AK3235" s="7">
        <v>1086070</v>
      </c>
      <c r="AL3235" s="6">
        <v>0.61145700000000003</v>
      </c>
      <c r="AM3235" s="7" t="s">
        <v>42</v>
      </c>
      <c r="AN3235" s="5" t="s">
        <v>42</v>
      </c>
    </row>
    <row r="3236" spans="1:40" x14ac:dyDescent="0.3">
      <c r="A3236" s="4" t="s">
        <v>3285</v>
      </c>
      <c r="B3236" s="2">
        <v>4811976</v>
      </c>
      <c r="C3236" s="1" t="s">
        <v>54</v>
      </c>
      <c r="D3236" s="5">
        <v>24.313643200000001</v>
      </c>
      <c r="E3236" s="6">
        <v>1028.4499330000001</v>
      </c>
      <c r="F3236" s="6" t="s">
        <v>42</v>
      </c>
      <c r="G3236" s="5">
        <v>-2.7228169723483262</v>
      </c>
      <c r="H3236" s="5" t="s">
        <v>799</v>
      </c>
      <c r="I3236" s="5">
        <v>-2.7228169723483262</v>
      </c>
      <c r="J3236" s="5" t="s">
        <v>799</v>
      </c>
      <c r="K3236" s="5" t="s">
        <v>799</v>
      </c>
      <c r="L3236" s="5" t="s">
        <v>799</v>
      </c>
      <c r="M3236" s="5" t="s">
        <v>42</v>
      </c>
      <c r="N3236" s="5" t="s">
        <v>42</v>
      </c>
      <c r="O3236" s="5" t="s">
        <v>42</v>
      </c>
      <c r="P3236" s="5">
        <v>15.844093000000001</v>
      </c>
      <c r="Q3236" s="5" t="s">
        <v>799</v>
      </c>
      <c r="R3236" s="5">
        <v>-27.467034999999999</v>
      </c>
      <c r="S3236" s="1" t="s">
        <v>49</v>
      </c>
      <c r="T3236" s="7">
        <v>75943.269710513065</v>
      </c>
      <c r="U3236" s="7">
        <v>70265.975140870185</v>
      </c>
      <c r="V3236" s="7">
        <v>75289.936445891784</v>
      </c>
      <c r="W3236" s="7">
        <v>32343.717663269701</v>
      </c>
      <c r="X3236" s="7">
        <v>65320.938007414232</v>
      </c>
      <c r="Y3236" s="7">
        <v>70432.597782069526</v>
      </c>
      <c r="Z3236" s="7">
        <v>75943.269710513065</v>
      </c>
      <c r="AA3236" s="7">
        <v>81555.363372297812</v>
      </c>
      <c r="AB3236" s="5">
        <v>-14.255000000000001</v>
      </c>
      <c r="AC3236" s="5">
        <v>-17.126000000000001</v>
      </c>
      <c r="AD3236" s="5">
        <v>-64.040999999999997</v>
      </c>
      <c r="AE3236" s="5">
        <v>-69.971000000000004</v>
      </c>
      <c r="AF3236" s="7">
        <v>4368458</v>
      </c>
      <c r="AG3236" s="7">
        <v>4368458</v>
      </c>
      <c r="AH3236" s="7">
        <v>4368458</v>
      </c>
      <c r="AI3236" s="5">
        <v>0.08</v>
      </c>
      <c r="AJ3236" s="7">
        <v>2</v>
      </c>
      <c r="AK3236" s="7">
        <v>3383</v>
      </c>
      <c r="AL3236" s="6">
        <v>1.8943999999999999E-2</v>
      </c>
      <c r="AM3236" s="7">
        <v>1398162</v>
      </c>
      <c r="AN3236" s="5">
        <v>32.235169999999997</v>
      </c>
    </row>
    <row r="3237" spans="1:40" x14ac:dyDescent="0.3">
      <c r="A3237" s="4" t="s">
        <v>3286</v>
      </c>
      <c r="B3237" s="2">
        <v>4912635</v>
      </c>
      <c r="C3237" s="1" t="s">
        <v>54</v>
      </c>
      <c r="D3237" s="5">
        <v>48.925364399999999</v>
      </c>
      <c r="E3237" s="6">
        <v>198.08236400000001</v>
      </c>
      <c r="F3237" s="6" t="s">
        <v>42</v>
      </c>
      <c r="G3237" s="5">
        <v>0.34</v>
      </c>
      <c r="H3237" s="5">
        <v>10.514905000000001</v>
      </c>
      <c r="I3237" s="5">
        <v>0.34</v>
      </c>
      <c r="J3237" s="5">
        <v>10.514905000000001</v>
      </c>
      <c r="K3237" s="5">
        <v>1.9468138500000001</v>
      </c>
      <c r="L3237" s="5">
        <v>0.85670125999999991</v>
      </c>
      <c r="M3237" s="5">
        <v>4.4803699999999997</v>
      </c>
      <c r="N3237" s="5" t="s">
        <v>42</v>
      </c>
      <c r="O3237" s="5" t="s">
        <v>42</v>
      </c>
      <c r="P3237" s="5">
        <v>0.68584999999999996</v>
      </c>
      <c r="Q3237" s="5">
        <v>6.6980810000000002</v>
      </c>
      <c r="R3237" s="5">
        <v>6.6980810000000002</v>
      </c>
      <c r="S3237" s="1" t="s">
        <v>45</v>
      </c>
      <c r="T3237" s="7">
        <v>292890</v>
      </c>
      <c r="U3237" s="7">
        <v>357442</v>
      </c>
      <c r="V3237" s="7">
        <v>322683</v>
      </c>
      <c r="W3237" s="7">
        <v>219870</v>
      </c>
      <c r="X3237" s="7">
        <v>288813</v>
      </c>
      <c r="Y3237" s="7">
        <v>292727</v>
      </c>
      <c r="Z3237" s="7">
        <v>288005</v>
      </c>
      <c r="AA3237" s="7">
        <v>292890</v>
      </c>
      <c r="AB3237" s="5">
        <v>45.509</v>
      </c>
      <c r="AC3237" s="5">
        <v>48.220999999999997</v>
      </c>
      <c r="AD3237" s="8">
        <v>1.282</v>
      </c>
      <c r="AE3237" s="8">
        <v>2.5910000000000002</v>
      </c>
      <c r="AF3237" s="7">
        <v>12609630</v>
      </c>
      <c r="AG3237" s="7">
        <v>12603273</v>
      </c>
      <c r="AH3237" s="7">
        <v>12502343</v>
      </c>
      <c r="AI3237" s="5">
        <v>5.72</v>
      </c>
      <c r="AJ3237" s="7">
        <v>20</v>
      </c>
      <c r="AK3237" s="7">
        <v>721553</v>
      </c>
      <c r="AL3237" s="6">
        <v>2.7996249999999998</v>
      </c>
      <c r="AM3237" s="7">
        <v>2423715</v>
      </c>
      <c r="AN3237" s="5">
        <v>19.221139999999998</v>
      </c>
    </row>
    <row r="3238" spans="1:40" x14ac:dyDescent="0.3">
      <c r="A3238" s="4" t="s">
        <v>3287</v>
      </c>
      <c r="B3238" s="2">
        <v>5323434</v>
      </c>
      <c r="C3238" s="1" t="s">
        <v>41</v>
      </c>
      <c r="D3238" s="5">
        <v>16.183076140000001</v>
      </c>
      <c r="E3238" s="6">
        <v>11.576076</v>
      </c>
      <c r="F3238" s="6" t="s">
        <v>42</v>
      </c>
      <c r="G3238" s="5">
        <v>-0.38500000000000001</v>
      </c>
      <c r="H3238" s="5" t="s">
        <v>799</v>
      </c>
      <c r="I3238" s="5">
        <v>-0.38500000000000001</v>
      </c>
      <c r="J3238" s="5" t="s">
        <v>799</v>
      </c>
      <c r="K3238" s="5">
        <v>1.14469607</v>
      </c>
      <c r="L3238" s="5">
        <v>1.14469607</v>
      </c>
      <c r="M3238" s="5" t="s">
        <v>799</v>
      </c>
      <c r="N3238" s="5" t="s">
        <v>42</v>
      </c>
      <c r="O3238" s="5" t="s">
        <v>42</v>
      </c>
      <c r="P3238" s="5" t="s">
        <v>42</v>
      </c>
      <c r="Q3238" s="5" t="s">
        <v>799</v>
      </c>
      <c r="R3238" s="5">
        <v>-0.42968200000000001</v>
      </c>
      <c r="S3238" s="1" t="s">
        <v>49</v>
      </c>
      <c r="T3238" s="7" t="s">
        <v>42</v>
      </c>
      <c r="U3238" s="7">
        <v>236</v>
      </c>
      <c r="V3238" s="7">
        <v>4784</v>
      </c>
      <c r="W3238" s="7" t="s">
        <v>42</v>
      </c>
      <c r="X3238" s="7" t="s">
        <v>42</v>
      </c>
      <c r="Y3238" s="7" t="s">
        <v>42</v>
      </c>
      <c r="Z3238" s="7" t="s">
        <v>42</v>
      </c>
      <c r="AA3238" s="7" t="s">
        <v>42</v>
      </c>
      <c r="AB3238" s="5" t="s">
        <v>42</v>
      </c>
      <c r="AC3238" s="5" t="s">
        <v>42</v>
      </c>
      <c r="AD3238" s="5" t="s">
        <v>42</v>
      </c>
      <c r="AE3238" s="5" t="s">
        <v>42</v>
      </c>
      <c r="AF3238" s="7">
        <v>16850350</v>
      </c>
      <c r="AG3238" s="7">
        <v>16847622</v>
      </c>
      <c r="AH3238" s="7">
        <v>14614890</v>
      </c>
      <c r="AI3238" s="8">
        <v>12.07</v>
      </c>
      <c r="AJ3238" s="7">
        <v>41</v>
      </c>
      <c r="AK3238" s="7">
        <v>2034193</v>
      </c>
      <c r="AL3238" s="6">
        <v>1.953638</v>
      </c>
      <c r="AM3238" s="7">
        <v>14657414</v>
      </c>
      <c r="AN3238" s="5">
        <v>86.985810000000001</v>
      </c>
    </row>
    <row r="3239" spans="1:40" x14ac:dyDescent="0.3">
      <c r="A3239" s="4" t="s">
        <v>3288</v>
      </c>
      <c r="B3239" s="2">
        <v>4970912</v>
      </c>
      <c r="C3239" s="1" t="s">
        <v>54</v>
      </c>
      <c r="D3239" s="5">
        <v>32.741691160000002</v>
      </c>
      <c r="E3239" s="6">
        <v>-5.2203090000000003</v>
      </c>
      <c r="F3239" s="6" t="s">
        <v>42</v>
      </c>
      <c r="G3239" s="5">
        <v>-1.07</v>
      </c>
      <c r="H3239" s="5" t="s">
        <v>799</v>
      </c>
      <c r="I3239" s="5">
        <v>-1.07</v>
      </c>
      <c r="J3239" s="5" t="s">
        <v>799</v>
      </c>
      <c r="K3239" s="5">
        <v>0.71973113</v>
      </c>
      <c r="L3239" s="5">
        <v>0.71973113</v>
      </c>
      <c r="M3239" s="5" t="s">
        <v>799</v>
      </c>
      <c r="N3239" s="5" t="s">
        <v>42</v>
      </c>
      <c r="O3239" s="5" t="s">
        <v>42</v>
      </c>
      <c r="P3239" s="5" t="s">
        <v>799</v>
      </c>
      <c r="Q3239" s="5">
        <v>0.26896799999999998</v>
      </c>
      <c r="R3239" s="5">
        <v>0.26896799999999998</v>
      </c>
      <c r="S3239" s="1" t="s">
        <v>49</v>
      </c>
      <c r="T3239" s="7">
        <v>7</v>
      </c>
      <c r="U3239" s="7">
        <v>48</v>
      </c>
      <c r="V3239" s="7">
        <v>35</v>
      </c>
      <c r="W3239" s="7">
        <v>302636</v>
      </c>
      <c r="X3239" s="7">
        <v>5</v>
      </c>
      <c r="Y3239" s="7">
        <v>6</v>
      </c>
      <c r="Z3239" s="7">
        <v>7</v>
      </c>
      <c r="AA3239" s="7">
        <v>7</v>
      </c>
      <c r="AB3239" s="8">
        <v>100</v>
      </c>
      <c r="AC3239" s="8">
        <v>100</v>
      </c>
      <c r="AD3239" s="5" t="s">
        <v>799</v>
      </c>
      <c r="AE3239" s="5" t="s">
        <v>799</v>
      </c>
      <c r="AF3239" s="7">
        <v>3729122</v>
      </c>
      <c r="AG3239" s="7">
        <v>3735270</v>
      </c>
      <c r="AH3239" s="7">
        <v>3618431</v>
      </c>
      <c r="AI3239" s="5">
        <v>12.79</v>
      </c>
      <c r="AJ3239" s="7">
        <v>37</v>
      </c>
      <c r="AK3239" s="7">
        <v>477063</v>
      </c>
      <c r="AL3239" s="6">
        <v>4.1886130000000001</v>
      </c>
      <c r="AM3239" s="7">
        <v>3078015</v>
      </c>
      <c r="AN3239" s="8">
        <v>82.539940000000001</v>
      </c>
    </row>
    <row r="3240" spans="1:40" x14ac:dyDescent="0.3">
      <c r="A3240" s="4" t="s">
        <v>3289</v>
      </c>
      <c r="B3240" s="2">
        <v>27409506</v>
      </c>
      <c r="C3240" s="1" t="s">
        <v>54</v>
      </c>
      <c r="D3240" s="5">
        <v>17.082243348999999</v>
      </c>
      <c r="E3240" s="6">
        <v>22.480003</v>
      </c>
      <c r="F3240" s="6" t="s">
        <v>42</v>
      </c>
      <c r="G3240" s="5">
        <v>0.21543895703303859</v>
      </c>
      <c r="H3240" s="5" t="s">
        <v>799</v>
      </c>
      <c r="I3240" s="5">
        <v>0.21543895703303859</v>
      </c>
      <c r="J3240" s="5" t="s">
        <v>799</v>
      </c>
      <c r="K3240" s="5" t="s">
        <v>799</v>
      </c>
      <c r="L3240" s="5">
        <v>0.92434541999999997</v>
      </c>
      <c r="M3240" s="5" t="s">
        <v>42</v>
      </c>
      <c r="N3240" s="5" t="s">
        <v>42</v>
      </c>
      <c r="O3240" s="5" t="s">
        <v>42</v>
      </c>
      <c r="P3240" s="5">
        <v>1.5205470000000001</v>
      </c>
      <c r="Q3240" s="5" t="s">
        <v>799</v>
      </c>
      <c r="R3240" s="5">
        <v>-3.9725199999999998</v>
      </c>
      <c r="S3240" s="1" t="s">
        <v>49</v>
      </c>
      <c r="T3240" s="7">
        <v>15111.863061605902</v>
      </c>
      <c r="U3240" s="7">
        <v>17133.922340979425</v>
      </c>
      <c r="V3240" s="7">
        <v>45874.284335146178</v>
      </c>
      <c r="W3240" s="7">
        <v>23622.947194134067</v>
      </c>
      <c r="X3240" s="7">
        <v>14877.612576720638</v>
      </c>
      <c r="Y3240" s="7">
        <v>14962.602209033397</v>
      </c>
      <c r="Z3240" s="7">
        <v>15111.863061605902</v>
      </c>
      <c r="AA3240" s="7">
        <v>14410.995529485323</v>
      </c>
      <c r="AB3240" s="5">
        <v>47.308999999999997</v>
      </c>
      <c r="AC3240" s="8">
        <v>45.77</v>
      </c>
      <c r="AD3240" s="5">
        <v>-25.911999999999999</v>
      </c>
      <c r="AE3240" s="5">
        <v>-40.323</v>
      </c>
      <c r="AF3240" s="7">
        <v>19045493</v>
      </c>
      <c r="AG3240" s="7">
        <v>35527742</v>
      </c>
      <c r="AH3240" s="7">
        <v>33251723</v>
      </c>
      <c r="AI3240" s="5">
        <v>0.06</v>
      </c>
      <c r="AJ3240" s="7">
        <v>5</v>
      </c>
      <c r="AK3240" s="7">
        <v>30944</v>
      </c>
      <c r="AL3240" s="6">
        <v>1.0737E-2</v>
      </c>
      <c r="AM3240" s="7">
        <v>33347944</v>
      </c>
      <c r="AN3240" s="5">
        <v>67.741320000000002</v>
      </c>
    </row>
    <row r="3241" spans="1:40" x14ac:dyDescent="0.3">
      <c r="A3241" s="4" t="s">
        <v>3290</v>
      </c>
      <c r="B3241" s="2">
        <v>4811104</v>
      </c>
      <c r="C3241" s="1" t="s">
        <v>41</v>
      </c>
      <c r="D3241" s="5">
        <v>33.982375679999997</v>
      </c>
      <c r="E3241" s="6">
        <v>37.688414999999999</v>
      </c>
      <c r="F3241" s="6" t="s">
        <v>42</v>
      </c>
      <c r="G3241" s="5">
        <v>-0.11</v>
      </c>
      <c r="H3241" s="5" t="s">
        <v>799</v>
      </c>
      <c r="I3241" s="5">
        <v>-0.11</v>
      </c>
      <c r="J3241" s="5" t="s">
        <v>799</v>
      </c>
      <c r="K3241" s="5">
        <v>7.61006289</v>
      </c>
      <c r="L3241" s="5">
        <v>1.3680045200000002</v>
      </c>
      <c r="M3241" s="5" t="s">
        <v>799</v>
      </c>
      <c r="N3241" s="5" t="s">
        <v>42</v>
      </c>
      <c r="O3241" s="5" t="s">
        <v>42</v>
      </c>
      <c r="P3241" s="5">
        <v>1.0245470000000001</v>
      </c>
      <c r="Q3241" s="5" t="s">
        <v>799</v>
      </c>
      <c r="R3241" s="5">
        <v>-56.311712</v>
      </c>
      <c r="S3241" s="1" t="s">
        <v>49</v>
      </c>
      <c r="T3241" s="7">
        <v>39552.506999999998</v>
      </c>
      <c r="U3241" s="7">
        <v>42010.949000000001</v>
      </c>
      <c r="V3241" s="7">
        <v>35985.042999999998</v>
      </c>
      <c r="W3241" s="7">
        <v>37441.133999999998</v>
      </c>
      <c r="X3241" s="7">
        <v>36785.442000000003</v>
      </c>
      <c r="Y3241" s="7">
        <v>37785.542000000001</v>
      </c>
      <c r="Z3241" s="7">
        <v>38825.57</v>
      </c>
      <c r="AA3241" s="7">
        <v>39552.506999999998</v>
      </c>
      <c r="AB3241" s="5">
        <v>84.662000000000006</v>
      </c>
      <c r="AC3241" s="8">
        <v>83.31</v>
      </c>
      <c r="AD3241" s="5">
        <v>-3.2229999999999999</v>
      </c>
      <c r="AE3241" s="5">
        <v>-7.5750000000000002</v>
      </c>
      <c r="AF3241" s="7">
        <v>14010736</v>
      </c>
      <c r="AG3241" s="7">
        <v>14083183</v>
      </c>
      <c r="AH3241" s="7">
        <v>14217926</v>
      </c>
      <c r="AI3241" s="5">
        <v>14.56</v>
      </c>
      <c r="AJ3241" s="7">
        <v>23</v>
      </c>
      <c r="AK3241" s="7">
        <v>2044760</v>
      </c>
      <c r="AL3241" s="6">
        <v>4.9483189999999997</v>
      </c>
      <c r="AM3241" s="7">
        <v>7849484</v>
      </c>
      <c r="AN3241" s="5">
        <v>55.898829999999997</v>
      </c>
    </row>
    <row r="3242" spans="1:40" x14ac:dyDescent="0.3">
      <c r="A3242" s="4" t="s">
        <v>3291</v>
      </c>
      <c r="B3242" s="2">
        <v>7354870</v>
      </c>
      <c r="C3242" s="1" t="s">
        <v>3306</v>
      </c>
      <c r="D3242" s="5">
        <v>12.47212918</v>
      </c>
      <c r="E3242" s="6">
        <v>403.32212900000002</v>
      </c>
      <c r="F3242" s="6" t="s">
        <v>42</v>
      </c>
      <c r="G3242" s="5">
        <v>-7.2969999999999997</v>
      </c>
      <c r="H3242" s="5" t="s">
        <v>799</v>
      </c>
      <c r="I3242" s="5">
        <v>-7.2969999999999997</v>
      </c>
      <c r="J3242" s="5" t="s">
        <v>799</v>
      </c>
      <c r="K3242" s="5">
        <v>9.1802259999999997E-2</v>
      </c>
      <c r="L3242" s="5">
        <v>5.8932650000000003E-2</v>
      </c>
      <c r="M3242" s="5" t="s">
        <v>799</v>
      </c>
      <c r="N3242" s="5" t="s">
        <v>42</v>
      </c>
      <c r="O3242" s="5" t="s">
        <v>42</v>
      </c>
      <c r="P3242" s="5">
        <v>10.776235</v>
      </c>
      <c r="Q3242" s="5" t="s">
        <v>799</v>
      </c>
      <c r="R3242" s="5">
        <v>-7.5999569999999999</v>
      </c>
      <c r="S3242" s="1" t="s">
        <v>49</v>
      </c>
      <c r="T3242" s="7">
        <v>46684</v>
      </c>
      <c r="U3242" s="7">
        <v>53218</v>
      </c>
      <c r="V3242" s="7">
        <v>58749</v>
      </c>
      <c r="W3242" s="7">
        <v>47333</v>
      </c>
      <c r="X3242" s="7">
        <v>37427</v>
      </c>
      <c r="Y3242" s="7">
        <v>39745</v>
      </c>
      <c r="Z3242" s="7">
        <v>44982</v>
      </c>
      <c r="AA3242" s="7">
        <v>46684</v>
      </c>
      <c r="AB3242" s="5">
        <v>-52.091000000000001</v>
      </c>
      <c r="AC3242" s="5">
        <v>-63.918999999999997</v>
      </c>
      <c r="AD3242" s="5">
        <v>-205.227</v>
      </c>
      <c r="AE3242" s="5">
        <v>-152.71600000000001</v>
      </c>
      <c r="AF3242" s="7">
        <v>3019291</v>
      </c>
      <c r="AG3242" s="7">
        <v>2915213</v>
      </c>
      <c r="AH3242" s="7">
        <v>2550882</v>
      </c>
      <c r="AI3242" s="5">
        <v>15.27</v>
      </c>
      <c r="AJ3242" s="7">
        <v>134</v>
      </c>
      <c r="AK3242" s="7">
        <v>461152</v>
      </c>
      <c r="AL3242" s="6">
        <v>1.9045570000000001</v>
      </c>
      <c r="AM3242" s="7">
        <v>2433627</v>
      </c>
      <c r="AN3242" s="5">
        <v>80.58672</v>
      </c>
    </row>
    <row r="3243" spans="1:40" x14ac:dyDescent="0.3">
      <c r="A3243" s="4" t="s">
        <v>3292</v>
      </c>
      <c r="B3243" s="2">
        <v>4293217</v>
      </c>
      <c r="C3243" s="1" t="s">
        <v>54</v>
      </c>
      <c r="D3243" s="5">
        <v>14.3710208</v>
      </c>
      <c r="E3243" s="6">
        <v>1540.68751</v>
      </c>
      <c r="F3243" s="6" t="s">
        <v>42</v>
      </c>
      <c r="G3243" s="5" t="s">
        <v>42</v>
      </c>
      <c r="H3243" s="5" t="s">
        <v>42</v>
      </c>
      <c r="I3243" s="5" t="s">
        <v>42</v>
      </c>
      <c r="J3243" s="5" t="s">
        <v>42</v>
      </c>
      <c r="K3243" s="5" t="s">
        <v>42</v>
      </c>
      <c r="L3243" s="5" t="s">
        <v>42</v>
      </c>
      <c r="M3243" s="5" t="s">
        <v>42</v>
      </c>
      <c r="N3243" s="5" t="s">
        <v>42</v>
      </c>
      <c r="O3243" s="5" t="s">
        <v>42</v>
      </c>
      <c r="P3243" s="5">
        <v>2.3093810000000001</v>
      </c>
      <c r="Q3243" s="5">
        <v>21.504201999999999</v>
      </c>
      <c r="R3243" s="5">
        <v>21.504201999999999</v>
      </c>
      <c r="S3243" s="1" t="s">
        <v>49</v>
      </c>
      <c r="T3243" s="7">
        <v>804974.47499999998</v>
      </c>
      <c r="U3243" s="7">
        <v>950012.17299999995</v>
      </c>
      <c r="V3243" s="7">
        <v>1536017.781</v>
      </c>
      <c r="W3243" s="7">
        <v>1745763.1910000001</v>
      </c>
      <c r="X3243" s="7">
        <v>671360.36127257359</v>
      </c>
      <c r="Y3243" s="7">
        <v>741459.58985781216</v>
      </c>
      <c r="Z3243" s="7">
        <v>804974.47499999998</v>
      </c>
      <c r="AA3243" s="7">
        <v>1042543.389</v>
      </c>
      <c r="AB3243" s="5">
        <v>16.456</v>
      </c>
      <c r="AC3243" s="5">
        <v>18.448</v>
      </c>
      <c r="AD3243" s="8">
        <v>8.7949999999999999</v>
      </c>
      <c r="AE3243" s="5">
        <v>13.000999999999999</v>
      </c>
      <c r="AF3243" s="7" t="s">
        <v>42</v>
      </c>
      <c r="AG3243" s="7" t="s">
        <v>42</v>
      </c>
      <c r="AH3243" s="7" t="s">
        <v>42</v>
      </c>
      <c r="AI3243" s="5">
        <v>0.05</v>
      </c>
      <c r="AJ3243" s="7">
        <v>10</v>
      </c>
      <c r="AK3243" s="7">
        <v>2911</v>
      </c>
      <c r="AL3243" s="6">
        <v>7.4520000000000003E-3</v>
      </c>
      <c r="AM3243" s="7">
        <v>2152904</v>
      </c>
      <c r="AN3243" s="5">
        <v>38.351030000000002</v>
      </c>
    </row>
    <row r="3244" spans="1:40" x14ac:dyDescent="0.3">
      <c r="A3244" s="4" t="s">
        <v>3293</v>
      </c>
      <c r="B3244" s="2">
        <v>10798328</v>
      </c>
      <c r="C3244" s="1" t="s">
        <v>54</v>
      </c>
      <c r="D3244" s="5">
        <v>18.505743176399999</v>
      </c>
      <c r="E3244" s="6">
        <v>-28.182827</v>
      </c>
      <c r="F3244" s="6" t="s">
        <v>42</v>
      </c>
      <c r="G3244" s="5">
        <v>-0.20940182239886246</v>
      </c>
      <c r="H3244" s="5" t="s">
        <v>799</v>
      </c>
      <c r="I3244" s="5">
        <v>-0.20940182239886246</v>
      </c>
      <c r="J3244" s="5" t="s">
        <v>799</v>
      </c>
      <c r="K3244" s="5">
        <v>0.25282371999999997</v>
      </c>
      <c r="L3244" s="5">
        <v>0.25241979000000003</v>
      </c>
      <c r="M3244" s="5" t="s">
        <v>799</v>
      </c>
      <c r="N3244" s="5" t="s">
        <v>42</v>
      </c>
      <c r="O3244" s="5" t="s">
        <v>42</v>
      </c>
      <c r="P3244" s="5" t="s">
        <v>799</v>
      </c>
      <c r="Q3244" s="5">
        <v>3.756621</v>
      </c>
      <c r="R3244" s="5">
        <v>3.756621</v>
      </c>
      <c r="S3244" s="1" t="s">
        <v>98</v>
      </c>
      <c r="T3244" s="7">
        <v>22383.179599996743</v>
      </c>
      <c r="U3244" s="7">
        <v>33894.071383611386</v>
      </c>
      <c r="V3244" s="7">
        <v>52589.926001044965</v>
      </c>
      <c r="W3244" s="7">
        <v>71263.638725738216</v>
      </c>
      <c r="X3244" s="7">
        <v>19288.4651511827</v>
      </c>
      <c r="Y3244" s="7">
        <v>20719.327546168879</v>
      </c>
      <c r="Z3244" s="7">
        <v>22383.179599996743</v>
      </c>
      <c r="AA3244" s="7">
        <v>25498.69873953866</v>
      </c>
      <c r="AB3244" s="5">
        <v>43.128</v>
      </c>
      <c r="AC3244" s="5">
        <v>41.575000000000003</v>
      </c>
      <c r="AD3244" s="5">
        <v>-34.497</v>
      </c>
      <c r="AE3244" s="5">
        <v>-39.073</v>
      </c>
      <c r="AF3244" s="7">
        <v>8734367</v>
      </c>
      <c r="AG3244" s="7">
        <v>8734367</v>
      </c>
      <c r="AH3244" s="7">
        <v>8605859</v>
      </c>
      <c r="AI3244" s="5">
        <v>8.89</v>
      </c>
      <c r="AJ3244" s="7">
        <v>4</v>
      </c>
      <c r="AK3244" s="7">
        <v>722763</v>
      </c>
      <c r="AL3244" s="6">
        <v>1.6279509999999999</v>
      </c>
      <c r="AM3244" s="7">
        <v>1484435</v>
      </c>
      <c r="AN3244" s="8">
        <v>18.2501</v>
      </c>
    </row>
    <row r="3245" spans="1:40" x14ac:dyDescent="0.3">
      <c r="A3245" s="4" t="s">
        <v>3294</v>
      </c>
      <c r="B3245" s="2">
        <v>5721252</v>
      </c>
      <c r="C3245" s="1" t="s">
        <v>54</v>
      </c>
      <c r="D3245" s="5">
        <v>17.708887149999999</v>
      </c>
      <c r="E3245" s="6">
        <v>29.267586999999999</v>
      </c>
      <c r="F3245" s="6" t="s">
        <v>42</v>
      </c>
      <c r="G3245" s="5">
        <v>0.112</v>
      </c>
      <c r="H3245" s="5">
        <v>25.632183999999999</v>
      </c>
      <c r="I3245" s="5">
        <v>0.112</v>
      </c>
      <c r="J3245" s="5">
        <v>25.632183999999999</v>
      </c>
      <c r="K3245" s="5">
        <v>0.89364431</v>
      </c>
      <c r="L3245" s="5">
        <v>0.89364431</v>
      </c>
      <c r="M3245" s="5">
        <v>6.360525</v>
      </c>
      <c r="N3245" s="5" t="s">
        <v>42</v>
      </c>
      <c r="O3245" s="5" t="s">
        <v>42</v>
      </c>
      <c r="P3245" s="5">
        <v>20.679949000000001</v>
      </c>
      <c r="Q3245" s="5" t="s">
        <v>42</v>
      </c>
      <c r="R3245" s="5" t="s">
        <v>42</v>
      </c>
      <c r="S3245" s="1" t="s">
        <v>80</v>
      </c>
      <c r="T3245" s="7">
        <v>1415.2639999999999</v>
      </c>
      <c r="U3245" s="7">
        <v>1370.3610000000001</v>
      </c>
      <c r="V3245" s="7">
        <v>1392.0840000000001</v>
      </c>
      <c r="W3245" s="7">
        <v>1533.7760000000001</v>
      </c>
      <c r="X3245" s="7">
        <v>1415.2639999999999</v>
      </c>
      <c r="Y3245" s="7">
        <v>1370.3610000000001</v>
      </c>
      <c r="Z3245" s="7">
        <v>1359.2529999999999</v>
      </c>
      <c r="AA3245" s="7">
        <v>1375.6679999999999</v>
      </c>
      <c r="AB3245" s="8">
        <v>100</v>
      </c>
      <c r="AC3245" s="8">
        <v>100</v>
      </c>
      <c r="AD3245" s="5" t="s">
        <v>42</v>
      </c>
      <c r="AE3245" s="5" t="s">
        <v>42</v>
      </c>
      <c r="AF3245" s="7">
        <v>1588241</v>
      </c>
      <c r="AG3245" s="7">
        <v>1588241</v>
      </c>
      <c r="AH3245" s="7">
        <v>1611640</v>
      </c>
      <c r="AI3245" s="5">
        <v>10.53</v>
      </c>
      <c r="AJ3245" s="7">
        <v>12</v>
      </c>
      <c r="AK3245" s="7">
        <v>167186</v>
      </c>
      <c r="AL3245" s="6">
        <v>1.864123</v>
      </c>
      <c r="AM3245" s="7" t="s">
        <v>42</v>
      </c>
      <c r="AN3245" s="5" t="s">
        <v>42</v>
      </c>
    </row>
    <row r="3246" spans="1:40" x14ac:dyDescent="0.3">
      <c r="A3246" s="4" t="s">
        <v>3295</v>
      </c>
      <c r="B3246" s="2">
        <v>4810674</v>
      </c>
      <c r="C3246" s="1" t="s">
        <v>41</v>
      </c>
      <c r="D3246" s="5">
        <v>11.878404959999999</v>
      </c>
      <c r="E3246" s="6">
        <v>14.231403999999999</v>
      </c>
      <c r="F3246" s="6" t="s">
        <v>42</v>
      </c>
      <c r="G3246" s="5">
        <v>-0.05</v>
      </c>
      <c r="H3246" s="5" t="s">
        <v>799</v>
      </c>
      <c r="I3246" s="5">
        <v>-5.3999999999999999E-2</v>
      </c>
      <c r="J3246" s="5" t="s">
        <v>799</v>
      </c>
      <c r="K3246" s="5">
        <v>0.52417302999999993</v>
      </c>
      <c r="L3246" s="5">
        <v>0.43848446000000002</v>
      </c>
      <c r="M3246" s="5" t="s">
        <v>799</v>
      </c>
      <c r="N3246" s="5" t="s">
        <v>42</v>
      </c>
      <c r="O3246" s="5" t="s">
        <v>42</v>
      </c>
      <c r="P3246" s="5">
        <v>8.9169199999999993</v>
      </c>
      <c r="Q3246" s="5" t="s">
        <v>799</v>
      </c>
      <c r="R3246" s="5">
        <v>-3.2566139999999999</v>
      </c>
      <c r="S3246" s="1" t="s">
        <v>49</v>
      </c>
      <c r="T3246" s="7">
        <v>1302</v>
      </c>
      <c r="U3246" s="7">
        <v>69963</v>
      </c>
      <c r="V3246" s="7">
        <v>2573</v>
      </c>
      <c r="W3246" s="7">
        <v>64872</v>
      </c>
      <c r="X3246" s="7">
        <v>1596</v>
      </c>
      <c r="Y3246" s="7">
        <v>996</v>
      </c>
      <c r="Z3246" s="7">
        <v>1199</v>
      </c>
      <c r="AA3246" s="7">
        <v>1302</v>
      </c>
      <c r="AB3246" s="8">
        <v>100</v>
      </c>
      <c r="AC3246" s="8">
        <v>100</v>
      </c>
      <c r="AD3246" s="5" t="s">
        <v>799</v>
      </c>
      <c r="AE3246" s="5">
        <v>-284.774</v>
      </c>
      <c r="AF3246" s="7">
        <v>11532000</v>
      </c>
      <c r="AG3246" s="7">
        <v>11532000</v>
      </c>
      <c r="AH3246" s="7">
        <v>10575000</v>
      </c>
      <c r="AI3246" s="5">
        <v>13.52</v>
      </c>
      <c r="AJ3246" s="7">
        <v>40</v>
      </c>
      <c r="AK3246" s="7">
        <v>1559427</v>
      </c>
      <c r="AL3246" s="6">
        <v>1.606209</v>
      </c>
      <c r="AM3246" s="7">
        <v>9290670</v>
      </c>
      <c r="AN3246" s="5">
        <v>80.561239999999998</v>
      </c>
    </row>
    <row r="3247" spans="1:40" x14ac:dyDescent="0.3">
      <c r="A3247" s="4" t="s">
        <v>3296</v>
      </c>
      <c r="B3247" s="2">
        <v>105447</v>
      </c>
      <c r="C3247" s="1" t="s">
        <v>54</v>
      </c>
      <c r="D3247" s="5">
        <v>14.673066840000001</v>
      </c>
      <c r="E3247" s="6">
        <v>68.517066</v>
      </c>
      <c r="F3247" s="6">
        <v>13.524066999999995</v>
      </c>
      <c r="G3247" s="5">
        <v>-0.70899999999999996</v>
      </c>
      <c r="H3247" s="5" t="s">
        <v>799</v>
      </c>
      <c r="I3247" s="5">
        <v>-0.70899999999999996</v>
      </c>
      <c r="J3247" s="5" t="s">
        <v>799</v>
      </c>
      <c r="K3247" s="5">
        <v>0.36535859000000004</v>
      </c>
      <c r="L3247" s="5">
        <v>0.36535859000000004</v>
      </c>
      <c r="M3247" s="5" t="s">
        <v>799</v>
      </c>
      <c r="N3247" s="5" t="s">
        <v>42</v>
      </c>
      <c r="O3247" s="5" t="s">
        <v>42</v>
      </c>
      <c r="P3247" s="5">
        <v>60.261271999999998</v>
      </c>
      <c r="Q3247" s="5" t="s">
        <v>42</v>
      </c>
      <c r="R3247" s="5" t="s">
        <v>799</v>
      </c>
      <c r="S3247" s="1" t="s">
        <v>49</v>
      </c>
      <c r="T3247" s="7">
        <v>249</v>
      </c>
      <c r="U3247" s="7" t="s">
        <v>42</v>
      </c>
      <c r="V3247" s="7" t="s">
        <v>42</v>
      </c>
      <c r="W3247" s="7">
        <v>318</v>
      </c>
      <c r="X3247" s="7">
        <v>1137</v>
      </c>
      <c r="Y3247" s="7">
        <v>845</v>
      </c>
      <c r="Z3247" s="7">
        <v>526</v>
      </c>
      <c r="AA3247" s="7">
        <v>249</v>
      </c>
      <c r="AB3247" s="8">
        <v>100</v>
      </c>
      <c r="AC3247" s="8">
        <v>100</v>
      </c>
      <c r="AD3247" s="5" t="s">
        <v>42</v>
      </c>
      <c r="AE3247" s="5" t="s">
        <v>42</v>
      </c>
      <c r="AF3247" s="7">
        <v>13586173</v>
      </c>
      <c r="AG3247" s="7">
        <v>13586173</v>
      </c>
      <c r="AH3247" s="7">
        <v>13518146</v>
      </c>
      <c r="AI3247" s="8">
        <v>1</v>
      </c>
      <c r="AJ3247" s="7">
        <v>10</v>
      </c>
      <c r="AK3247" s="7">
        <v>135562</v>
      </c>
      <c r="AL3247" s="6">
        <v>0.14640600000000001</v>
      </c>
      <c r="AM3247" s="7">
        <v>5351339</v>
      </c>
      <c r="AN3247" s="5">
        <v>39.388129999999997</v>
      </c>
    </row>
    <row r="3248" spans="1:40" x14ac:dyDescent="0.3">
      <c r="A3248" s="4" t="s">
        <v>3297</v>
      </c>
      <c r="B3248" s="2">
        <v>17514167</v>
      </c>
      <c r="C3248" s="1" t="s">
        <v>54</v>
      </c>
      <c r="D3248" s="5">
        <v>17.65756476</v>
      </c>
      <c r="E3248" s="6">
        <v>465.92956400000003</v>
      </c>
      <c r="F3248" s="6" t="s">
        <v>42</v>
      </c>
      <c r="G3248" s="5">
        <v>-4.0060000000000002</v>
      </c>
      <c r="H3248" s="5" t="s">
        <v>799</v>
      </c>
      <c r="I3248" s="5">
        <v>-4.0060000000000002</v>
      </c>
      <c r="J3248" s="5" t="s">
        <v>799</v>
      </c>
      <c r="K3248" s="5" t="s">
        <v>799</v>
      </c>
      <c r="L3248" s="5" t="s">
        <v>799</v>
      </c>
      <c r="M3248" s="5" t="s">
        <v>799</v>
      </c>
      <c r="N3248" s="5" t="s">
        <v>42</v>
      </c>
      <c r="O3248" s="5" t="s">
        <v>42</v>
      </c>
      <c r="P3248" s="5">
        <v>13.337424</v>
      </c>
      <c r="Q3248" s="5" t="s">
        <v>799</v>
      </c>
      <c r="R3248" s="5">
        <v>-8.7978470000000009</v>
      </c>
      <c r="S3248" s="1" t="s">
        <v>49</v>
      </c>
      <c r="T3248" s="7">
        <v>27557</v>
      </c>
      <c r="U3248" s="7">
        <v>19474</v>
      </c>
      <c r="V3248" s="7">
        <v>638</v>
      </c>
      <c r="W3248" s="7">
        <v>82</v>
      </c>
      <c r="X3248" s="7">
        <v>34934</v>
      </c>
      <c r="Y3248" s="7">
        <v>31502</v>
      </c>
      <c r="Z3248" s="7">
        <v>29242</v>
      </c>
      <c r="AA3248" s="7">
        <v>27557</v>
      </c>
      <c r="AB3248" s="8">
        <v>8.0419999999999998</v>
      </c>
      <c r="AC3248" s="8">
        <v>12.109</v>
      </c>
      <c r="AD3248" s="5">
        <v>-236.952</v>
      </c>
      <c r="AE3248" s="5">
        <v>-134.61699999999999</v>
      </c>
      <c r="AF3248" s="7">
        <v>8650649</v>
      </c>
      <c r="AG3248" s="7">
        <v>8574249</v>
      </c>
      <c r="AH3248" s="7">
        <v>8268639</v>
      </c>
      <c r="AI3248" s="5">
        <v>11.37</v>
      </c>
      <c r="AJ3248" s="7">
        <v>18</v>
      </c>
      <c r="AK3248" s="7">
        <v>983818</v>
      </c>
      <c r="AL3248" s="9">
        <v>2.0069880000000002</v>
      </c>
      <c r="AM3248" s="7">
        <v>4107714</v>
      </c>
      <c r="AN3248" s="5">
        <v>47.456919999999997</v>
      </c>
    </row>
    <row r="3249" spans="1:40" x14ac:dyDescent="0.3">
      <c r="A3249" s="4" t="s">
        <v>3298</v>
      </c>
      <c r="B3249" s="2">
        <v>26436961</v>
      </c>
      <c r="C3249" s="1" t="s">
        <v>41</v>
      </c>
      <c r="D3249" s="5">
        <v>12.355735770000001</v>
      </c>
      <c r="E3249" s="6">
        <v>-33.674774999999997</v>
      </c>
      <c r="F3249" s="6" t="s">
        <v>42</v>
      </c>
      <c r="G3249" s="5">
        <v>-0.31312552509376562</v>
      </c>
      <c r="H3249" s="5" t="s">
        <v>799</v>
      </c>
      <c r="I3249" s="5">
        <v>-0.31312552509376562</v>
      </c>
      <c r="J3249" s="5" t="s">
        <v>799</v>
      </c>
      <c r="K3249" s="5">
        <v>0.21533487999999998</v>
      </c>
      <c r="L3249" s="5">
        <v>0.21533487999999998</v>
      </c>
      <c r="M3249" s="5" t="s">
        <v>42</v>
      </c>
      <c r="N3249" s="5" t="s">
        <v>42</v>
      </c>
      <c r="O3249" s="5" t="s">
        <v>42</v>
      </c>
      <c r="P3249" s="5" t="s">
        <v>799</v>
      </c>
      <c r="Q3249" s="5">
        <v>1.0151950000000001</v>
      </c>
      <c r="R3249" s="5">
        <v>1.0151950000000001</v>
      </c>
      <c r="S3249" s="1" t="s">
        <v>49</v>
      </c>
      <c r="T3249" s="7">
        <v>24159.592402426366</v>
      </c>
      <c r="U3249" s="7">
        <v>79044.514911956721</v>
      </c>
      <c r="V3249" s="7">
        <v>338676.26780877647</v>
      </c>
      <c r="W3249" s="7">
        <v>187725.13542167906</v>
      </c>
      <c r="X3249" s="7">
        <v>27769.307274964893</v>
      </c>
      <c r="Y3249" s="7">
        <v>25679.062578900652</v>
      </c>
      <c r="Z3249" s="7">
        <v>26130.740092073233</v>
      </c>
      <c r="AA3249" s="7">
        <v>24159.592402426366</v>
      </c>
      <c r="AB3249" s="5">
        <v>47.204999999999998</v>
      </c>
      <c r="AC3249" s="5">
        <v>38.753999999999998</v>
      </c>
      <c r="AD3249" s="5">
        <v>-191.024</v>
      </c>
      <c r="AE3249" s="5">
        <v>-118.643</v>
      </c>
      <c r="AF3249" s="7">
        <v>7758440</v>
      </c>
      <c r="AG3249" s="7">
        <v>7759731</v>
      </c>
      <c r="AH3249" s="7">
        <v>8713496</v>
      </c>
      <c r="AI3249" s="8">
        <v>4.25</v>
      </c>
      <c r="AJ3249" s="7">
        <v>8</v>
      </c>
      <c r="AK3249" s="7">
        <v>330289</v>
      </c>
      <c r="AL3249" s="6">
        <v>0.52515900000000004</v>
      </c>
      <c r="AM3249" s="7">
        <v>4513129</v>
      </c>
      <c r="AN3249" s="5">
        <v>58.077280000000002</v>
      </c>
    </row>
    <row r="3250" spans="1:40" x14ac:dyDescent="0.3">
      <c r="A3250" s="4" t="s">
        <v>3299</v>
      </c>
      <c r="B3250" s="2">
        <v>4979802</v>
      </c>
      <c r="C3250" s="1" t="s">
        <v>54</v>
      </c>
      <c r="D3250" s="5">
        <v>11.276955808</v>
      </c>
      <c r="E3250" s="6">
        <v>11.266635000000001</v>
      </c>
      <c r="F3250" s="6" t="s">
        <v>42</v>
      </c>
      <c r="G3250" s="5">
        <v>2.9000000000000001E-2</v>
      </c>
      <c r="H3250" s="5">
        <v>17.338681999999999</v>
      </c>
      <c r="I3250" s="5">
        <v>2.9000000000000001E-2</v>
      </c>
      <c r="J3250" s="5">
        <v>17.338681999999999</v>
      </c>
      <c r="K3250" s="5">
        <v>3.5827116599999997</v>
      </c>
      <c r="L3250" s="5">
        <v>3.5827116599999997</v>
      </c>
      <c r="M3250" s="5" t="s">
        <v>42</v>
      </c>
      <c r="N3250" s="5" t="s">
        <v>42</v>
      </c>
      <c r="O3250" s="5" t="s">
        <v>42</v>
      </c>
      <c r="P3250" s="5">
        <v>11.661142999999999</v>
      </c>
      <c r="Q3250" s="5" t="s">
        <v>42</v>
      </c>
      <c r="R3250" s="5" t="s">
        <v>42</v>
      </c>
      <c r="S3250" s="1" t="s">
        <v>49</v>
      </c>
      <c r="T3250" s="7">
        <v>3393.6570000000002</v>
      </c>
      <c r="U3250" s="7">
        <v>4139.21</v>
      </c>
      <c r="V3250" s="7">
        <v>908.27700000000004</v>
      </c>
      <c r="W3250" s="7">
        <v>837.90499999999997</v>
      </c>
      <c r="X3250" s="7">
        <v>966.16899999999998</v>
      </c>
      <c r="Y3250" s="7">
        <v>1248.7719999999999</v>
      </c>
      <c r="Z3250" s="7">
        <v>2721.3739999999998</v>
      </c>
      <c r="AA3250" s="7">
        <v>3393.6570000000002</v>
      </c>
      <c r="AB3250" s="8">
        <v>100</v>
      </c>
      <c r="AC3250" s="8">
        <v>100</v>
      </c>
      <c r="AD3250" s="5" t="s">
        <v>42</v>
      </c>
      <c r="AE3250" s="5" t="s">
        <v>42</v>
      </c>
      <c r="AF3250" s="7">
        <v>1863590</v>
      </c>
      <c r="AG3250" s="7">
        <v>1863590</v>
      </c>
      <c r="AH3250" s="7">
        <v>1863590</v>
      </c>
      <c r="AI3250" s="5">
        <v>13.47</v>
      </c>
      <c r="AJ3250" s="7">
        <v>14</v>
      </c>
      <c r="AK3250" s="7">
        <v>251043</v>
      </c>
      <c r="AL3250" s="6">
        <v>1.5191110000000001</v>
      </c>
      <c r="AM3250" s="7" t="s">
        <v>42</v>
      </c>
      <c r="AN3250" s="5" t="s">
        <v>42</v>
      </c>
    </row>
    <row r="3251" spans="1:40" x14ac:dyDescent="0.3">
      <c r="A3251" s="4" t="s">
        <v>3300</v>
      </c>
      <c r="B3251" s="2">
        <v>5253206</v>
      </c>
      <c r="C3251" s="1" t="s">
        <v>41</v>
      </c>
      <c r="D3251" s="5">
        <v>8.5992371500000004</v>
      </c>
      <c r="E3251" s="6">
        <v>17.977136999999999</v>
      </c>
      <c r="F3251" s="6" t="s">
        <v>42</v>
      </c>
      <c r="G3251" s="5">
        <v>-0.16900000000000001</v>
      </c>
      <c r="H3251" s="5" t="s">
        <v>799</v>
      </c>
      <c r="I3251" s="5">
        <v>-0.16900000000000001</v>
      </c>
      <c r="J3251" s="5" t="s">
        <v>799</v>
      </c>
      <c r="K3251" s="5" t="s">
        <v>799</v>
      </c>
      <c r="L3251" s="5" t="s">
        <v>799</v>
      </c>
      <c r="M3251" s="5" t="s">
        <v>799</v>
      </c>
      <c r="N3251" s="5" t="s">
        <v>42</v>
      </c>
      <c r="O3251" s="5" t="s">
        <v>42</v>
      </c>
      <c r="P3251" s="5">
        <v>4.4529620000000003</v>
      </c>
      <c r="Q3251" s="5" t="s">
        <v>799</v>
      </c>
      <c r="R3251" s="5">
        <v>-2.9911270000000001</v>
      </c>
      <c r="S3251" s="1" t="s">
        <v>49</v>
      </c>
      <c r="T3251" s="7">
        <v>40.354999999999997</v>
      </c>
      <c r="U3251" s="7">
        <v>708.24400000000003</v>
      </c>
      <c r="V3251" s="7">
        <v>365.14800000000002</v>
      </c>
      <c r="W3251" s="7" t="s">
        <v>42</v>
      </c>
      <c r="X3251" s="7">
        <v>4037.1190000000001</v>
      </c>
      <c r="Y3251" s="7">
        <v>3105.806</v>
      </c>
      <c r="Z3251" s="7">
        <v>1394.954</v>
      </c>
      <c r="AA3251" s="7">
        <v>40.354999999999997</v>
      </c>
      <c r="AB3251" s="5">
        <v>-234.501</v>
      </c>
      <c r="AC3251" s="5">
        <v>54.082999999999998</v>
      </c>
      <c r="AD3251" s="5" t="s">
        <v>799</v>
      </c>
      <c r="AE3251" s="5">
        <v>-160.13200000000001</v>
      </c>
      <c r="AF3251" s="7">
        <v>21441416</v>
      </c>
      <c r="AG3251" s="7">
        <v>21441416</v>
      </c>
      <c r="AH3251" s="7">
        <v>27841290</v>
      </c>
      <c r="AI3251" s="8">
        <v>7.17</v>
      </c>
      <c r="AJ3251" s="7">
        <v>18</v>
      </c>
      <c r="AK3251" s="7">
        <v>1565762</v>
      </c>
      <c r="AL3251" s="6">
        <v>0.61690999999999996</v>
      </c>
      <c r="AM3251" s="7">
        <v>12060013</v>
      </c>
      <c r="AN3251" s="5">
        <v>55.256590000000003</v>
      </c>
    </row>
    <row r="3252" spans="1:40" x14ac:dyDescent="0.3">
      <c r="A3252" s="4" t="s">
        <v>3301</v>
      </c>
      <c r="B3252" s="2">
        <v>4813267</v>
      </c>
      <c r="C3252" s="1" t="s">
        <v>41</v>
      </c>
      <c r="D3252" s="5">
        <v>8.3769798899999994</v>
      </c>
      <c r="E3252" s="6">
        <v>99.251979000000006</v>
      </c>
      <c r="F3252" s="6" t="s">
        <v>42</v>
      </c>
      <c r="G3252" s="5">
        <v>-0.45800000000000002</v>
      </c>
      <c r="H3252" s="5" t="s">
        <v>799</v>
      </c>
      <c r="I3252" s="5">
        <v>-0.45800000000000002</v>
      </c>
      <c r="J3252" s="5" t="s">
        <v>799</v>
      </c>
      <c r="K3252" s="5" t="s">
        <v>799</v>
      </c>
      <c r="L3252" s="5" t="s">
        <v>799</v>
      </c>
      <c r="M3252" s="5" t="s">
        <v>799</v>
      </c>
      <c r="N3252" s="5" t="s">
        <v>42</v>
      </c>
      <c r="O3252" s="5" t="s">
        <v>42</v>
      </c>
      <c r="P3252" s="5">
        <v>1.678652</v>
      </c>
      <c r="Q3252" s="5" t="s">
        <v>799</v>
      </c>
      <c r="R3252" s="5">
        <v>-11.475543999999999</v>
      </c>
      <c r="S3252" s="1" t="s">
        <v>49</v>
      </c>
      <c r="T3252" s="7">
        <v>56832</v>
      </c>
      <c r="U3252" s="7">
        <v>62521</v>
      </c>
      <c r="V3252" s="7">
        <v>81149</v>
      </c>
      <c r="W3252" s="7">
        <v>101980</v>
      </c>
      <c r="X3252" s="7">
        <v>59126</v>
      </c>
      <c r="Y3252" s="7">
        <v>58652</v>
      </c>
      <c r="Z3252" s="7">
        <v>56707</v>
      </c>
      <c r="AA3252" s="7">
        <v>56832</v>
      </c>
      <c r="AB3252" s="5">
        <v>34.223999999999997</v>
      </c>
      <c r="AC3252" s="5">
        <v>35.738999999999997</v>
      </c>
      <c r="AD3252" s="5">
        <v>-25.167000000000002</v>
      </c>
      <c r="AE3252" s="5">
        <v>-14.628</v>
      </c>
      <c r="AF3252" s="7">
        <v>10387099</v>
      </c>
      <c r="AG3252" s="7">
        <v>9465500</v>
      </c>
      <c r="AH3252" s="7">
        <v>7665514</v>
      </c>
      <c r="AI3252" s="5">
        <v>9.3800000000000008</v>
      </c>
      <c r="AJ3252" s="7">
        <v>19</v>
      </c>
      <c r="AK3252" s="7">
        <v>888129</v>
      </c>
      <c r="AL3252" s="6">
        <v>0.78599399999999997</v>
      </c>
      <c r="AM3252" s="7">
        <v>7109625</v>
      </c>
      <c r="AN3252" s="5">
        <v>75.110820000000004</v>
      </c>
    </row>
    <row r="3253" spans="1:40" x14ac:dyDescent="0.3">
      <c r="A3253" s="4" t="s">
        <v>3302</v>
      </c>
      <c r="B3253" s="2">
        <v>4811702</v>
      </c>
      <c r="C3253" s="1" t="s">
        <v>41</v>
      </c>
      <c r="D3253" s="5">
        <v>7.0206650628</v>
      </c>
      <c r="E3253" s="6">
        <v>382.852665</v>
      </c>
      <c r="F3253" s="6" t="s">
        <v>42</v>
      </c>
      <c r="G3253" s="5">
        <v>-1.94</v>
      </c>
      <c r="H3253" s="5" t="s">
        <v>799</v>
      </c>
      <c r="I3253" s="5">
        <v>-1.94</v>
      </c>
      <c r="J3253" s="5" t="s">
        <v>799</v>
      </c>
      <c r="K3253" s="5" t="s">
        <v>799</v>
      </c>
      <c r="L3253" s="5" t="s">
        <v>799</v>
      </c>
      <c r="M3253" s="5" t="s">
        <v>799</v>
      </c>
      <c r="N3253" s="5" t="s">
        <v>42</v>
      </c>
      <c r="O3253" s="5" t="s">
        <v>42</v>
      </c>
      <c r="P3253" s="5">
        <v>2.466675</v>
      </c>
      <c r="Q3253" s="5" t="s">
        <v>799</v>
      </c>
      <c r="R3253" s="5">
        <v>-2.9695999999999998</v>
      </c>
      <c r="S3253" s="1" t="s">
        <v>49</v>
      </c>
      <c r="T3253" s="7">
        <v>212369</v>
      </c>
      <c r="U3253" s="7">
        <v>252399</v>
      </c>
      <c r="V3253" s="7">
        <v>231270</v>
      </c>
      <c r="W3253" s="7">
        <v>147683</v>
      </c>
      <c r="X3253" s="7">
        <v>155210</v>
      </c>
      <c r="Y3253" s="7">
        <v>169188</v>
      </c>
      <c r="Z3253" s="7">
        <v>196636</v>
      </c>
      <c r="AA3253" s="7">
        <v>212369</v>
      </c>
      <c r="AB3253" s="5">
        <v>19.539000000000001</v>
      </c>
      <c r="AC3253" s="8">
        <v>5.9260000000000002</v>
      </c>
      <c r="AD3253" s="5">
        <v>-63.923999999999999</v>
      </c>
      <c r="AE3253" s="5">
        <v>-85.668000000000006</v>
      </c>
      <c r="AF3253" s="7">
        <v>20177717</v>
      </c>
      <c r="AG3253" s="7">
        <v>20108406</v>
      </c>
      <c r="AH3253" s="7">
        <v>19948803</v>
      </c>
      <c r="AI3253" s="5">
        <v>27.42</v>
      </c>
      <c r="AJ3253" s="7">
        <v>65</v>
      </c>
      <c r="AK3253" s="7">
        <v>5535830</v>
      </c>
      <c r="AL3253" s="6">
        <v>1.9253610000000001</v>
      </c>
      <c r="AM3253" s="7">
        <v>18861102</v>
      </c>
      <c r="AN3253" s="5">
        <v>93.436890000000005</v>
      </c>
    </row>
    <row r="3254" spans="1:40" x14ac:dyDescent="0.3">
      <c r="A3254" s="4" t="s">
        <v>3303</v>
      </c>
      <c r="B3254" s="2">
        <v>4811132</v>
      </c>
      <c r="C3254" s="1" t="s">
        <v>41</v>
      </c>
      <c r="D3254" s="5">
        <v>6.7134807413999997</v>
      </c>
      <c r="E3254" s="6">
        <v>8.6644799999999993</v>
      </c>
      <c r="F3254" s="6" t="s">
        <v>42</v>
      </c>
      <c r="G3254" s="5">
        <v>-0.16300000000000001</v>
      </c>
      <c r="H3254" s="5" t="s">
        <v>799</v>
      </c>
      <c r="I3254" s="5">
        <v>-0.16300000000000001</v>
      </c>
      <c r="J3254" s="5" t="s">
        <v>799</v>
      </c>
      <c r="K3254" s="5" t="s">
        <v>799</v>
      </c>
      <c r="L3254" s="5" t="s">
        <v>799</v>
      </c>
      <c r="M3254" s="5" t="s">
        <v>799</v>
      </c>
      <c r="N3254" s="5" t="s">
        <v>42</v>
      </c>
      <c r="O3254" s="5" t="s">
        <v>42</v>
      </c>
      <c r="P3254" s="5">
        <v>22.446839000000001</v>
      </c>
      <c r="Q3254" s="5" t="s">
        <v>799</v>
      </c>
      <c r="R3254" s="5">
        <v>-8.0907000000000007E-2</v>
      </c>
      <c r="S3254" s="1" t="s">
        <v>49</v>
      </c>
      <c r="T3254" s="7">
        <v>9936</v>
      </c>
      <c r="U3254" s="7">
        <v>23488</v>
      </c>
      <c r="V3254" s="7">
        <v>15093</v>
      </c>
      <c r="W3254" s="7">
        <v>1982</v>
      </c>
      <c r="X3254" s="7">
        <v>386</v>
      </c>
      <c r="Y3254" s="7">
        <v>4149</v>
      </c>
      <c r="Z3254" s="7">
        <v>6982</v>
      </c>
      <c r="AA3254" s="7">
        <v>9936</v>
      </c>
      <c r="AB3254" s="5" t="s">
        <v>799</v>
      </c>
      <c r="AC3254" s="5" t="s">
        <v>799</v>
      </c>
      <c r="AD3254" s="5" t="s">
        <v>799</v>
      </c>
      <c r="AE3254" s="5" t="s">
        <v>799</v>
      </c>
      <c r="AF3254" s="7">
        <v>26832457</v>
      </c>
      <c r="AG3254" s="7">
        <v>26809764</v>
      </c>
      <c r="AH3254" s="7">
        <v>20720447</v>
      </c>
      <c r="AI3254" s="5">
        <v>29.75</v>
      </c>
      <c r="AJ3254" s="7">
        <v>72</v>
      </c>
      <c r="AK3254" s="7">
        <v>7983857</v>
      </c>
      <c r="AL3254" s="6">
        <v>1.9975609999999999</v>
      </c>
      <c r="AM3254" s="7">
        <v>13141647</v>
      </c>
      <c r="AN3254" s="5">
        <v>48.976680000000002</v>
      </c>
    </row>
    <row r="3255" spans="1:40" x14ac:dyDescent="0.3">
      <c r="A3255" s="4" t="s">
        <v>3304</v>
      </c>
      <c r="B3255" s="2">
        <v>4494983</v>
      </c>
      <c r="C3255" s="1" t="s">
        <v>41</v>
      </c>
      <c r="D3255" s="5">
        <v>5.8890812759999998</v>
      </c>
      <c r="E3255" s="6">
        <v>3.4922110000000002</v>
      </c>
      <c r="F3255" s="6" t="s">
        <v>42</v>
      </c>
      <c r="G3255" s="5">
        <v>-0.32600000000000001</v>
      </c>
      <c r="H3255" s="5" t="s">
        <v>799</v>
      </c>
      <c r="I3255" s="5">
        <v>-0.32600000000000001</v>
      </c>
      <c r="J3255" s="5" t="s">
        <v>799</v>
      </c>
      <c r="K3255" s="5">
        <v>3.5364599999999996E-2</v>
      </c>
      <c r="L3255" s="5">
        <v>3.5364599999999996E-2</v>
      </c>
      <c r="M3255" s="5" t="s">
        <v>799</v>
      </c>
      <c r="N3255" s="5" t="s">
        <v>42</v>
      </c>
      <c r="O3255" s="5" t="s">
        <v>42</v>
      </c>
      <c r="P3255" s="5">
        <v>0.27276499999999998</v>
      </c>
      <c r="Q3255" s="5" t="s">
        <v>799</v>
      </c>
      <c r="R3255" s="5">
        <v>-0.28074199999999999</v>
      </c>
      <c r="S3255" s="1" t="s">
        <v>49</v>
      </c>
      <c r="T3255" s="7">
        <v>30043.79</v>
      </c>
      <c r="U3255" s="7">
        <v>66094.486000000004</v>
      </c>
      <c r="V3255" s="7">
        <v>55030.586000000003</v>
      </c>
      <c r="W3255" s="7">
        <v>28207.024000000001</v>
      </c>
      <c r="X3255" s="7">
        <v>12802.982</v>
      </c>
      <c r="Y3255" s="7">
        <v>16426.232</v>
      </c>
      <c r="Z3255" s="7">
        <v>22048.845000000001</v>
      </c>
      <c r="AA3255" s="7">
        <v>30043.79</v>
      </c>
      <c r="AB3255" s="5">
        <v>-25.265999999999998</v>
      </c>
      <c r="AC3255" s="5">
        <v>-143.59399999999999</v>
      </c>
      <c r="AD3255" s="8">
        <v>1.492</v>
      </c>
      <c r="AE3255" s="5">
        <v>-104.084</v>
      </c>
      <c r="AF3255" s="7">
        <v>10726924</v>
      </c>
      <c r="AG3255" s="7">
        <v>10726924</v>
      </c>
      <c r="AH3255" s="7">
        <v>10431924</v>
      </c>
      <c r="AI3255" s="8">
        <v>3.01</v>
      </c>
      <c r="AJ3255" s="7">
        <v>12</v>
      </c>
      <c r="AK3255" s="7">
        <v>323016</v>
      </c>
      <c r="AL3255" s="6">
        <v>0.17733499999999999</v>
      </c>
      <c r="AM3255" s="7">
        <v>7730957</v>
      </c>
      <c r="AN3255" s="5">
        <v>72.070589999999996</v>
      </c>
    </row>
    <row r="3256" spans="1:40" x14ac:dyDescent="0.3">
      <c r="A3256" s="4" t="s">
        <v>3305</v>
      </c>
      <c r="B3256" s="2">
        <v>5098749</v>
      </c>
      <c r="C3256" s="1" t="s">
        <v>54</v>
      </c>
      <c r="D3256" s="5">
        <v>14.78075456</v>
      </c>
      <c r="E3256" s="6">
        <v>-237.51324600000001</v>
      </c>
      <c r="F3256" s="6">
        <v>-237.31324499999999</v>
      </c>
      <c r="G3256" s="5">
        <v>-0.15</v>
      </c>
      <c r="H3256" s="5" t="s">
        <v>799</v>
      </c>
      <c r="I3256" s="5">
        <v>-0.15</v>
      </c>
      <c r="J3256" s="5" t="s">
        <v>799</v>
      </c>
      <c r="K3256" s="5">
        <v>0.40139119000000001</v>
      </c>
      <c r="L3256" s="5">
        <v>0.40134542000000001</v>
      </c>
      <c r="M3256" s="5" t="s">
        <v>799</v>
      </c>
      <c r="N3256" s="5" t="s">
        <v>799</v>
      </c>
      <c r="O3256" s="5" t="s">
        <v>42</v>
      </c>
      <c r="P3256" s="5" t="s">
        <v>799</v>
      </c>
      <c r="Q3256" s="5" t="s">
        <v>799</v>
      </c>
      <c r="R3256" s="5">
        <v>-35.183008999999998</v>
      </c>
      <c r="S3256" s="1" t="s">
        <v>49</v>
      </c>
      <c r="T3256" s="7">
        <v>92416</v>
      </c>
      <c r="U3256" s="7">
        <v>260026</v>
      </c>
      <c r="V3256" s="7">
        <v>290790</v>
      </c>
      <c r="W3256" s="7" t="s">
        <v>42</v>
      </c>
      <c r="X3256" s="7">
        <v>111124</v>
      </c>
      <c r="Y3256" s="7">
        <v>101770</v>
      </c>
      <c r="Z3256" s="7">
        <v>92416</v>
      </c>
      <c r="AA3256" s="7">
        <v>154746.5</v>
      </c>
      <c r="AB3256" s="5">
        <v>15.346</v>
      </c>
      <c r="AC3256" s="5">
        <v>14.869</v>
      </c>
      <c r="AD3256" s="5">
        <v>0.17599999999999999</v>
      </c>
      <c r="AE3256" s="8">
        <v>5.5730000000000004</v>
      </c>
      <c r="AF3256" s="7">
        <v>24854900</v>
      </c>
      <c r="AG3256" s="7">
        <v>24854900</v>
      </c>
      <c r="AH3256" s="7">
        <v>6880953</v>
      </c>
      <c r="AI3256" s="8">
        <v>8</v>
      </c>
      <c r="AJ3256" s="7">
        <v>26</v>
      </c>
      <c r="AK3256" s="7">
        <v>168826</v>
      </c>
      <c r="AL3256" s="6">
        <v>1.1885349999999999</v>
      </c>
      <c r="AM3256" s="7">
        <v>1859844</v>
      </c>
      <c r="AN3256" s="5">
        <v>88.142769999999999</v>
      </c>
    </row>
  </sheetData>
  <autoFilter ref="A5:AN5" xr:uid="{00000000-0001-0000-0000-000000000000}">
    <sortState xmlns:xlrd2="http://schemas.microsoft.com/office/spreadsheetml/2017/richdata2" ref="A6:AN3256">
      <sortCondition descending="1" ref="D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2024-12-31T16:02:42Z</dcterms:created>
  <dcterms:modified xsi:type="dcterms:W3CDTF">2024-12-31T16:40:04Z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{21227255-9DA9-4511-9C2B-B7D3AF952684}</vt:lpwstr>
  </property>
</Properties>
</file>